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pivotTables/pivotTable1.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29"/>
  <workbookPr codeName="ThisWorkbook"/>
  <mc:AlternateContent xmlns:mc="http://schemas.openxmlformats.org/markup-compatibility/2006">
    <mc:Choice Requires="x15">
      <x15ac:absPath xmlns:x15ac="http://schemas.microsoft.com/office/spreadsheetml/2010/11/ac" url="C:\Users\0115470578\Desktop\"/>
    </mc:Choice>
  </mc:AlternateContent>
  <bookViews>
    <workbookView xWindow="0" yWindow="0" windowWidth="20490" windowHeight="7905" tabRatio="855"/>
  </bookViews>
  <sheets>
    <sheet name="DatosALeerBPM" sheetId="29" r:id="rId1"/>
    <sheet name="SELECCIÓN" sheetId="30" r:id="rId2"/>
    <sheet name="OFERTA." sheetId="31" r:id="rId3"/>
    <sheet name="Catálogo" sheetId="32" state="hidden" r:id="rId4"/>
    <sheet name="Anexo 1" sheetId="27" state="hidden" r:id="rId5"/>
    <sheet name="Leasing" sheetId="28" r:id="rId6"/>
    <sheet name="ACEPTACION" sheetId="7" r:id="rId7"/>
    <sheet name="RECURSOS" sheetId="18" r:id="rId8"/>
    <sheet name="CRITERIOS DE SELECCION" sheetId="1" state="hidden" r:id="rId9"/>
    <sheet name="CRITERIOS DE OFERTA" sheetId="5" state="hidden" r:id="rId10"/>
    <sheet name="CRITERIOS DE CARATULA" sheetId="12" state="hidden" r:id="rId11"/>
    <sheet name="CRITERIOS DE ACEPTACION" sheetId="8" state="hidden" r:id="rId12"/>
    <sheet name="OTROS CRITERIOS" sheetId="9" state="hidden" r:id="rId13"/>
    <sheet name="CODIGOS" sheetId="17" state="hidden" r:id="rId14"/>
    <sheet name="MAPEO" sheetId="15" state="hidden" r:id="rId15"/>
    <sheet name="SELECCION" sheetId="3" state="hidden" r:id="rId16"/>
    <sheet name="OFERTA" sheetId="6" state="hidden" r:id="rId17"/>
    <sheet name="CARATULA" sheetId="13" state="hidden" r:id="rId18"/>
  </sheets>
  <externalReferences>
    <externalReference r:id="rId19"/>
    <externalReference r:id="rId20"/>
    <externalReference r:id="rId21"/>
    <externalReference r:id="rId22"/>
    <externalReference r:id="rId23"/>
    <externalReference r:id="rId24"/>
    <externalReference r:id="rId25"/>
    <externalReference r:id="rId26"/>
  </externalReferences>
  <definedNames>
    <definedName name="_xlnm._FilterDatabase" localSheetId="6" hidden="1">ACEPTACION!$A$94:$N$94</definedName>
    <definedName name="_xlnm._FilterDatabase" localSheetId="13" hidden="1">CODIGOS!$F$745:$F$757</definedName>
    <definedName name="_xlnm._FilterDatabase" localSheetId="14" hidden="1">MAPEO!$A$1:$O$399</definedName>
    <definedName name="_xlnm.Print_Area" localSheetId="6">ACEPTACION!$A$1:$K$290</definedName>
    <definedName name="_xlnm.Print_Area" localSheetId="4">'Anexo 1'!$A$1:$E$49</definedName>
    <definedName name="_xlnm.Print_Area" localSheetId="17">CARATULA!$A$1:$X$342</definedName>
    <definedName name="_xlnm.Print_Area" localSheetId="9">'CRITERIOS DE OFERTA'!$A$1:$O$33</definedName>
    <definedName name="_xlnm.Print_Area" localSheetId="5">Leasing!$A$1:$K$99</definedName>
    <definedName name="_xlnm.Print_Area" localSheetId="16">OFERTA!$A$1:$L$68</definedName>
    <definedName name="_xlnm.Print_Area" localSheetId="15">SELECCION!$A$1:$H$35</definedName>
    <definedName name="ASA" localSheetId="4">[1]ASSA!$D$2:$L$5000</definedName>
    <definedName name="ASA" localSheetId="0">[2]ASSA!$D$2:$L$5000</definedName>
    <definedName name="ASA" localSheetId="5">[3]ASSA!$D$2:$L$5000</definedName>
    <definedName name="ASA" localSheetId="2">[2]ASSA!$D$2:$L$5000</definedName>
    <definedName name="ASA" localSheetId="1">[2]ASSA!$D$2:$L$5000</definedName>
    <definedName name="ASA">[1]ASSA!$D$2:$L$5000</definedName>
    <definedName name="Aseguradora" localSheetId="4">[1]Aseguradoras!$A$2:$A$5000</definedName>
    <definedName name="Aseguradora" localSheetId="0">[2]Aseguradoras!$A$2:$A$5000</definedName>
    <definedName name="Aseguradora" localSheetId="5">[3]Aseguradoras!$A$2:$A$5000</definedName>
    <definedName name="Aseguradora" localSheetId="2">[2]Aseguradoras!$A$2:$A$5000</definedName>
    <definedName name="Aseguradora" localSheetId="1">[2]Aseguradoras!$A$2:$A$5000</definedName>
    <definedName name="Aseguradora">[1]Aseguradoras!$A$2:$A$5000</definedName>
    <definedName name="Condiciones" localSheetId="4">[1]CondicionesPorTipo!$E$2:$M$5000</definedName>
    <definedName name="Condiciones" localSheetId="0">[2]CondicionesPorTipo!$E$2:$M$5000</definedName>
    <definedName name="Condiciones" localSheetId="5">[3]CondicionesPorTipo!$E$2:$M$5000</definedName>
    <definedName name="Condiciones" localSheetId="2">[2]CondicionesPorTipo!$E$2:$M$5000</definedName>
    <definedName name="Condiciones" localSheetId="1">[2]CondicionesPorTipo!$E$2:$M$5000</definedName>
    <definedName name="Condiciones">[1]CondicionesPorTipo!$E$2:$M$5000</definedName>
    <definedName name="CondicionVehiculo" localSheetId="4">[1]CondicionesPorTipo!$C$2:$C$5000</definedName>
    <definedName name="CondicionVehiculo" localSheetId="0">[2]CondicionesPorTipo!$C$2:$C$5000</definedName>
    <definedName name="CondicionVehiculo" localSheetId="5">[3]CondicionesPorTipo!$C$2:$C$5000</definedName>
    <definedName name="CondicionVehiculo" localSheetId="2">[2]CondicionesPorTipo!$C$2:$C$5000</definedName>
    <definedName name="CondicionVehiculo" localSheetId="1">[2]CondicionesPorTipo!$C$2:$C$5000</definedName>
    <definedName name="CondicionVehiculo">[1]CondicionesPorTipo!$C$2:$C$5000</definedName>
    <definedName name="INS" localSheetId="4">[1]INS!$D$2:$L$5000</definedName>
    <definedName name="INS" localSheetId="0">[2]INS!$D$2:$L$5000</definedName>
    <definedName name="INS" localSheetId="5">[3]INS!$D$2:$L$5000</definedName>
    <definedName name="INS" localSheetId="2">[2]INS!$D$2:$L$5000</definedName>
    <definedName name="INS" localSheetId="1">[2]INS!$D$2:$L$5000</definedName>
    <definedName name="INS">[1]INS!$D$2:$L$5000</definedName>
    <definedName name="MAPFRE" localSheetId="4">#REF!</definedName>
    <definedName name="MAPFRE" localSheetId="0">#REF!</definedName>
    <definedName name="MAPFRE" localSheetId="5">#REF!</definedName>
    <definedName name="MAPFRE" localSheetId="2">#REF!</definedName>
    <definedName name="MAPFRE" localSheetId="1">#REF!</definedName>
    <definedName name="MAPFRE">#REF!</definedName>
    <definedName name="meses_corte" localSheetId="4">'[4]Desempeño Financiero'!$G$4</definedName>
    <definedName name="meses_corte" localSheetId="0">'[5]Desempeño Financiero'!$G$4</definedName>
    <definedName name="meses_corte" localSheetId="2">'[5]Desempeño Financiero'!$G$4</definedName>
    <definedName name="meses_corte" localSheetId="1">'[5]Desempeño Financiero'!$G$4</definedName>
    <definedName name="meses_corte">'[4]Desempeño Financiero'!$G$4</definedName>
    <definedName name="Modelos" localSheetId="4">OFFSET([1]CondicionesPorTipo!$D$2,[1]Cotizador!K$1-1,0,[1]Cotizador!K$2,1)</definedName>
    <definedName name="Modelos" localSheetId="0">OFFSET([2]CondicionesPorTipo!$D$2,[2]Cotizador!K$1-1,0,[2]Cotizador!K$2,1)</definedName>
    <definedName name="Modelos" localSheetId="5">OFFSET([3]CondicionesPorTipo!$D$2,[3]Cotizador!K$1-1,0,[3]Cotizador!K$2,1)</definedName>
    <definedName name="Modelos" localSheetId="2">OFFSET([2]CondicionesPorTipo!$D$2,[2]Cotizador!K$1-1,0,[2]Cotizador!K$2,1)</definedName>
    <definedName name="Modelos" localSheetId="1">OFFSET([2]CondicionesPorTipo!$D$2,[2]Cotizador!K$1-1,0,[2]Cotizador!K$2,1)</definedName>
    <definedName name="Modelos">OFFSET([1]CondicionesPorTipo!$D$2,[1]Cotizador!K$1-1,0,[1]Cotizador!K$2,1)</definedName>
    <definedName name="Monedas" localSheetId="4">[1]Monedas!$A$2:$A$100</definedName>
    <definedName name="Monedas" localSheetId="0">[2]Monedas!$A$2:$A$100</definedName>
    <definedName name="Monedas" localSheetId="5">[3]Monedas!$A$2:$A$100</definedName>
    <definedName name="Monedas" localSheetId="2">[2]Monedas!$A$2:$A$100</definedName>
    <definedName name="Monedas" localSheetId="1">[2]Monedas!$A$2:$A$100</definedName>
    <definedName name="Monedas">[1]Monedas!$A$2:$A$100</definedName>
    <definedName name="numfacilidades">8</definedName>
    <definedName name="Respuesta" localSheetId="4">[1]Respuestas!$A$2:$A$3</definedName>
    <definedName name="Respuesta" localSheetId="0">[2]Respuestas!$A$2:$A$3</definedName>
    <definedName name="Respuesta" localSheetId="5">[3]Respuestas!$A$2:$A$3</definedName>
    <definedName name="Respuesta" localSheetId="2">[2]Respuestas!$A$2:$A$3</definedName>
    <definedName name="Respuesta" localSheetId="1">[2]Respuestas!$A$2:$A$3</definedName>
    <definedName name="Respuesta">[1]Respuestas!$A$2:$A$3</definedName>
    <definedName name="Tipo_Proy" localSheetId="4">[4]Supuestos!$F$1</definedName>
    <definedName name="Tipo_Proy" localSheetId="0">[5]Supuestos!$F$1</definedName>
    <definedName name="Tipo_Proy" localSheetId="2">[5]Supuestos!$F$1</definedName>
    <definedName name="Tipo_Proy" localSheetId="1">[5]Supuestos!$F$1</definedName>
    <definedName name="Tipo_Proy">[4]Supuestos!$F$1</definedName>
    <definedName name="TipoCaso" localSheetId="4">[1]TipoCaso!$A$1:$A$46</definedName>
    <definedName name="TipoCaso" localSheetId="0">[2]TipoCaso!$A$1:$A$46</definedName>
    <definedName name="TipoCaso" localSheetId="5">[3]TipoCaso!$A$1:$A$46</definedName>
    <definedName name="TipoCaso" localSheetId="2">[2]TipoCaso!$A$1:$A$46</definedName>
    <definedName name="TipoCaso" localSheetId="1">[2]TipoCaso!$A$1:$A$46</definedName>
    <definedName name="TipoCaso">[1]TipoCaso!$A$1:$A$46</definedName>
    <definedName name="TipoCredito" localSheetId="4">[1]TiposCrédito!$A:$A</definedName>
    <definedName name="TipoCredito" localSheetId="0">[2]TiposCrédito!$A:$A</definedName>
    <definedName name="TipoCredito" localSheetId="5">[3]TiposCrédito!$A:$A</definedName>
    <definedName name="TipoCredito" localSheetId="2">[2]TiposCrédito!$A:$A</definedName>
    <definedName name="TipoCredito" localSheetId="1">[2]TiposCrédito!$A:$A</definedName>
    <definedName name="TipoCredito">[1]TiposCrédito!$A:$A</definedName>
    <definedName name="TiposUsuario" localSheetId="4">[6]TiposUsuarios!$A:$A</definedName>
    <definedName name="TiposUsuario" localSheetId="0">[7]TiposUsuarios!$A:$A</definedName>
    <definedName name="TiposUsuario" localSheetId="5">[3]TiposUsuarios!$A:$A</definedName>
    <definedName name="TiposUsuario" localSheetId="2">[8]TiposUsuarios!$A:$A</definedName>
    <definedName name="TiposUsuario" localSheetId="1">[8]TiposUsuarios!$A:$A</definedName>
    <definedName name="TiposUsuario">#REF!</definedName>
    <definedName name="TipoVehiculo" localSheetId="4">[1]TiposVehiculos!$A$2:$A$1000</definedName>
    <definedName name="TipoVehiculo" localSheetId="0">[2]TiposVehiculos!$A$2:$A$1000</definedName>
    <definedName name="TipoVehiculo" localSheetId="5">[3]TiposVehiculos!$A$2:$A$1000</definedName>
    <definedName name="TipoVehiculo" localSheetId="2">[2]TiposVehiculos!$A$2:$A$1000</definedName>
    <definedName name="TipoVehiculo" localSheetId="1">[2]TiposVehiculos!$A$2:$A$1000</definedName>
    <definedName name="TipoVehiculo">[1]TiposVehiculos!$A$2:$A$1000</definedName>
    <definedName name="TUsuario">#REF!</definedName>
  </definedNames>
  <calcPr calcId="171027"/>
  <pivotCaches>
    <pivotCache cacheId="2" r:id="rId27"/>
  </pivotCaches>
</workbook>
</file>

<file path=xl/calcChain.xml><?xml version="1.0" encoding="utf-8"?>
<calcChain xmlns="http://schemas.openxmlformats.org/spreadsheetml/2006/main">
  <c r="C95" i="7" l="1"/>
  <c r="L2" i="29"/>
  <c r="K2" i="29"/>
  <c r="D3" i="32"/>
  <c r="E3" i="32" s="1"/>
  <c r="F3" i="32" s="1"/>
  <c r="D251" i="7" s="1"/>
  <c r="D4" i="32"/>
  <c r="E4" i="32" s="1"/>
  <c r="F4" i="32" s="1"/>
  <c r="D252" i="7" s="1"/>
  <c r="D5" i="32"/>
  <c r="E5" i="32" s="1"/>
  <c r="F5" i="32" s="1"/>
  <c r="D6" i="32"/>
  <c r="E6" i="32" s="1"/>
  <c r="F6" i="32" s="1"/>
  <c r="D254" i="7" s="1"/>
  <c r="D7" i="32"/>
  <c r="E7" i="32" s="1"/>
  <c r="F7" i="32" s="1"/>
  <c r="D255" i="7" s="1"/>
  <c r="D8" i="32"/>
  <c r="E8" i="32" s="1"/>
  <c r="F8" i="32" s="1"/>
  <c r="D256" i="7" s="1"/>
  <c r="D9" i="32"/>
  <c r="E9" i="32" s="1"/>
  <c r="F9" i="32" s="1"/>
  <c r="D257" i="7" s="1"/>
  <c r="D10" i="32"/>
  <c r="E10" i="32" s="1"/>
  <c r="F10" i="32" s="1"/>
  <c r="D258" i="7" s="1"/>
  <c r="D11" i="32"/>
  <c r="E11" i="32" s="1"/>
  <c r="F11" i="32" s="1"/>
  <c r="D259" i="7" s="1"/>
  <c r="D12" i="32"/>
  <c r="E12" i="32" s="1"/>
  <c r="F12" i="32" s="1"/>
  <c r="D261" i="7" s="1"/>
  <c r="D13" i="32"/>
  <c r="E13" i="32" s="1"/>
  <c r="F13" i="32" s="1"/>
  <c r="D14" i="32"/>
  <c r="E14" i="32" s="1"/>
  <c r="F14" i="32" s="1"/>
  <c r="D260" i="7" s="1"/>
  <c r="D15" i="32"/>
  <c r="E15" i="32" s="1"/>
  <c r="F15" i="32" s="1"/>
  <c r="D16" i="32"/>
  <c r="E16" i="32" s="1"/>
  <c r="F16" i="32" s="1"/>
  <c r="D17" i="32"/>
  <c r="E17" i="32" s="1"/>
  <c r="F17" i="32" s="1"/>
  <c r="D18" i="32"/>
  <c r="E18" i="32" s="1"/>
  <c r="F18" i="32" s="1"/>
  <c r="D19" i="32"/>
  <c r="E19" i="32" s="1"/>
  <c r="F19" i="32" s="1"/>
  <c r="D20" i="32"/>
  <c r="E20" i="32" s="1"/>
  <c r="F20" i="32" s="1"/>
  <c r="D21" i="32"/>
  <c r="E21" i="32" s="1"/>
  <c r="F21" i="32" s="1"/>
  <c r="D23" i="32"/>
  <c r="E23" i="32" s="1"/>
  <c r="F23" i="32" s="1"/>
  <c r="D24" i="32"/>
  <c r="E24" i="32" s="1"/>
  <c r="F24" i="32" s="1"/>
  <c r="D25" i="32"/>
  <c r="E25" i="32" s="1"/>
  <c r="F25" i="32" s="1"/>
  <c r="D26" i="32"/>
  <c r="E26" i="32" s="1"/>
  <c r="F26" i="32" s="1"/>
  <c r="D27" i="32"/>
  <c r="E27" i="32" s="1"/>
  <c r="F27" i="32" s="1"/>
  <c r="D28" i="32"/>
  <c r="E28" i="32" s="1"/>
  <c r="F28" i="32" s="1"/>
  <c r="D268" i="7" s="1"/>
  <c r="D29" i="32"/>
  <c r="E29" i="32" s="1"/>
  <c r="F29" i="32" s="1"/>
  <c r="D30" i="32"/>
  <c r="E30" i="32" s="1"/>
  <c r="F30" i="32" s="1"/>
  <c r="D31" i="32"/>
  <c r="E31" i="32" s="1"/>
  <c r="F31" i="32" s="1"/>
  <c r="D32" i="32"/>
  <c r="E32" i="32" s="1"/>
  <c r="F32" i="32" s="1"/>
  <c r="D33" i="32"/>
  <c r="E33" i="32" s="1"/>
  <c r="F33" i="32" s="1"/>
  <c r="D34" i="32"/>
  <c r="E34" i="32" s="1"/>
  <c r="F34" i="32" s="1"/>
  <c r="D35" i="32"/>
  <c r="E35" i="32" s="1"/>
  <c r="F35" i="32" s="1"/>
  <c r="D36" i="32"/>
  <c r="E36" i="32" s="1"/>
  <c r="F36" i="32" s="1"/>
  <c r="D37" i="32"/>
  <c r="E37" i="32" s="1"/>
  <c r="F37" i="32" s="1"/>
  <c r="D38" i="32"/>
  <c r="E38" i="32" s="1"/>
  <c r="F38" i="32" s="1"/>
  <c r="D2" i="32"/>
  <c r="E2" i="32" s="1"/>
  <c r="F2" i="32" s="1"/>
  <c r="C192" i="7"/>
  <c r="C114" i="7"/>
  <c r="C104" i="7"/>
  <c r="C102" i="7"/>
  <c r="C100" i="7"/>
  <c r="C98" i="7"/>
  <c r="C96" i="7"/>
  <c r="D253" i="7" l="1"/>
  <c r="D250" i="7"/>
  <c r="D267" i="7"/>
  <c r="D269" i="7"/>
  <c r="D271" i="7"/>
  <c r="D265" i="7"/>
  <c r="D266" i="7"/>
  <c r="D264" i="7"/>
  <c r="D262" i="7"/>
  <c r="C21" i="30"/>
  <c r="C122" i="7" s="1"/>
  <c r="C20" i="30"/>
  <c r="C121" i="7" s="1"/>
  <c r="C19" i="30"/>
  <c r="C120" i="7" s="1"/>
  <c r="C18" i="30"/>
  <c r="C119" i="7" s="1"/>
  <c r="C17" i="30"/>
  <c r="C118" i="7" s="1"/>
  <c r="C16" i="30"/>
  <c r="C117" i="7" s="1"/>
  <c r="C15" i="30"/>
  <c r="C116" i="7" s="1"/>
  <c r="C14" i="30"/>
  <c r="C115" i="7" s="1"/>
  <c r="C9" i="30"/>
  <c r="C99" i="7" s="1"/>
  <c r="C7" i="30"/>
  <c r="D7" i="30" s="1"/>
  <c r="E7" i="30" s="1"/>
  <c r="D247" i="7" s="1"/>
  <c r="C6" i="30"/>
  <c r="D6" i="30" s="1"/>
  <c r="E6" i="30" s="1"/>
  <c r="C136" i="7" s="1"/>
  <c r="C5" i="30"/>
  <c r="D5" i="30" s="1"/>
  <c r="E5" i="30" s="1"/>
  <c r="D246" i="7" s="1"/>
  <c r="C4" i="30"/>
  <c r="D4" i="30" s="1"/>
  <c r="E4" i="30" s="1"/>
  <c r="D245" i="7" s="1"/>
  <c r="K17" i="9" l="1"/>
  <c r="K18" i="9"/>
  <c r="K16" i="9"/>
  <c r="K15" i="9"/>
  <c r="K14" i="9"/>
  <c r="I2" i="29"/>
  <c r="H2" i="29" s="1"/>
  <c r="I3" i="12"/>
  <c r="I4" i="12"/>
  <c r="I5" i="12"/>
  <c r="I2" i="12"/>
  <c r="J2" i="29"/>
  <c r="C2" i="29"/>
  <c r="B2" i="29" s="1"/>
  <c r="W5" i="13"/>
  <c r="F58" i="28" l="1"/>
  <c r="E82" i="28"/>
  <c r="E81" i="28"/>
  <c r="E71" i="28"/>
  <c r="E72" i="28"/>
  <c r="E73" i="28"/>
  <c r="E74" i="28"/>
  <c r="E75" i="28"/>
  <c r="E70" i="28"/>
  <c r="E52" i="28"/>
  <c r="E50" i="28" l="1"/>
  <c r="E48" i="28"/>
  <c r="E46" i="28"/>
  <c r="G58" i="28" l="1"/>
  <c r="D42" i="28"/>
  <c r="F48" i="28" l="1"/>
  <c r="G75" i="28"/>
  <c r="E58" i="28"/>
  <c r="E44" i="28"/>
  <c r="F75" i="28" l="1"/>
  <c r="F52" i="28"/>
  <c r="G48" i="28"/>
  <c r="G46" i="28"/>
  <c r="G44" i="28"/>
  <c r="G93" i="28" l="1"/>
  <c r="G42" i="28" l="1"/>
  <c r="H2" i="28" l="1"/>
  <c r="F206" i="7" l="1"/>
  <c r="W19" i="12"/>
  <c r="W14" i="12"/>
  <c r="Y9" i="12"/>
  <c r="W9" i="12"/>
  <c r="X4" i="12"/>
  <c r="Z19" i="12" s="1"/>
  <c r="E2" i="29" l="1"/>
  <c r="D2" i="29" s="1"/>
  <c r="S5" i="13"/>
  <c r="Z14" i="12"/>
  <c r="Z9" i="12"/>
  <c r="AA4" i="12" l="1"/>
  <c r="Z4" i="12"/>
  <c r="Y4" i="12"/>
  <c r="R47" i="13" s="1"/>
  <c r="D27" i="18"/>
  <c r="F18" i="18" s="1"/>
  <c r="J211" i="13" l="1"/>
  <c r="N5" i="29"/>
  <c r="E56" i="18"/>
  <c r="E57" i="18"/>
  <c r="E58" i="18"/>
  <c r="E59" i="18"/>
  <c r="E60" i="18"/>
  <c r="E61" i="18"/>
  <c r="E62" i="18"/>
  <c r="E55" i="18"/>
  <c r="B210" i="13" l="1"/>
  <c r="F20" i="18"/>
  <c r="N6" i="29" s="1"/>
  <c r="G19" i="18" l="1"/>
  <c r="J210" i="13"/>
  <c r="F16" i="18"/>
  <c r="F11" i="18"/>
  <c r="J215" i="13" s="1"/>
  <c r="F9" i="18"/>
  <c r="F4" i="18"/>
  <c r="N2" i="29" s="1"/>
  <c r="J214" i="13" l="1"/>
  <c r="N3" i="29"/>
  <c r="J212" i="13"/>
  <c r="N4" i="29"/>
  <c r="B215" i="13"/>
  <c r="N7" i="29"/>
  <c r="B213" i="13"/>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J213" i="13" l="1"/>
  <c r="B312" i="13" l="1"/>
  <c r="B313" i="13"/>
  <c r="B314" i="13"/>
  <c r="B315" i="13"/>
  <c r="B311" i="13"/>
  <c r="C323" i="13"/>
  <c r="J36" i="7" l="1"/>
  <c r="L13" i="1" l="1"/>
  <c r="K13" i="1"/>
  <c r="J247" i="15"/>
  <c r="J248" i="15"/>
  <c r="J249" i="15"/>
  <c r="J215" i="15"/>
  <c r="J216" i="15"/>
  <c r="J217" i="15"/>
  <c r="J218" i="15"/>
  <c r="J219" i="15"/>
  <c r="J220" i="15"/>
  <c r="J221" i="15"/>
  <c r="J222" i="15"/>
  <c r="J223" i="15"/>
  <c r="J224" i="15"/>
  <c r="J225" i="15"/>
  <c r="J226" i="15"/>
  <c r="J227" i="15"/>
  <c r="J228" i="15"/>
  <c r="J229" i="15"/>
  <c r="J230" i="15"/>
  <c r="J231" i="15"/>
  <c r="J232" i="15"/>
  <c r="J233" i="15"/>
  <c r="J234" i="15"/>
  <c r="J235" i="15"/>
  <c r="J236" i="15"/>
  <c r="J237" i="15"/>
  <c r="J238" i="15"/>
  <c r="J239" i="15"/>
  <c r="J240" i="15"/>
  <c r="J241" i="15"/>
  <c r="J242" i="15"/>
  <c r="J243" i="15"/>
  <c r="J244" i="15"/>
  <c r="J245" i="15"/>
  <c r="J246" i="15"/>
  <c r="B11" i="12" l="1"/>
  <c r="U11" i="12" l="1"/>
  <c r="U10" i="12"/>
  <c r="U7" i="12"/>
  <c r="U6" i="12"/>
  <c r="U5" i="12"/>
  <c r="U4" i="12"/>
  <c r="M342" i="13"/>
  <c r="M341" i="13"/>
  <c r="H342" i="13"/>
  <c r="H341" i="13"/>
  <c r="U8" i="12" l="1"/>
  <c r="A338" i="13" s="1"/>
  <c r="J3" i="15"/>
  <c r="J4" i="15"/>
  <c r="J5" i="15"/>
  <c r="J6" i="15"/>
  <c r="J7" i="15"/>
  <c r="J8" i="15"/>
  <c r="J9" i="15"/>
  <c r="J10" i="15"/>
  <c r="J11" i="15"/>
  <c r="J12" i="15"/>
  <c r="J13" i="15"/>
  <c r="J14" i="15"/>
  <c r="J15" i="15"/>
  <c r="J16" i="15"/>
  <c r="J17" i="15"/>
  <c r="J18" i="15"/>
  <c r="J19" i="15"/>
  <c r="J20" i="15"/>
  <c r="J21" i="15"/>
  <c r="J22" i="15"/>
  <c r="J23" i="15"/>
  <c r="J24" i="15"/>
  <c r="J25" i="15"/>
  <c r="J26" i="15"/>
  <c r="J27" i="15"/>
  <c r="J28" i="15"/>
  <c r="J29" i="15"/>
  <c r="J30" i="15"/>
  <c r="J31" i="15"/>
  <c r="J32" i="15"/>
  <c r="J33" i="15"/>
  <c r="J34" i="15"/>
  <c r="J35" i="15"/>
  <c r="J36" i="15"/>
  <c r="J37" i="15"/>
  <c r="J38" i="15"/>
  <c r="J39" i="15"/>
  <c r="J40" i="15"/>
  <c r="J41" i="15"/>
  <c r="J42" i="15"/>
  <c r="J43" i="15"/>
  <c r="J44" i="15"/>
  <c r="J45" i="15"/>
  <c r="J46" i="15"/>
  <c r="J47" i="15"/>
  <c r="J48" i="15"/>
  <c r="J49" i="15"/>
  <c r="J50" i="15"/>
  <c r="J51" i="15"/>
  <c r="J52" i="15"/>
  <c r="J53" i="15"/>
  <c r="J54" i="15"/>
  <c r="J55" i="15"/>
  <c r="J56" i="15"/>
  <c r="J57" i="15"/>
  <c r="J58" i="15"/>
  <c r="J59" i="15"/>
  <c r="J60" i="15"/>
  <c r="J61" i="15"/>
  <c r="J62" i="15"/>
  <c r="J63" i="15"/>
  <c r="J64" i="15"/>
  <c r="J65" i="15"/>
  <c r="J66" i="15"/>
  <c r="J67" i="15"/>
  <c r="J68" i="15"/>
  <c r="J69" i="15"/>
  <c r="J70" i="15"/>
  <c r="J71" i="15"/>
  <c r="J72" i="15"/>
  <c r="J73" i="15"/>
  <c r="J74" i="15"/>
  <c r="J75" i="15"/>
  <c r="J76" i="15"/>
  <c r="J77" i="15"/>
  <c r="J78" i="15"/>
  <c r="J79" i="15"/>
  <c r="J80" i="15"/>
  <c r="J81" i="15"/>
  <c r="J82" i="15"/>
  <c r="J83" i="15"/>
  <c r="J84" i="15"/>
  <c r="J85" i="15"/>
  <c r="J86" i="15"/>
  <c r="J87" i="15"/>
  <c r="J88" i="15"/>
  <c r="J89" i="15"/>
  <c r="J90" i="15"/>
  <c r="J91" i="15"/>
  <c r="J92" i="15"/>
  <c r="J93" i="15"/>
  <c r="J94" i="15"/>
  <c r="J95" i="15"/>
  <c r="J96" i="15"/>
  <c r="J97" i="15"/>
  <c r="J98" i="15"/>
  <c r="J99" i="15"/>
  <c r="J100" i="15"/>
  <c r="J101" i="15"/>
  <c r="J102" i="15"/>
  <c r="J103" i="15"/>
  <c r="J104" i="15"/>
  <c r="J105" i="15"/>
  <c r="J106" i="15"/>
  <c r="J107" i="15"/>
  <c r="J108" i="15"/>
  <c r="J109" i="15"/>
  <c r="J110" i="15"/>
  <c r="J111" i="15"/>
  <c r="J112" i="15"/>
  <c r="J113" i="15"/>
  <c r="J114" i="15"/>
  <c r="J115" i="15"/>
  <c r="J116" i="15"/>
  <c r="J117" i="15"/>
  <c r="J118" i="15"/>
  <c r="J119" i="15"/>
  <c r="J120" i="15"/>
  <c r="J121" i="15"/>
  <c r="J122" i="15"/>
  <c r="J123" i="15"/>
  <c r="J124" i="15"/>
  <c r="J125" i="15"/>
  <c r="J126" i="15"/>
  <c r="J127" i="15"/>
  <c r="J128" i="15"/>
  <c r="J129" i="15"/>
  <c r="J130" i="15"/>
  <c r="J131" i="15"/>
  <c r="J132" i="15"/>
  <c r="J133" i="15"/>
  <c r="J134" i="15"/>
  <c r="J135" i="15"/>
  <c r="J136" i="15"/>
  <c r="J137" i="15"/>
  <c r="J138" i="15"/>
  <c r="J139" i="15"/>
  <c r="J140" i="15"/>
  <c r="J141" i="15"/>
  <c r="J142" i="15"/>
  <c r="J143" i="15"/>
  <c r="J144" i="15"/>
  <c r="J145" i="15"/>
  <c r="J146" i="15"/>
  <c r="J147" i="15"/>
  <c r="J148" i="15"/>
  <c r="J149" i="15"/>
  <c r="J150" i="15"/>
  <c r="J151" i="15"/>
  <c r="J152" i="15"/>
  <c r="J153" i="15"/>
  <c r="J154" i="15"/>
  <c r="J155" i="15"/>
  <c r="J156" i="15"/>
  <c r="J157" i="15"/>
  <c r="J158" i="15"/>
  <c r="J159" i="15"/>
  <c r="J160" i="15"/>
  <c r="J161" i="15"/>
  <c r="J162" i="15"/>
  <c r="J163" i="15"/>
  <c r="J164" i="15"/>
  <c r="J165" i="15"/>
  <c r="J166" i="15"/>
  <c r="J167" i="15"/>
  <c r="J168" i="15"/>
  <c r="J169" i="15"/>
  <c r="J170" i="15"/>
  <c r="J171" i="15"/>
  <c r="J172" i="15"/>
  <c r="J173" i="15"/>
  <c r="J174" i="15"/>
  <c r="J175" i="15"/>
  <c r="J176" i="15"/>
  <c r="J177" i="15"/>
  <c r="J178" i="15"/>
  <c r="J179" i="15"/>
  <c r="J180" i="15"/>
  <c r="J181" i="15"/>
  <c r="J182" i="15"/>
  <c r="J183" i="15"/>
  <c r="J184" i="15"/>
  <c r="J185" i="15"/>
  <c r="J186" i="15"/>
  <c r="J187" i="15"/>
  <c r="J188" i="15"/>
  <c r="J189" i="15"/>
  <c r="J190" i="15"/>
  <c r="J191" i="15"/>
  <c r="J192" i="15"/>
  <c r="J193" i="15"/>
  <c r="J194" i="15"/>
  <c r="J195" i="15"/>
  <c r="J196" i="15"/>
  <c r="J197" i="15"/>
  <c r="J198" i="15"/>
  <c r="J199" i="15"/>
  <c r="J200" i="15"/>
  <c r="J201" i="15"/>
  <c r="J202" i="15"/>
  <c r="J203" i="15"/>
  <c r="J204" i="15"/>
  <c r="J205" i="15"/>
  <c r="J206" i="15"/>
  <c r="J207" i="15"/>
  <c r="J208" i="15"/>
  <c r="J209" i="15"/>
  <c r="J210" i="15"/>
  <c r="J211" i="15"/>
  <c r="J212" i="15"/>
  <c r="J213" i="15"/>
  <c r="J214" i="15"/>
  <c r="J250" i="15"/>
  <c r="J251" i="15"/>
  <c r="J252" i="15"/>
  <c r="J253" i="15"/>
  <c r="J254" i="15"/>
  <c r="J255" i="15"/>
  <c r="J256" i="15"/>
  <c r="J257" i="15"/>
  <c r="J258" i="15"/>
  <c r="J259" i="15"/>
  <c r="J260" i="15"/>
  <c r="J261" i="15"/>
  <c r="J262" i="15"/>
  <c r="J263" i="15"/>
  <c r="J264" i="15"/>
  <c r="J265" i="15"/>
  <c r="J266" i="15"/>
  <c r="J267" i="15"/>
  <c r="J268" i="15"/>
  <c r="J269" i="15"/>
  <c r="J270" i="15"/>
  <c r="J271" i="15"/>
  <c r="J272" i="15"/>
  <c r="J273" i="15"/>
  <c r="J274" i="15"/>
  <c r="J275" i="15"/>
  <c r="J276" i="15"/>
  <c r="J277" i="15"/>
  <c r="J278" i="15"/>
  <c r="J279" i="15"/>
  <c r="J280" i="15"/>
  <c r="J281" i="15"/>
  <c r="J282" i="15"/>
  <c r="J283" i="15"/>
  <c r="J284" i="15"/>
  <c r="J285" i="15"/>
  <c r="J286" i="15"/>
  <c r="J287" i="15"/>
  <c r="J288" i="15"/>
  <c r="J289" i="15"/>
  <c r="J290" i="15"/>
  <c r="J291" i="15"/>
  <c r="J292" i="15"/>
  <c r="J293" i="15"/>
  <c r="J294" i="15"/>
  <c r="J295" i="15"/>
  <c r="J296" i="15"/>
  <c r="J297" i="15"/>
  <c r="J298" i="15"/>
  <c r="J299" i="15"/>
  <c r="J300" i="15"/>
  <c r="J301" i="15"/>
  <c r="J302" i="15"/>
  <c r="J303" i="15"/>
  <c r="J304" i="15"/>
  <c r="J305" i="15"/>
  <c r="J306" i="15"/>
  <c r="J307" i="15"/>
  <c r="J308" i="15"/>
  <c r="J309" i="15"/>
  <c r="J310" i="15"/>
  <c r="J311" i="15"/>
  <c r="J312" i="15"/>
  <c r="J313" i="15"/>
  <c r="J314" i="15"/>
  <c r="J315" i="15"/>
  <c r="J316" i="15"/>
  <c r="J317" i="15"/>
  <c r="J318" i="15"/>
  <c r="J319" i="15"/>
  <c r="J320" i="15"/>
  <c r="J321" i="15"/>
  <c r="J322" i="15"/>
  <c r="J323" i="15"/>
  <c r="J324" i="15"/>
  <c r="J325" i="15"/>
  <c r="J326" i="15"/>
  <c r="J327" i="15"/>
  <c r="J328" i="15"/>
  <c r="J329" i="15"/>
  <c r="J330" i="15"/>
  <c r="J331" i="15"/>
  <c r="J332" i="15"/>
  <c r="J333" i="15"/>
  <c r="J334" i="15"/>
  <c r="J335" i="15"/>
  <c r="J336" i="15"/>
  <c r="J337" i="15"/>
  <c r="J338" i="15"/>
  <c r="J339" i="15"/>
  <c r="J340" i="15"/>
  <c r="J341" i="15"/>
  <c r="J342" i="15"/>
  <c r="J343" i="15"/>
  <c r="J344" i="15"/>
  <c r="J345" i="15"/>
  <c r="J346" i="15"/>
  <c r="J347" i="15"/>
  <c r="J348" i="15"/>
  <c r="J349" i="15"/>
  <c r="J350" i="15"/>
  <c r="J351" i="15"/>
  <c r="J352" i="15"/>
  <c r="J353" i="15"/>
  <c r="J354" i="15"/>
  <c r="J355" i="15"/>
  <c r="J356" i="15"/>
  <c r="J357" i="15"/>
  <c r="J358" i="15"/>
  <c r="J359" i="15"/>
  <c r="J360" i="15"/>
  <c r="J361" i="15"/>
  <c r="J362" i="15"/>
  <c r="J363" i="15"/>
  <c r="J364" i="15"/>
  <c r="J365" i="15"/>
  <c r="J366" i="15"/>
  <c r="J367" i="15"/>
  <c r="J368" i="15"/>
  <c r="J369" i="15"/>
  <c r="J370" i="15"/>
  <c r="J371" i="15"/>
  <c r="J372" i="15"/>
  <c r="J373" i="15"/>
  <c r="J374" i="15"/>
  <c r="J375" i="15"/>
  <c r="J376" i="15"/>
  <c r="J377" i="15"/>
  <c r="J378" i="15"/>
  <c r="J379" i="15"/>
  <c r="J380" i="15"/>
  <c r="J381" i="15"/>
  <c r="J382" i="15"/>
  <c r="J383" i="15"/>
  <c r="J384" i="15"/>
  <c r="J385" i="15"/>
  <c r="J386" i="15"/>
  <c r="J387" i="15"/>
  <c r="J388" i="15"/>
  <c r="J389" i="15"/>
  <c r="J390" i="15"/>
  <c r="J391" i="15"/>
  <c r="J392" i="15"/>
  <c r="J393" i="15"/>
  <c r="J394" i="15"/>
  <c r="J395" i="15"/>
  <c r="J396" i="15"/>
  <c r="J397" i="15"/>
  <c r="J398" i="15"/>
  <c r="J399" i="15"/>
  <c r="J2" i="15"/>
  <c r="F43" i="13"/>
  <c r="R43" i="13"/>
  <c r="F44" i="13"/>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0" i="17"/>
  <c r="E679" i="17"/>
  <c r="E678" i="17"/>
  <c r="E677" i="17"/>
  <c r="E676" i="17"/>
  <c r="E675" i="17"/>
  <c r="E674" i="17"/>
  <c r="E673" i="17"/>
  <c r="E672" i="17"/>
  <c r="E671" i="17"/>
  <c r="E670" i="17"/>
  <c r="E669" i="17"/>
  <c r="E668" i="17"/>
  <c r="E667" i="17"/>
  <c r="E666" i="17"/>
  <c r="E665" i="17"/>
  <c r="E664" i="17"/>
  <c r="E663"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69" i="17"/>
  <c r="E568" i="17"/>
  <c r="E567" i="17"/>
  <c r="E566" i="17"/>
  <c r="E565" i="17"/>
  <c r="E564" i="17"/>
  <c r="E563" i="17"/>
  <c r="E562" i="17"/>
  <c r="E561" i="17"/>
  <c r="E560" i="17"/>
  <c r="E559" i="17"/>
  <c r="E558" i="17"/>
  <c r="E557" i="17"/>
  <c r="E556" i="17"/>
  <c r="E555" i="17"/>
  <c r="E554" i="17"/>
  <c r="E553" i="17"/>
  <c r="E552" i="17"/>
  <c r="E551" i="17"/>
  <c r="E550" i="17"/>
  <c r="E549" i="17"/>
  <c r="E548" i="17"/>
  <c r="E544" i="17"/>
  <c r="E543" i="17"/>
  <c r="E542" i="17"/>
  <c r="E541" i="17"/>
  <c r="E540" i="17"/>
  <c r="E539" i="17"/>
  <c r="E538" i="17"/>
  <c r="E537" i="17"/>
  <c r="E536" i="17"/>
  <c r="E535" i="17"/>
  <c r="E534" i="17"/>
  <c r="E533" i="17"/>
  <c r="E529" i="17"/>
  <c r="E528" i="17"/>
  <c r="E527" i="17"/>
  <c r="E526" i="17"/>
  <c r="E525" i="17"/>
  <c r="E524" i="17"/>
  <c r="E523" i="17"/>
  <c r="E522"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8" i="17"/>
  <c r="E367" i="17"/>
  <c r="E366" i="17"/>
  <c r="E365" i="17"/>
  <c r="E364" i="17"/>
  <c r="E363" i="17"/>
  <c r="E362" i="17"/>
  <c r="E361" i="17"/>
  <c r="E360" i="17"/>
  <c r="E359" i="17"/>
  <c r="E358" i="17"/>
  <c r="E357" i="17"/>
  <c r="E356" i="17"/>
  <c r="E355" i="17"/>
  <c r="E354"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8"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4" i="17"/>
  <c r="E263" i="17"/>
  <c r="E262" i="17"/>
  <c r="E261" i="17"/>
  <c r="E260"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4" i="17"/>
  <c r="E113" i="17"/>
  <c r="E112" i="17"/>
  <c r="E111" i="17"/>
  <c r="E110" i="17"/>
  <c r="E109" i="17"/>
  <c r="E108" i="17"/>
  <c r="E107" i="17"/>
  <c r="E106" i="17"/>
  <c r="E105" i="17"/>
  <c r="E104" i="17"/>
  <c r="E103" i="17"/>
  <c r="E102" i="17"/>
  <c r="E101" i="17"/>
  <c r="E100" i="17"/>
  <c r="E99" i="17"/>
  <c r="E98" i="17"/>
  <c r="E97" i="17"/>
  <c r="E96" i="17"/>
  <c r="E95" i="17"/>
  <c r="E94" i="17"/>
  <c r="E93" i="17"/>
  <c r="E92" i="17"/>
  <c r="E91" i="17"/>
  <c r="E90" i="17"/>
  <c r="E89" i="17"/>
  <c r="E88" i="17"/>
  <c r="E87" i="17"/>
  <c r="E86" i="17"/>
  <c r="E85" i="17"/>
  <c r="E84" i="17"/>
  <c r="E83" i="17"/>
  <c r="E82" i="17"/>
  <c r="E81" i="17"/>
  <c r="E80" i="17"/>
  <c r="E79" i="17"/>
  <c r="E78" i="17"/>
  <c r="E77" i="17"/>
  <c r="E76" i="17"/>
  <c r="E75" i="17"/>
  <c r="E74" i="17"/>
  <c r="E73"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H332" i="13" l="1"/>
  <c r="G98" i="28" s="1"/>
  <c r="C332" i="13"/>
  <c r="F98" i="28" s="1"/>
  <c r="T332" i="13"/>
  <c r="A325" i="13"/>
  <c r="M333" i="13"/>
  <c r="H99" i="28" s="1"/>
  <c r="M332" i="13"/>
  <c r="H98" i="28" s="1"/>
  <c r="T333" i="13" l="1"/>
  <c r="I99" i="28" s="1"/>
  <c r="I98" i="28"/>
  <c r="H333" i="13"/>
  <c r="G99" i="28" s="1"/>
  <c r="C333" i="13"/>
  <c r="F99" i="28" s="1"/>
  <c r="C33" i="13"/>
  <c r="W34" i="13"/>
  <c r="C10" i="12"/>
  <c r="C9" i="12"/>
  <c r="C8" i="12"/>
  <c r="C7" i="12"/>
  <c r="C6" i="12"/>
  <c r="C5" i="12"/>
  <c r="C5" i="13"/>
  <c r="N19" i="13"/>
  <c r="S19" i="13"/>
  <c r="N20" i="13"/>
  <c r="S20" i="13"/>
  <c r="N21" i="13"/>
  <c r="S21" i="13"/>
  <c r="N22" i="13"/>
  <c r="S22" i="13"/>
  <c r="N23" i="13"/>
  <c r="S23" i="13"/>
  <c r="N24" i="13"/>
  <c r="S24" i="13"/>
  <c r="N25" i="13"/>
  <c r="S25" i="13"/>
  <c r="N26" i="13"/>
  <c r="S26" i="13"/>
  <c r="N27" i="13"/>
  <c r="S27" i="13"/>
  <c r="N28" i="13"/>
  <c r="S28" i="13"/>
  <c r="N32" i="13"/>
  <c r="N33" i="13"/>
  <c r="X37" i="13"/>
  <c r="N50" i="13"/>
  <c r="N51" i="13"/>
  <c r="N52" i="13"/>
  <c r="N53" i="13"/>
  <c r="N54" i="13"/>
  <c r="N55" i="13"/>
  <c r="P66" i="13"/>
  <c r="S67" i="13"/>
  <c r="P70" i="13"/>
  <c r="F72" i="13"/>
  <c r="I72" i="13"/>
  <c r="K72" i="13"/>
  <c r="N72" i="13"/>
  <c r="S72" i="13"/>
  <c r="U72" i="13"/>
  <c r="P76" i="13"/>
  <c r="S77" i="13"/>
  <c r="P80" i="13"/>
  <c r="T89" i="13"/>
  <c r="S94" i="13"/>
  <c r="F96" i="13"/>
  <c r="I96" i="13"/>
  <c r="S96" i="13"/>
  <c r="U96" i="13"/>
  <c r="T98" i="13"/>
  <c r="S103" i="13"/>
  <c r="S113" i="13"/>
  <c r="S115" i="13"/>
  <c r="S117" i="13"/>
  <c r="S119" i="13"/>
  <c r="F121" i="13"/>
  <c r="S121" i="13"/>
  <c r="U121" i="13"/>
  <c r="S128" i="13"/>
  <c r="S130" i="13"/>
  <c r="S132" i="13"/>
  <c r="S134" i="13"/>
  <c r="P141" i="13"/>
  <c r="S142" i="13"/>
  <c r="P145" i="13"/>
  <c r="T145" i="13"/>
  <c r="F147" i="13"/>
  <c r="I147" i="13"/>
  <c r="K147" i="13"/>
  <c r="N147" i="13"/>
  <c r="S147" i="13"/>
  <c r="U147" i="13"/>
  <c r="P151" i="13"/>
  <c r="S152" i="13"/>
  <c r="P155" i="13"/>
  <c r="T155" i="13"/>
  <c r="T161" i="13"/>
  <c r="P162" i="13"/>
  <c r="S164" i="13"/>
  <c r="P166" i="13"/>
  <c r="F168" i="13"/>
  <c r="I168" i="13"/>
  <c r="K168" i="13"/>
  <c r="N168" i="13"/>
  <c r="S168" i="13"/>
  <c r="U168" i="13"/>
  <c r="T171" i="13"/>
  <c r="P172" i="13"/>
  <c r="S174" i="13"/>
  <c r="P176" i="13"/>
  <c r="T181" i="13"/>
  <c r="P183" i="13"/>
  <c r="T184" i="13"/>
  <c r="P187" i="13"/>
  <c r="S187" i="13"/>
  <c r="F191" i="13"/>
  <c r="I191" i="13"/>
  <c r="K191" i="13"/>
  <c r="N191" i="13"/>
  <c r="S191" i="13"/>
  <c r="U191" i="13"/>
  <c r="T193" i="13"/>
  <c r="P195" i="13"/>
  <c r="T196" i="13"/>
  <c r="P199" i="13"/>
  <c r="S199" i="13"/>
  <c r="P208" i="13"/>
  <c r="S209" i="13"/>
  <c r="P212" i="13"/>
  <c r="T212" i="13"/>
  <c r="P221" i="13"/>
  <c r="P225" i="13"/>
  <c r="Q234" i="13"/>
  <c r="T234" i="13"/>
  <c r="Q238" i="13"/>
  <c r="T238" i="13"/>
  <c r="Q244" i="13"/>
  <c r="Q248" i="13"/>
  <c r="F250" i="13"/>
  <c r="I250" i="13"/>
  <c r="K250" i="13"/>
  <c r="N250" i="13"/>
  <c r="S250" i="13"/>
  <c r="U250" i="13"/>
  <c r="Q256" i="13"/>
  <c r="T256" i="13"/>
  <c r="Q260" i="13"/>
  <c r="T260" i="13"/>
  <c r="Q266" i="13"/>
  <c r="Q270" i="13"/>
  <c r="P277" i="13"/>
  <c r="S278" i="13"/>
  <c r="P281" i="13"/>
  <c r="T281" i="13"/>
  <c r="F283" i="13"/>
  <c r="I283" i="13"/>
  <c r="K283" i="13"/>
  <c r="N283" i="13"/>
  <c r="S283" i="13"/>
  <c r="U283" i="13"/>
  <c r="P287" i="13"/>
  <c r="S288" i="13"/>
  <c r="P291" i="13"/>
  <c r="T291" i="13"/>
  <c r="T296" i="13"/>
  <c r="P298" i="13"/>
  <c r="S299" i="13"/>
  <c r="F301" i="13"/>
  <c r="I301" i="13"/>
  <c r="K301" i="13"/>
  <c r="N301" i="13"/>
  <c r="S301" i="13"/>
  <c r="U301" i="13"/>
  <c r="T303" i="13"/>
  <c r="P305" i="13"/>
  <c r="S306" i="13"/>
  <c r="D2" i="12"/>
  <c r="AE4" i="12" l="1"/>
  <c r="X14" i="12"/>
  <c r="Y19" i="12"/>
  <c r="X19" i="12"/>
  <c r="X9" i="12"/>
  <c r="AA9" i="12" s="1"/>
  <c r="AB9" i="12" s="1"/>
  <c r="Y14" i="12"/>
  <c r="X34" i="13"/>
  <c r="P32" i="13"/>
  <c r="P33" i="13"/>
  <c r="S33" i="13"/>
  <c r="T33" i="13" s="1"/>
  <c r="S32" i="13"/>
  <c r="T32" i="13" s="1"/>
  <c r="G15" i="9"/>
  <c r="F15" i="9"/>
  <c r="E15" i="9"/>
  <c r="D15" i="9"/>
  <c r="C15" i="9"/>
  <c r="P55" i="8"/>
  <c r="T55" i="8" s="1"/>
  <c r="H203" i="7" s="1"/>
  <c r="P54" i="8"/>
  <c r="U54" i="8" s="1"/>
  <c r="I202" i="7" s="1"/>
  <c r="P50" i="8"/>
  <c r="T50" i="8" s="1"/>
  <c r="H199" i="7" s="1"/>
  <c r="P49" i="8"/>
  <c r="U49" i="8" s="1"/>
  <c r="I198" i="7" s="1"/>
  <c r="P45" i="8"/>
  <c r="V45" i="8" s="1"/>
  <c r="J195" i="7" s="1"/>
  <c r="P44" i="8"/>
  <c r="T44" i="8" s="1"/>
  <c r="H194" i="7" s="1"/>
  <c r="P43" i="8"/>
  <c r="V43" i="8" s="1"/>
  <c r="J193" i="7" s="1"/>
  <c r="P42" i="8"/>
  <c r="T42" i="8" s="1"/>
  <c r="H191" i="7" s="1"/>
  <c r="P41" i="8"/>
  <c r="V41" i="8" s="1"/>
  <c r="J190" i="7" s="1"/>
  <c r="J41" i="8"/>
  <c r="I41" i="8"/>
  <c r="P35" i="8"/>
  <c r="V35" i="8" s="1"/>
  <c r="J149" i="7" s="1"/>
  <c r="P34" i="8"/>
  <c r="V34" i="8" s="1"/>
  <c r="J148" i="7" s="1"/>
  <c r="P33" i="8"/>
  <c r="V33" i="8" s="1"/>
  <c r="J147" i="7" s="1"/>
  <c r="P32" i="8"/>
  <c r="V32" i="8" s="1"/>
  <c r="J146" i="7" s="1"/>
  <c r="P31" i="8"/>
  <c r="V31" i="8" s="1"/>
  <c r="J145" i="7" s="1"/>
  <c r="P30" i="8"/>
  <c r="V30" i="8" s="1"/>
  <c r="J144" i="7" s="1"/>
  <c r="P29" i="8"/>
  <c r="U29" i="8" s="1"/>
  <c r="I143" i="7" s="1"/>
  <c r="P28" i="8"/>
  <c r="U28" i="8" s="1"/>
  <c r="I142" i="7" s="1"/>
  <c r="P27" i="8"/>
  <c r="V27" i="8" s="1"/>
  <c r="J141" i="7" s="1"/>
  <c r="P26" i="8"/>
  <c r="U26" i="8" s="1"/>
  <c r="I140" i="7" s="1"/>
  <c r="J26" i="8"/>
  <c r="I26" i="8"/>
  <c r="P25" i="8"/>
  <c r="V25" i="8" s="1"/>
  <c r="J137" i="7" s="1"/>
  <c r="P24" i="8"/>
  <c r="V24" i="8" s="1"/>
  <c r="J139" i="7" s="1"/>
  <c r="P23" i="8"/>
  <c r="U23" i="8" s="1"/>
  <c r="I138" i="7" s="1"/>
  <c r="P22" i="8"/>
  <c r="V22" i="8" s="1"/>
  <c r="J135" i="7" s="1"/>
  <c r="P21" i="8"/>
  <c r="U21" i="8" s="1"/>
  <c r="I134" i="7" s="1"/>
  <c r="P15" i="8"/>
  <c r="U15" i="8" s="1"/>
  <c r="I101" i="7" s="1"/>
  <c r="P14" i="8"/>
  <c r="V14" i="8" s="1"/>
  <c r="J106" i="7" s="1"/>
  <c r="K14" i="8"/>
  <c r="J14" i="8"/>
  <c r="I14" i="8"/>
  <c r="P13" i="8"/>
  <c r="U13" i="8" s="1"/>
  <c r="I105" i="7" s="1"/>
  <c r="P12" i="8"/>
  <c r="U12" i="8" s="1"/>
  <c r="I104" i="7" s="1"/>
  <c r="P11" i="8"/>
  <c r="U11" i="8" s="1"/>
  <c r="I103" i="7" s="1"/>
  <c r="P10" i="8"/>
  <c r="V10" i="8" s="1"/>
  <c r="J97" i="7" s="1"/>
  <c r="G5" i="8"/>
  <c r="J186" i="7" s="1"/>
  <c r="F5" i="8"/>
  <c r="I110" i="7" s="1"/>
  <c r="E5" i="8"/>
  <c r="H110" i="7" s="1"/>
  <c r="D5" i="8"/>
  <c r="G130" i="7" s="1"/>
  <c r="C5" i="8"/>
  <c r="F186" i="7" s="1"/>
  <c r="J32" i="5"/>
  <c r="H32" i="5"/>
  <c r="H27" i="5"/>
  <c r="G27" i="5"/>
  <c r="F27" i="5"/>
  <c r="E27" i="5"/>
  <c r="J23" i="5"/>
  <c r="N26" i="5" s="1"/>
  <c r="E19" i="5"/>
  <c r="H18" i="5"/>
  <c r="G18" i="5"/>
  <c r="F18" i="5"/>
  <c r="E18" i="5"/>
  <c r="H17" i="5"/>
  <c r="G17" i="5"/>
  <c r="F17" i="5"/>
  <c r="E17" i="5"/>
  <c r="F16" i="5"/>
  <c r="E16" i="5"/>
  <c r="H15" i="5"/>
  <c r="G15" i="5"/>
  <c r="F15" i="5"/>
  <c r="E15" i="5"/>
  <c r="F14" i="5"/>
  <c r="E14" i="5"/>
  <c r="G13" i="5"/>
  <c r="F13" i="5"/>
  <c r="E13" i="5"/>
  <c r="E12" i="5"/>
  <c r="G11" i="5"/>
  <c r="F11" i="5"/>
  <c r="E11" i="5"/>
  <c r="G10" i="5"/>
  <c r="F10" i="5"/>
  <c r="E10" i="5"/>
  <c r="G9" i="5"/>
  <c r="F9" i="5"/>
  <c r="E9" i="5"/>
  <c r="F8" i="5"/>
  <c r="E8" i="5"/>
  <c r="J7" i="5"/>
  <c r="N7" i="5" s="1"/>
  <c r="J5" i="5"/>
  <c r="X22" i="1"/>
  <c r="AD22" i="1" s="1"/>
  <c r="I122" i="7" s="1"/>
  <c r="N22" i="1"/>
  <c r="T22" i="1" s="1"/>
  <c r="X21" i="1"/>
  <c r="AE21" i="1" s="1"/>
  <c r="J121" i="7" s="1"/>
  <c r="N21" i="1"/>
  <c r="T21" i="1" s="1"/>
  <c r="X20" i="1"/>
  <c r="AD20" i="1" s="1"/>
  <c r="I120" i="7" s="1"/>
  <c r="N20" i="1"/>
  <c r="T20" i="1" s="1"/>
  <c r="J20" i="1"/>
  <c r="I20" i="1"/>
  <c r="X19" i="1"/>
  <c r="N19" i="1"/>
  <c r="K19" i="1"/>
  <c r="J19" i="1"/>
  <c r="I19" i="1"/>
  <c r="X18" i="1"/>
  <c r="N18" i="1"/>
  <c r="X17" i="1"/>
  <c r="N17" i="1"/>
  <c r="X16" i="1"/>
  <c r="AE16" i="1" s="1"/>
  <c r="J116" i="7" s="1"/>
  <c r="N16" i="1"/>
  <c r="U16" i="1" s="1"/>
  <c r="X15" i="1"/>
  <c r="N15" i="1"/>
  <c r="X14" i="1"/>
  <c r="N14" i="1"/>
  <c r="X13" i="1"/>
  <c r="AE13" i="1" s="1"/>
  <c r="J102" i="7" s="1"/>
  <c r="N13" i="1"/>
  <c r="T13" i="1" s="1"/>
  <c r="X12" i="1"/>
  <c r="AD12" i="1" s="1"/>
  <c r="I100" i="7" s="1"/>
  <c r="N12" i="1"/>
  <c r="X11" i="1"/>
  <c r="AD11" i="1" s="1"/>
  <c r="I99" i="7" s="1"/>
  <c r="N11" i="1"/>
  <c r="U11" i="1" s="1"/>
  <c r="K11" i="1"/>
  <c r="J11" i="1"/>
  <c r="I11" i="1"/>
  <c r="X10" i="1"/>
  <c r="AE10" i="1" s="1"/>
  <c r="N10" i="1"/>
  <c r="T10" i="1" s="1"/>
  <c r="X9" i="1"/>
  <c r="AE9" i="1" s="1"/>
  <c r="J136" i="7" s="1"/>
  <c r="N9" i="1"/>
  <c r="T9" i="1" s="1"/>
  <c r="X8" i="1"/>
  <c r="AE8" i="1" s="1"/>
  <c r="J98" i="7" s="1"/>
  <c r="N8" i="1"/>
  <c r="S8" i="1" s="1"/>
  <c r="J8" i="1"/>
  <c r="I8" i="1"/>
  <c r="X7" i="1"/>
  <c r="AD7" i="1" s="1"/>
  <c r="I96" i="7" s="1"/>
  <c r="N7" i="1"/>
  <c r="T7" i="1" s="1"/>
  <c r="J7" i="1"/>
  <c r="I7" i="1"/>
  <c r="X6" i="1"/>
  <c r="AB6" i="1" s="1"/>
  <c r="G95" i="7" s="1"/>
  <c r="N6" i="1"/>
  <c r="T6" i="1" s="1"/>
  <c r="B268" i="7"/>
  <c r="AG28" i="8" s="1"/>
  <c r="B264" i="7"/>
  <c r="AG24" i="8" s="1"/>
  <c r="D249" i="7"/>
  <c r="C249" i="7"/>
  <c r="AH9" i="8" s="1"/>
  <c r="B247" i="7"/>
  <c r="B246" i="7"/>
  <c r="B245" i="7"/>
  <c r="B206" i="7"/>
  <c r="B203" i="7"/>
  <c r="B202" i="7"/>
  <c r="B199" i="7"/>
  <c r="B198" i="7"/>
  <c r="B195" i="7"/>
  <c r="B194" i="7"/>
  <c r="B193" i="7"/>
  <c r="B191" i="7"/>
  <c r="B190" i="7"/>
  <c r="B149" i="7"/>
  <c r="B148" i="7"/>
  <c r="B147" i="7"/>
  <c r="B146" i="7"/>
  <c r="B145" i="7"/>
  <c r="B144" i="7"/>
  <c r="B143" i="7"/>
  <c r="B142" i="7"/>
  <c r="B141" i="7"/>
  <c r="B140" i="7"/>
  <c r="B139" i="7"/>
  <c r="B138" i="7"/>
  <c r="B137" i="7"/>
  <c r="B135" i="7"/>
  <c r="B134" i="7"/>
  <c r="B128" i="7"/>
  <c r="F117" i="7"/>
  <c r="I116" i="7"/>
  <c r="H116" i="7"/>
  <c r="F116" i="7"/>
  <c r="B114" i="7"/>
  <c r="J110" i="7"/>
  <c r="G110" i="7"/>
  <c r="B106" i="7"/>
  <c r="B105" i="7"/>
  <c r="B104" i="7"/>
  <c r="B103" i="7"/>
  <c r="B101" i="7"/>
  <c r="B97" i="7"/>
  <c r="J91" i="7"/>
  <c r="I91" i="7"/>
  <c r="G91" i="7"/>
  <c r="D43" i="6"/>
  <c r="C271" i="7" s="1"/>
  <c r="AH31" i="8" s="1"/>
  <c r="C41" i="6"/>
  <c r="B271" i="7" s="1"/>
  <c r="AG31" i="8" s="1"/>
  <c r="D39" i="6"/>
  <c r="C269" i="7" s="1"/>
  <c r="AH29" i="8" s="1"/>
  <c r="D38" i="6"/>
  <c r="C268" i="7" s="1"/>
  <c r="AH28" i="8" s="1"/>
  <c r="D37" i="6"/>
  <c r="C267" i="7" s="1"/>
  <c r="AH27" i="8" s="1"/>
  <c r="D36" i="6"/>
  <c r="C266" i="7" s="1"/>
  <c r="AH26" i="8" s="1"/>
  <c r="D35" i="6"/>
  <c r="C265" i="7" s="1"/>
  <c r="AH25" i="8" s="1"/>
  <c r="D34" i="6"/>
  <c r="C264" i="7" s="1"/>
  <c r="AH24" i="8" s="1"/>
  <c r="C32" i="6"/>
  <c r="B263" i="7" s="1"/>
  <c r="AG23" i="8" s="1"/>
  <c r="D30" i="6"/>
  <c r="C262" i="7" s="1"/>
  <c r="AH22" i="8" s="1"/>
  <c r="D29" i="6"/>
  <c r="C261" i="7" s="1"/>
  <c r="AH21" i="8" s="1"/>
  <c r="D28" i="6"/>
  <c r="C260" i="7" s="1"/>
  <c r="AH20" i="8" s="1"/>
  <c r="C28" i="6"/>
  <c r="B260" i="7" s="1"/>
  <c r="AG20" i="8" s="1"/>
  <c r="D27" i="6"/>
  <c r="C259" i="7" s="1"/>
  <c r="AH19" i="8" s="1"/>
  <c r="D26" i="6"/>
  <c r="C258" i="7" s="1"/>
  <c r="AH18" i="8" s="1"/>
  <c r="C26" i="6"/>
  <c r="B258" i="7" s="1"/>
  <c r="AG18" i="8" s="1"/>
  <c r="D25" i="6"/>
  <c r="C257" i="7" s="1"/>
  <c r="AH17" i="8" s="1"/>
  <c r="D24" i="6"/>
  <c r="C256" i="7" s="1"/>
  <c r="AH16" i="8" s="1"/>
  <c r="C24" i="6"/>
  <c r="B256" i="7" s="1"/>
  <c r="AG16" i="8" s="1"/>
  <c r="D23" i="6"/>
  <c r="C255" i="7" s="1"/>
  <c r="AH15" i="8" s="1"/>
  <c r="D22" i="6"/>
  <c r="C254" i="7" s="1"/>
  <c r="AH14" i="8" s="1"/>
  <c r="C22" i="6"/>
  <c r="B254" i="7" s="1"/>
  <c r="AG14" i="8" s="1"/>
  <c r="D21" i="6"/>
  <c r="C253" i="7" s="1"/>
  <c r="AH13" i="8" s="1"/>
  <c r="D20" i="6"/>
  <c r="C252" i="7" s="1"/>
  <c r="AH12" i="8" s="1"/>
  <c r="C20" i="6"/>
  <c r="B252" i="7" s="1"/>
  <c r="AG12" i="8" s="1"/>
  <c r="D19" i="6"/>
  <c r="C251" i="7" s="1"/>
  <c r="AH11" i="8" s="1"/>
  <c r="D18" i="6"/>
  <c r="C250" i="7" s="1"/>
  <c r="AH10" i="8" s="1"/>
  <c r="C18" i="6"/>
  <c r="B250" i="7" s="1"/>
  <c r="AG10" i="8" s="1"/>
  <c r="C16" i="6"/>
  <c r="B249" i="7" s="1"/>
  <c r="AG9" i="8" s="1"/>
  <c r="C3" i="6"/>
  <c r="C32" i="3"/>
  <c r="B122" i="7" s="1"/>
  <c r="C31" i="3"/>
  <c r="B121" i="7" s="1"/>
  <c r="C30" i="3"/>
  <c r="B120" i="7" s="1"/>
  <c r="G29" i="3"/>
  <c r="F29" i="3"/>
  <c r="D29" i="3"/>
  <c r="C29" i="3"/>
  <c r="B119" i="7" s="1"/>
  <c r="F28" i="3"/>
  <c r="D28" i="3"/>
  <c r="C28" i="3"/>
  <c r="B118" i="7" s="1"/>
  <c r="F27" i="3"/>
  <c r="D27" i="3"/>
  <c r="C27" i="3"/>
  <c r="B117" i="7" s="1"/>
  <c r="D26" i="3"/>
  <c r="C26" i="3"/>
  <c r="B116" i="7" s="1"/>
  <c r="G25" i="3"/>
  <c r="F25" i="3"/>
  <c r="D25" i="3"/>
  <c r="C25" i="3"/>
  <c r="B115" i="7" s="1"/>
  <c r="G24" i="3"/>
  <c r="C23" i="3"/>
  <c r="B102" i="7" s="1"/>
  <c r="C22" i="3"/>
  <c r="B100" i="7" s="1"/>
  <c r="C20" i="3"/>
  <c r="B99" i="7" s="1"/>
  <c r="C19" i="3"/>
  <c r="B192" i="7" s="1"/>
  <c r="F17" i="3"/>
  <c r="C17" i="3"/>
  <c r="B136" i="7" s="1"/>
  <c r="C14" i="3"/>
  <c r="B98" i="7" s="1"/>
  <c r="C13" i="3"/>
  <c r="B96" i="7" s="1"/>
  <c r="G12" i="3"/>
  <c r="C12" i="3"/>
  <c r="B95" i="7" s="1"/>
  <c r="F91" i="7" l="1"/>
  <c r="F110" i="7"/>
  <c r="AA19" i="12"/>
  <c r="AB19" i="12" s="1"/>
  <c r="AA14" i="12"/>
  <c r="AB14" i="12" s="1"/>
  <c r="N19" i="5"/>
  <c r="G186" i="7"/>
  <c r="R19" i="1"/>
  <c r="H130" i="7"/>
  <c r="H91" i="7"/>
  <c r="H186" i="7"/>
  <c r="N32" i="5"/>
  <c r="I13" i="1"/>
  <c r="J13" i="1"/>
  <c r="S12" i="8"/>
  <c r="G104" i="7" s="1"/>
  <c r="S21" i="8"/>
  <c r="G134" i="7" s="1"/>
  <c r="S29" i="8"/>
  <c r="G143" i="7" s="1"/>
  <c r="S22" i="8"/>
  <c r="G135" i="7" s="1"/>
  <c r="S30" i="8"/>
  <c r="G144" i="7" s="1"/>
  <c r="T11" i="8"/>
  <c r="H103" i="7" s="1"/>
  <c r="T30" i="8"/>
  <c r="H144" i="7" s="1"/>
  <c r="T33" i="8"/>
  <c r="H147" i="7" s="1"/>
  <c r="R11" i="8"/>
  <c r="F103" i="7" s="1"/>
  <c r="AC19" i="1"/>
  <c r="H119" i="7" s="1"/>
  <c r="T12" i="8"/>
  <c r="H104" i="7" s="1"/>
  <c r="T21" i="8"/>
  <c r="H134" i="7" s="1"/>
  <c r="V12" i="8"/>
  <c r="J104" i="7" s="1"/>
  <c r="AB11" i="1"/>
  <c r="G99" i="7" s="1"/>
  <c r="AC20" i="1"/>
  <c r="H120" i="7" s="1"/>
  <c r="R12" i="8"/>
  <c r="F104" i="7" s="1"/>
  <c r="R21" i="8"/>
  <c r="F134" i="7" s="1"/>
  <c r="T23" i="8"/>
  <c r="H138" i="7" s="1"/>
  <c r="T26" i="8"/>
  <c r="H140" i="7" s="1"/>
  <c r="T35" i="8"/>
  <c r="H149" i="7" s="1"/>
  <c r="B212" i="7"/>
  <c r="AB7" i="1"/>
  <c r="G96" i="7" s="1"/>
  <c r="AE11" i="1"/>
  <c r="J99" i="7" s="1"/>
  <c r="AB14" i="1"/>
  <c r="G114" i="7" s="1"/>
  <c r="AB17" i="1"/>
  <c r="G117" i="7" s="1"/>
  <c r="AC18" i="1"/>
  <c r="H118" i="7" s="1"/>
  <c r="AB22" i="1"/>
  <c r="G122" i="7" s="1"/>
  <c r="T10" i="8"/>
  <c r="H97" i="7" s="1"/>
  <c r="T14" i="8"/>
  <c r="H106" i="7" s="1"/>
  <c r="S28" i="8"/>
  <c r="G142" i="7" s="1"/>
  <c r="AC7" i="1"/>
  <c r="H96" i="7" s="1"/>
  <c r="AA11" i="1"/>
  <c r="F99" i="7" s="1"/>
  <c r="AE14" i="1"/>
  <c r="J114" i="7" s="1"/>
  <c r="AE19" i="1"/>
  <c r="J119" i="7" s="1"/>
  <c r="AE22" i="1"/>
  <c r="J122" i="7" s="1"/>
  <c r="S11" i="8"/>
  <c r="G103" i="7" s="1"/>
  <c r="V21" i="8"/>
  <c r="J134" i="7" s="1"/>
  <c r="T22" i="8"/>
  <c r="H135" i="7" s="1"/>
  <c r="V28" i="8"/>
  <c r="J142" i="7" s="1"/>
  <c r="R29" i="8"/>
  <c r="F143" i="7" s="1"/>
  <c r="S33" i="8"/>
  <c r="G147" i="7" s="1"/>
  <c r="S35" i="8"/>
  <c r="G149" i="7" s="1"/>
  <c r="R54" i="8"/>
  <c r="F202" i="7" s="1"/>
  <c r="AE7" i="1"/>
  <c r="J96" i="7" s="1"/>
  <c r="AA7" i="1"/>
  <c r="F96" i="7" s="1"/>
  <c r="AC10" i="1"/>
  <c r="AC11" i="1"/>
  <c r="H99" i="7" s="1"/>
  <c r="AA14" i="1"/>
  <c r="F114" i="7" s="1"/>
  <c r="AA15" i="1"/>
  <c r="F115" i="7" s="1"/>
  <c r="AE17" i="1"/>
  <c r="J117" i="7" s="1"/>
  <c r="AB18" i="1"/>
  <c r="G118" i="7" s="1"/>
  <c r="AA22" i="1"/>
  <c r="F122" i="7" s="1"/>
  <c r="S10" i="8"/>
  <c r="G97" i="7" s="1"/>
  <c r="V11" i="8"/>
  <c r="J103" i="7" s="1"/>
  <c r="S14" i="8"/>
  <c r="G106" i="7" s="1"/>
  <c r="R28" i="8"/>
  <c r="F142" i="7" s="1"/>
  <c r="V29" i="8"/>
  <c r="J143" i="7" s="1"/>
  <c r="AC13" i="1"/>
  <c r="H102" i="7" s="1"/>
  <c r="AB13" i="1"/>
  <c r="G102" i="7" s="1"/>
  <c r="AE12" i="1"/>
  <c r="J100" i="7" s="1"/>
  <c r="AA12" i="1"/>
  <c r="F100" i="7" s="1"/>
  <c r="AB12" i="1"/>
  <c r="G100" i="7" s="1"/>
  <c r="AC12" i="1"/>
  <c r="H100" i="7" s="1"/>
  <c r="K32" i="5"/>
  <c r="I130" i="7"/>
  <c r="F130" i="7"/>
  <c r="J130" i="7"/>
  <c r="I186" i="7"/>
  <c r="U9" i="1"/>
  <c r="R16" i="1"/>
  <c r="N34" i="13"/>
  <c r="P34" i="13" s="1"/>
  <c r="R13" i="1"/>
  <c r="U13" i="1"/>
  <c r="Q10" i="1"/>
  <c r="U10" i="1"/>
  <c r="L32" i="5"/>
  <c r="AJ31" i="8" s="1"/>
  <c r="M32" i="5"/>
  <c r="Q7" i="1"/>
  <c r="U7" i="1"/>
  <c r="Q15" i="1"/>
  <c r="Q14" i="1"/>
  <c r="U15" i="1"/>
  <c r="U14" i="1"/>
  <c r="Q12" i="1"/>
  <c r="Q13" i="1"/>
  <c r="R12" i="1"/>
  <c r="S12" i="1"/>
  <c r="U12" i="1"/>
  <c r="Q11" i="1"/>
  <c r="R11" i="1"/>
  <c r="L25" i="5"/>
  <c r="AJ26" i="8" s="1"/>
  <c r="M26" i="5"/>
  <c r="K23" i="5"/>
  <c r="K26" i="5"/>
  <c r="K24" i="5"/>
  <c r="L24" i="5"/>
  <c r="AJ25" i="8" s="1"/>
  <c r="M25" i="5"/>
  <c r="J28" i="5"/>
  <c r="K28" i="5" s="1"/>
  <c r="L23" i="5"/>
  <c r="AJ24" i="8" s="1"/>
  <c r="M24" i="5"/>
  <c r="M23" i="5"/>
  <c r="K25" i="5"/>
  <c r="L26" i="5"/>
  <c r="AJ27" i="8" s="1"/>
  <c r="R6" i="1"/>
  <c r="Q6" i="1"/>
  <c r="U6" i="1"/>
  <c r="Q9" i="1"/>
  <c r="F210" i="7"/>
  <c r="G2" i="29" s="1"/>
  <c r="T54" i="8"/>
  <c r="H202" i="7" s="1"/>
  <c r="V54" i="8"/>
  <c r="J202" i="7" s="1"/>
  <c r="R44" i="8"/>
  <c r="F194" i="7" s="1"/>
  <c r="S44" i="8"/>
  <c r="G194" i="7" s="1"/>
  <c r="V44" i="8"/>
  <c r="J194" i="7" s="1"/>
  <c r="AB9" i="1"/>
  <c r="G136" i="7" s="1"/>
  <c r="U22" i="8"/>
  <c r="I135" i="7" s="1"/>
  <c r="R23" i="8"/>
  <c r="F138" i="7" s="1"/>
  <c r="V23" i="8"/>
  <c r="J138" i="7" s="1"/>
  <c r="S24" i="8"/>
  <c r="G139" i="7" s="1"/>
  <c r="S25" i="8"/>
  <c r="G137" i="7" s="1"/>
  <c r="R26" i="8"/>
  <c r="F140" i="7" s="1"/>
  <c r="V26" i="8"/>
  <c r="J140" i="7" s="1"/>
  <c r="S27" i="8"/>
  <c r="G141" i="7" s="1"/>
  <c r="T28" i="8"/>
  <c r="H142" i="7" s="1"/>
  <c r="T29" i="8"/>
  <c r="H143" i="7" s="1"/>
  <c r="U30" i="8"/>
  <c r="I144" i="7" s="1"/>
  <c r="S31" i="8"/>
  <c r="G145" i="7" s="1"/>
  <c r="S32" i="8"/>
  <c r="G146" i="7" s="1"/>
  <c r="U33" i="8"/>
  <c r="I147" i="7" s="1"/>
  <c r="S34" i="8"/>
  <c r="G148" i="7" s="1"/>
  <c r="U35" i="8"/>
  <c r="I149" i="7" s="1"/>
  <c r="AC9" i="1"/>
  <c r="H136" i="7" s="1"/>
  <c r="K5" i="5"/>
  <c r="R22" i="8"/>
  <c r="F135" i="7" s="1"/>
  <c r="S23" i="8"/>
  <c r="G138" i="7" s="1"/>
  <c r="T24" i="8"/>
  <c r="H139" i="7" s="1"/>
  <c r="T25" i="8"/>
  <c r="H137" i="7" s="1"/>
  <c r="S26" i="8"/>
  <c r="G140" i="7" s="1"/>
  <c r="T27" i="8"/>
  <c r="H141" i="7" s="1"/>
  <c r="R30" i="8"/>
  <c r="F144" i="7" s="1"/>
  <c r="T31" i="8"/>
  <c r="H145" i="7" s="1"/>
  <c r="T32" i="8"/>
  <c r="H146" i="7" s="1"/>
  <c r="R33" i="8"/>
  <c r="F147" i="7" s="1"/>
  <c r="T34" i="8"/>
  <c r="H148" i="7" s="1"/>
  <c r="R35" i="8"/>
  <c r="F149" i="7" s="1"/>
  <c r="AD9" i="1"/>
  <c r="I136" i="7" s="1"/>
  <c r="U24" i="8"/>
  <c r="I139" i="7" s="1"/>
  <c r="U25" i="8"/>
  <c r="I137" i="7" s="1"/>
  <c r="U27" i="8"/>
  <c r="I141" i="7" s="1"/>
  <c r="U31" i="8"/>
  <c r="I145" i="7" s="1"/>
  <c r="U32" i="8"/>
  <c r="I146" i="7" s="1"/>
  <c r="U34" i="8"/>
  <c r="I148" i="7" s="1"/>
  <c r="AA9" i="1"/>
  <c r="F136" i="7" s="1"/>
  <c r="R24" i="8"/>
  <c r="F139" i="7" s="1"/>
  <c r="R25" i="8"/>
  <c r="F137" i="7" s="1"/>
  <c r="R27" i="8"/>
  <c r="F141" i="7" s="1"/>
  <c r="R31" i="8"/>
  <c r="F145" i="7" s="1"/>
  <c r="R32" i="8"/>
  <c r="F146" i="7" s="1"/>
  <c r="R34" i="8"/>
  <c r="F148" i="7" s="1"/>
  <c r="AE15" i="1"/>
  <c r="J115" i="7" s="1"/>
  <c r="AB16" i="1"/>
  <c r="G116" i="7" s="1"/>
  <c r="AC14" i="1"/>
  <c r="H114" i="7" s="1"/>
  <c r="AB15" i="1"/>
  <c r="G115" i="7" s="1"/>
  <c r="AC17" i="1"/>
  <c r="H117" i="7" s="1"/>
  <c r="AD18" i="1"/>
  <c r="I118" i="7" s="1"/>
  <c r="AB19" i="1"/>
  <c r="G119" i="7" s="1"/>
  <c r="AA20" i="1"/>
  <c r="F120" i="7" s="1"/>
  <c r="AE20" i="1"/>
  <c r="J120" i="7" s="1"/>
  <c r="AB21" i="1"/>
  <c r="G121" i="7" s="1"/>
  <c r="AC22" i="1"/>
  <c r="H122" i="7" s="1"/>
  <c r="AD14" i="1"/>
  <c r="I114" i="7" s="1"/>
  <c r="AC15" i="1"/>
  <c r="H115" i="7" s="1"/>
  <c r="AD17" i="1"/>
  <c r="I117" i="7" s="1"/>
  <c r="AA18" i="1"/>
  <c r="F118" i="7" s="1"/>
  <c r="AE18" i="1"/>
  <c r="J118" i="7" s="1"/>
  <c r="AB20" i="1"/>
  <c r="G120" i="7" s="1"/>
  <c r="AC21" i="1"/>
  <c r="H121" i="7" s="1"/>
  <c r="AD15" i="1"/>
  <c r="I115" i="7" s="1"/>
  <c r="AD19" i="1"/>
  <c r="I119" i="7" s="1"/>
  <c r="AD21" i="1"/>
  <c r="I121" i="7" s="1"/>
  <c r="AA19" i="1"/>
  <c r="F119" i="7" s="1"/>
  <c r="AA21" i="1"/>
  <c r="F121" i="7" s="1"/>
  <c r="T8" i="1"/>
  <c r="S6" i="1"/>
  <c r="R7" i="1"/>
  <c r="Q8" i="1"/>
  <c r="U8" i="1"/>
  <c r="R9" i="1"/>
  <c r="R10" i="1"/>
  <c r="S11" i="1"/>
  <c r="T12" i="1"/>
  <c r="S13" i="1"/>
  <c r="R14" i="1"/>
  <c r="R15" i="1"/>
  <c r="U17" i="1"/>
  <c r="R18" i="1"/>
  <c r="S19" i="1"/>
  <c r="Q20" i="1"/>
  <c r="U20" i="1"/>
  <c r="Q21" i="1"/>
  <c r="U21" i="1"/>
  <c r="Q22" i="1"/>
  <c r="U22" i="1"/>
  <c r="L5" i="5"/>
  <c r="AJ9" i="8" s="1"/>
  <c r="K7" i="5"/>
  <c r="M8" i="5"/>
  <c r="N9" i="5"/>
  <c r="K10" i="5"/>
  <c r="L11" i="5"/>
  <c r="AJ14" i="8" s="1"/>
  <c r="K12" i="5"/>
  <c r="L13" i="5"/>
  <c r="AJ16" i="8" s="1"/>
  <c r="N14" i="5"/>
  <c r="N15" i="5"/>
  <c r="L16" i="5"/>
  <c r="AJ19" i="8" s="1"/>
  <c r="L17" i="5"/>
  <c r="AJ20" i="8" s="1"/>
  <c r="L18" i="5"/>
  <c r="AJ21" i="8" s="1"/>
  <c r="K19" i="5"/>
  <c r="N23" i="5"/>
  <c r="N24" i="5"/>
  <c r="N25" i="5"/>
  <c r="S7" i="1"/>
  <c r="R8" i="1"/>
  <c r="S9" i="1"/>
  <c r="S10" i="1"/>
  <c r="T11" i="1"/>
  <c r="S14" i="1"/>
  <c r="S15" i="1"/>
  <c r="R17" i="1"/>
  <c r="S18" i="1"/>
  <c r="T19" i="1"/>
  <c r="R20" i="1"/>
  <c r="R21" i="1"/>
  <c r="R22" i="1"/>
  <c r="M5" i="5"/>
  <c r="L7" i="5"/>
  <c r="AJ10" i="8" s="1"/>
  <c r="N8" i="5"/>
  <c r="K9" i="5"/>
  <c r="L10" i="5"/>
  <c r="AJ13" i="8" s="1"/>
  <c r="M11" i="5"/>
  <c r="L12" i="5"/>
  <c r="AJ15" i="8" s="1"/>
  <c r="M13" i="5"/>
  <c r="K14" i="5"/>
  <c r="K15" i="5"/>
  <c r="M16" i="5"/>
  <c r="M17" i="5"/>
  <c r="M18" i="5"/>
  <c r="L19" i="5"/>
  <c r="AJ22" i="8" s="1"/>
  <c r="J27" i="5"/>
  <c r="T14" i="1"/>
  <c r="T15" i="1"/>
  <c r="S17" i="1"/>
  <c r="T18" i="1"/>
  <c r="Q19" i="1"/>
  <c r="U19" i="1"/>
  <c r="S20" i="1"/>
  <c r="S21" i="1"/>
  <c r="S22" i="1"/>
  <c r="N5" i="5"/>
  <c r="M7" i="5"/>
  <c r="K8" i="5"/>
  <c r="L9" i="5"/>
  <c r="AJ12" i="8" s="1"/>
  <c r="M10" i="5"/>
  <c r="N11" i="5"/>
  <c r="M12" i="5"/>
  <c r="N13" i="5"/>
  <c r="L14" i="5"/>
  <c r="AJ17" i="8" s="1"/>
  <c r="L15" i="5"/>
  <c r="AJ18" i="8" s="1"/>
  <c r="N16" i="5"/>
  <c r="N17" i="5"/>
  <c r="N18" i="5"/>
  <c r="M19" i="5"/>
  <c r="T17" i="1"/>
  <c r="Q18" i="1"/>
  <c r="U18" i="1"/>
  <c r="L8" i="5"/>
  <c r="AJ11" i="8" s="1"/>
  <c r="M9" i="5"/>
  <c r="N10" i="5"/>
  <c r="K11" i="5"/>
  <c r="N12" i="5"/>
  <c r="K13" i="5"/>
  <c r="M14" i="5"/>
  <c r="M15" i="5"/>
  <c r="K16" i="5"/>
  <c r="K17" i="5"/>
  <c r="K18" i="5"/>
  <c r="R13" i="8"/>
  <c r="F105" i="7" s="1"/>
  <c r="V13" i="8"/>
  <c r="J105" i="7" s="1"/>
  <c r="S13" i="8"/>
  <c r="G105" i="7" s="1"/>
  <c r="U14" i="8"/>
  <c r="I106" i="7" s="1"/>
  <c r="T13" i="8"/>
  <c r="H105" i="7" s="1"/>
  <c r="R14" i="8"/>
  <c r="F106" i="7" s="1"/>
  <c r="AD13" i="1"/>
  <c r="I102" i="7" s="1"/>
  <c r="AA13" i="1"/>
  <c r="F102" i="7" s="1"/>
  <c r="R15" i="8"/>
  <c r="F101" i="7" s="1"/>
  <c r="V15" i="8"/>
  <c r="J101" i="7" s="1"/>
  <c r="S15" i="8"/>
  <c r="G101" i="7" s="1"/>
  <c r="T15" i="8"/>
  <c r="H101" i="7" s="1"/>
  <c r="AA8" i="1"/>
  <c r="F98" i="7" s="1"/>
  <c r="AB8" i="1"/>
  <c r="G98" i="7" s="1"/>
  <c r="AC8" i="1"/>
  <c r="H98" i="7" s="1"/>
  <c r="AD8" i="1"/>
  <c r="I98" i="7" s="1"/>
  <c r="U10" i="8"/>
  <c r="I97" i="7" s="1"/>
  <c r="R10" i="8"/>
  <c r="F97" i="7" s="1"/>
  <c r="AC6" i="1"/>
  <c r="H95" i="7" s="1"/>
  <c r="AD6" i="1"/>
  <c r="I95" i="7" s="1"/>
  <c r="AA6" i="1"/>
  <c r="F95" i="7" s="1"/>
  <c r="AE6" i="1"/>
  <c r="J95" i="7" s="1"/>
  <c r="S54" i="8"/>
  <c r="G202" i="7" s="1"/>
  <c r="U55" i="8"/>
  <c r="I203" i="7" s="1"/>
  <c r="R55" i="8"/>
  <c r="F203" i="7" s="1"/>
  <c r="V55" i="8"/>
  <c r="J203" i="7" s="1"/>
  <c r="S55" i="8"/>
  <c r="G203" i="7" s="1"/>
  <c r="R49" i="8"/>
  <c r="F198" i="7" s="1"/>
  <c r="V49" i="8"/>
  <c r="J198" i="7" s="1"/>
  <c r="S49" i="8"/>
  <c r="G198" i="7" s="1"/>
  <c r="T49" i="8"/>
  <c r="H198" i="7" s="1"/>
  <c r="U50" i="8"/>
  <c r="I199" i="7" s="1"/>
  <c r="R50" i="8"/>
  <c r="F199" i="7" s="1"/>
  <c r="V50" i="8"/>
  <c r="J199" i="7" s="1"/>
  <c r="S50" i="8"/>
  <c r="G199" i="7" s="1"/>
  <c r="S45" i="8"/>
  <c r="G195" i="7" s="1"/>
  <c r="T45" i="8"/>
  <c r="H195" i="7" s="1"/>
  <c r="U45" i="8"/>
  <c r="I195" i="7" s="1"/>
  <c r="R45" i="8"/>
  <c r="F195" i="7" s="1"/>
  <c r="U44" i="8"/>
  <c r="I194" i="7" s="1"/>
  <c r="S43" i="8"/>
  <c r="G193" i="7" s="1"/>
  <c r="T43" i="8"/>
  <c r="H193" i="7" s="1"/>
  <c r="U43" i="8"/>
  <c r="I193" i="7" s="1"/>
  <c r="R43" i="8"/>
  <c r="F193" i="7" s="1"/>
  <c r="J192" i="7"/>
  <c r="H192" i="7"/>
  <c r="AB10" i="1"/>
  <c r="AD10" i="1"/>
  <c r="AA10" i="1"/>
  <c r="U42" i="8"/>
  <c r="I191" i="7" s="1"/>
  <c r="R42" i="8"/>
  <c r="F191" i="7" s="1"/>
  <c r="V42" i="8"/>
  <c r="J191" i="7" s="1"/>
  <c r="S42" i="8"/>
  <c r="G191" i="7" s="1"/>
  <c r="S41" i="8"/>
  <c r="G190" i="7" s="1"/>
  <c r="T41" i="8"/>
  <c r="H190" i="7" s="1"/>
  <c r="U41" i="8"/>
  <c r="I190" i="7" s="1"/>
  <c r="R41" i="8"/>
  <c r="F190" i="7" s="1"/>
  <c r="A2" i="29" l="1"/>
  <c r="F2" i="29"/>
  <c r="P5" i="13"/>
  <c r="V47" i="13"/>
  <c r="J132" i="7"/>
  <c r="AC12" i="8" s="1"/>
  <c r="G132" i="7"/>
  <c r="Z12" i="8" s="1"/>
  <c r="I93" i="7"/>
  <c r="AB10" i="8" s="1"/>
  <c r="J93" i="7"/>
  <c r="AC10" i="8" s="1"/>
  <c r="AE23" i="1"/>
  <c r="AE28" i="1" s="1"/>
  <c r="M28" i="5"/>
  <c r="N28" i="5"/>
  <c r="L28" i="5"/>
  <c r="AJ29" i="8" s="1"/>
  <c r="I132" i="7"/>
  <c r="AB12" i="8" s="1"/>
  <c r="G112" i="7"/>
  <c r="Z11" i="8" s="1"/>
  <c r="J112" i="7"/>
  <c r="AC11" i="8" s="1"/>
  <c r="G93" i="7"/>
  <c r="Z10" i="8" s="1"/>
  <c r="F112" i="7"/>
  <c r="Y11" i="8" s="1"/>
  <c r="F132" i="7"/>
  <c r="Y12" i="8" s="1"/>
  <c r="S34" i="13"/>
  <c r="T37" i="13"/>
  <c r="S37" i="13"/>
  <c r="T34" i="13"/>
  <c r="U23" i="1"/>
  <c r="T23" i="1"/>
  <c r="Q23" i="1"/>
  <c r="R23" i="1"/>
  <c r="H132" i="7"/>
  <c r="AA12" i="8" s="1"/>
  <c r="I112" i="7"/>
  <c r="AB11" i="8" s="1"/>
  <c r="H112" i="7"/>
  <c r="AA11" i="8" s="1"/>
  <c r="L27" i="5"/>
  <c r="AJ28" i="8" s="1"/>
  <c r="K27" i="5"/>
  <c r="N27" i="5"/>
  <c r="M27" i="5"/>
  <c r="S23" i="1"/>
  <c r="F93" i="7"/>
  <c r="Y10" i="8" s="1"/>
  <c r="H93" i="7"/>
  <c r="AA10" i="8" s="1"/>
  <c r="AC23" i="1"/>
  <c r="J188" i="7"/>
  <c r="AC13" i="8" s="1"/>
  <c r="H188" i="7"/>
  <c r="AA13" i="8" s="1"/>
  <c r="AD23" i="1"/>
  <c r="I192" i="7"/>
  <c r="I188" i="7" s="1"/>
  <c r="AB13" i="8" s="1"/>
  <c r="F192" i="7"/>
  <c r="F188" i="7" s="1"/>
  <c r="Y13" i="8" s="1"/>
  <c r="AA23" i="1"/>
  <c r="G192" i="7"/>
  <c r="G188" i="7" s="1"/>
  <c r="Z13" i="8" s="1"/>
  <c r="AB23" i="1"/>
  <c r="R48" i="13" l="1"/>
  <c r="AE24" i="1"/>
  <c r="AD24" i="1" s="1"/>
  <c r="AG23" i="1"/>
  <c r="AE26" i="1" s="1"/>
  <c r="Z14" i="8"/>
  <c r="AC28" i="1"/>
  <c r="T28" i="1"/>
  <c r="U28" i="1"/>
  <c r="R28" i="1"/>
  <c r="Q28" i="1"/>
  <c r="W23" i="1"/>
  <c r="S26" i="1" s="1"/>
  <c r="AC14" i="8"/>
  <c r="AB14" i="8"/>
  <c r="B12" i="12"/>
  <c r="B13" i="12"/>
  <c r="B33" i="13"/>
  <c r="U24" i="1"/>
  <c r="T24" i="1" s="1"/>
  <c r="S24" i="1" s="1"/>
  <c r="V23" i="1"/>
  <c r="S28" i="1"/>
  <c r="Y14" i="8"/>
  <c r="AA14" i="8"/>
  <c r="AB28" i="1"/>
  <c r="AA28" i="1"/>
  <c r="AF23" i="1"/>
  <c r="AD28" i="1"/>
  <c r="F255" i="7"/>
  <c r="F250" i="7"/>
  <c r="F253" i="7"/>
  <c r="F269" i="7"/>
  <c r="AE25" i="1" l="1"/>
  <c r="AC26" i="1"/>
  <c r="AA26" i="1"/>
  <c r="AB26" i="1"/>
  <c r="AE14" i="8"/>
  <c r="Y17" i="8" s="1"/>
  <c r="AD26" i="1"/>
  <c r="AC15" i="8"/>
  <c r="AB15" i="8" s="1"/>
  <c r="AA15" i="8" s="1"/>
  <c r="Z15" i="8" s="1"/>
  <c r="AD17" i="8"/>
  <c r="C214" i="7" s="1"/>
  <c r="F271" i="7" s="1"/>
  <c r="R26" i="1"/>
  <c r="T26" i="1"/>
  <c r="Q26" i="1"/>
  <c r="B14" i="12"/>
  <c r="B19" i="13"/>
  <c r="B21" i="13"/>
  <c r="B25" i="13"/>
  <c r="B22" i="13"/>
  <c r="B26" i="13"/>
  <c r="B23" i="13"/>
  <c r="B27" i="13"/>
  <c r="B20" i="13"/>
  <c r="B24" i="13"/>
  <c r="B28" i="13"/>
  <c r="U25" i="1"/>
  <c r="T25" i="1"/>
  <c r="S25" i="1"/>
  <c r="R24" i="1"/>
  <c r="AD14" i="8"/>
  <c r="F265" i="7"/>
  <c r="F266" i="7"/>
  <c r="F264" i="7"/>
  <c r="F262" i="7"/>
  <c r="F261" i="7"/>
  <c r="F257" i="7"/>
  <c r="F268" i="7"/>
  <c r="F254" i="7"/>
  <c r="F267" i="7"/>
  <c r="F260" i="7"/>
  <c r="F258" i="7"/>
  <c r="F259" i="7"/>
  <c r="F249" i="7"/>
  <c r="F256" i="7"/>
  <c r="F252" i="7"/>
  <c r="F251" i="7"/>
  <c r="AD25" i="1"/>
  <c r="AC24" i="1"/>
  <c r="Z17" i="8" l="1"/>
  <c r="AB17" i="8"/>
  <c r="AA17" i="8"/>
  <c r="AC16" i="8"/>
  <c r="AC17" i="8" s="1"/>
  <c r="V26" i="1"/>
  <c r="M5" i="12"/>
  <c r="G33" i="13" s="1"/>
  <c r="AA16" i="8"/>
  <c r="Z16" i="8"/>
  <c r="R25" i="1"/>
  <c r="Q24" i="1"/>
  <c r="Q25" i="1" s="1"/>
  <c r="AB16" i="8"/>
  <c r="Y15" i="8"/>
  <c r="Y16" i="8" s="1"/>
  <c r="AC25" i="1"/>
  <c r="AB24" i="1"/>
  <c r="AB25" i="1" l="1"/>
  <c r="AA24" i="1"/>
  <c r="AA25" i="1" s="1"/>
  <c r="AF26" i="1" l="1"/>
  <c r="D14" i="6"/>
  <c r="F26" i="6" s="1"/>
  <c r="F37" i="6" l="1"/>
  <c r="F30" i="6"/>
  <c r="F22" i="6"/>
  <c r="F18" i="6"/>
  <c r="F43" i="6"/>
  <c r="F36" i="6"/>
  <c r="F29" i="6"/>
  <c r="F25" i="6"/>
  <c r="F21" i="6"/>
  <c r="F14" i="6"/>
  <c r="F39" i="6"/>
  <c r="F35" i="6"/>
  <c r="F28" i="6"/>
  <c r="F24" i="6"/>
  <c r="F20" i="6"/>
  <c r="F38" i="6"/>
  <c r="F34" i="6"/>
  <c r="F27" i="6"/>
  <c r="F23" i="6"/>
  <c r="F19" i="6"/>
  <c r="I26" i="6"/>
  <c r="K26" i="6"/>
  <c r="G26" i="6"/>
  <c r="K27" i="6" l="1"/>
  <c r="I27" i="6"/>
  <c r="G27" i="6"/>
  <c r="K43" i="6"/>
  <c r="G43" i="6"/>
  <c r="I43" i="6"/>
  <c r="K25" i="6"/>
  <c r="I25" i="6"/>
  <c r="G25" i="6"/>
  <c r="K19" i="6"/>
  <c r="I19" i="6"/>
  <c r="G19" i="6"/>
  <c r="G38" i="6"/>
  <c r="K38" i="6"/>
  <c r="I38" i="6"/>
  <c r="G23" i="6"/>
  <c r="K23" i="6"/>
  <c r="I23" i="6"/>
  <c r="G37" i="6"/>
  <c r="I37" i="6"/>
  <c r="K37" i="6"/>
  <c r="I36" i="6"/>
  <c r="G36" i="6"/>
  <c r="K36" i="6"/>
  <c r="I29" i="6"/>
  <c r="G29" i="6"/>
  <c r="K29" i="6"/>
  <c r="K22" i="6"/>
  <c r="I22" i="6"/>
  <c r="G22" i="6"/>
  <c r="G39" i="6"/>
  <c r="I39" i="6"/>
  <c r="K39" i="6"/>
  <c r="K21" i="6"/>
  <c r="G21" i="6"/>
  <c r="I21" i="6"/>
  <c r="I20" i="6"/>
  <c r="G20" i="6"/>
  <c r="K20" i="6"/>
  <c r="K30" i="6"/>
  <c r="I30" i="6"/>
  <c r="G30" i="6"/>
  <c r="I34" i="6"/>
  <c r="K34" i="6"/>
  <c r="G34" i="6"/>
  <c r="I35" i="6"/>
  <c r="K35" i="6"/>
  <c r="G35" i="6"/>
  <c r="K18" i="6"/>
  <c r="G18" i="6"/>
  <c r="I18" i="6"/>
  <c r="G28" i="6"/>
  <c r="K28" i="6"/>
  <c r="I28" i="6"/>
  <c r="K14" i="6"/>
  <c r="I14" i="6"/>
  <c r="G14" i="6"/>
  <c r="G24" i="6"/>
  <c r="I24" i="6"/>
  <c r="K24" i="6"/>
</calcChain>
</file>

<file path=xl/comments1.xml><?xml version="1.0" encoding="utf-8"?>
<comments xmlns="http://schemas.openxmlformats.org/spreadsheetml/2006/main">
  <authors>
    <author>Xeany Chinchilla</author>
  </authors>
  <commentList>
    <comment ref="B11" authorId="0" shapeId="0">
      <text>
        <r>
          <rPr>
            <sz val="8"/>
            <color indexed="81"/>
            <rFont val="Tahoma"/>
            <family val="2"/>
          </rPr>
          <t>No importa el porcentaje de cobertura, sólo si dentro de sus garantías se incluye este tipo</t>
        </r>
        <r>
          <rPr>
            <sz val="9"/>
            <color indexed="81"/>
            <rFont val="Tahoma"/>
            <family val="2"/>
          </rPr>
          <t xml:space="preserve">
</t>
        </r>
      </text>
    </comment>
    <comment ref="B12" authorId="0" shapeId="0">
      <text>
        <r>
          <rPr>
            <b/>
            <sz val="8"/>
            <color indexed="81"/>
            <rFont val="Tahoma"/>
            <family val="2"/>
          </rPr>
          <t>Xeany Chinchilla:</t>
        </r>
        <r>
          <rPr>
            <sz val="8"/>
            <color indexed="81"/>
            <rFont val="Tahoma"/>
            <family val="2"/>
          </rPr>
          <t xml:space="preserve">
No importa el porcentaje de cobertura, sólo si dentro de sus garantías se incluye este tipo</t>
        </r>
        <r>
          <rPr>
            <sz val="9"/>
            <color indexed="81"/>
            <rFont val="Tahoma"/>
            <family val="2"/>
          </rPr>
          <t xml:space="preserve">
</t>
        </r>
      </text>
    </comment>
    <comment ref="B13" authorId="0" shapeId="0">
      <text>
        <r>
          <rPr>
            <b/>
            <sz val="8"/>
            <color indexed="81"/>
            <rFont val="Tahoma"/>
            <family val="2"/>
          </rPr>
          <t>Xeany Chinchilla:</t>
        </r>
        <r>
          <rPr>
            <sz val="8"/>
            <color indexed="81"/>
            <rFont val="Tahoma"/>
            <family val="2"/>
          </rPr>
          <t xml:space="preserve">
No importa el porcentaje de cobertura, sólo si dentro de sus garantías se incluye este tipo</t>
        </r>
        <r>
          <rPr>
            <sz val="9"/>
            <color indexed="81"/>
            <rFont val="Tahoma"/>
            <family val="2"/>
          </rPr>
          <t xml:space="preserve">
</t>
        </r>
      </text>
    </comment>
    <comment ref="B43" authorId="0" shapeId="0">
      <text>
        <r>
          <rPr>
            <sz val="9"/>
            <color indexed="81"/>
            <rFont val="Tahoma"/>
            <family val="2"/>
          </rPr>
          <t>En otra actividad diferente de las indicadas en las filas 29 a la 38</t>
        </r>
      </text>
    </comment>
  </commentList>
</comments>
</file>

<file path=xl/comments2.xml><?xml version="1.0" encoding="utf-8"?>
<comments xmlns="http://schemas.openxmlformats.org/spreadsheetml/2006/main">
  <authors>
    <author>Gustavo  Gutierrez Alfaro</author>
  </authors>
  <commentList>
    <comment ref="B43" authorId="0" shapeId="0">
      <text>
        <r>
          <rPr>
            <b/>
            <sz val="9"/>
            <color indexed="81"/>
            <rFont val="Tahoma"/>
            <family val="2"/>
          </rPr>
          <t>Grado en que la cantidad demandada responde a las variaciones de precios del mercado</t>
        </r>
      </text>
    </comment>
    <comment ref="D43" authorId="0" shapeId="0">
      <text>
        <r>
          <rPr>
            <b/>
            <sz val="9"/>
            <color indexed="81"/>
            <rFont val="Tahoma"/>
            <family val="2"/>
          </rPr>
          <t>Los aumentos en el precio casi no afectan la cantidad demandada, por lo que un incremento en los precios causaría que el ingreso total aumente</t>
        </r>
      </text>
    </comment>
    <comment ref="E43" authorId="0" shapeId="0">
      <text>
        <r>
          <rPr>
            <b/>
            <sz val="9"/>
            <color indexed="81"/>
            <rFont val="Tahoma"/>
            <family val="2"/>
          </rPr>
          <t>Los aumentos en el precio se compensarían con la disminución en la cantidad demandada, por lo que ante un aumento de precios el ingreso total no cambiaria</t>
        </r>
      </text>
    </comment>
    <comment ref="F43" authorId="0" shapeId="0">
      <text>
        <r>
          <rPr>
            <b/>
            <sz val="9"/>
            <color indexed="81"/>
            <rFont val="Tahoma"/>
            <family val="2"/>
          </rPr>
          <t>Los aumentos en el precio causarían que la demanda del bien baje, por lo que si el precio se incrementa, el ingreso total bajaría</t>
        </r>
      </text>
    </comment>
  </commentList>
</comments>
</file>

<file path=xl/comments3.xml><?xml version="1.0" encoding="utf-8"?>
<comments xmlns="http://schemas.openxmlformats.org/spreadsheetml/2006/main">
  <authors>
    <author>Gustavo  Gutierrez Alfaro</author>
  </authors>
  <commentList>
    <comment ref="K60" authorId="0" shapeId="0">
      <text>
        <r>
          <rPr>
            <b/>
            <sz val="9"/>
            <color indexed="81"/>
            <rFont val="Tahoma"/>
            <family val="2"/>
          </rPr>
          <t>Gustavo  Gutierrez Alfaro:</t>
        </r>
        <r>
          <rPr>
            <sz val="9"/>
            <color indexed="81"/>
            <rFont val="Tahoma"/>
            <family val="2"/>
          </rPr>
          <t xml:space="preserve">
captura, SAP no lo trae</t>
        </r>
      </text>
    </comment>
  </commentList>
</comments>
</file>

<file path=xl/sharedStrings.xml><?xml version="1.0" encoding="utf-8"?>
<sst xmlns="http://schemas.openxmlformats.org/spreadsheetml/2006/main" count="6331" uniqueCount="2397">
  <si>
    <t>OFERTA CREDITICIA</t>
  </si>
  <si>
    <t>No</t>
  </si>
  <si>
    <t>2 ó 3</t>
  </si>
  <si>
    <t>Ninguna</t>
  </si>
  <si>
    <t>Al menos uno</t>
  </si>
  <si>
    <t>Permitida</t>
  </si>
  <si>
    <t>Limitada</t>
  </si>
  <si>
    <t>Costa Rica</t>
  </si>
  <si>
    <t>Fuera de Costa Rica</t>
  </si>
  <si>
    <t>Costarricense</t>
  </si>
  <si>
    <t>Residente permanente</t>
  </si>
  <si>
    <t>Extranjero / Residente temporal</t>
  </si>
  <si>
    <t>Procesos civiles en los últimos 48 meses</t>
  </si>
  <si>
    <t>CRITERIOS DE SELECCIÓN</t>
  </si>
  <si>
    <t>Una cuota</t>
  </si>
  <si>
    <t>Cuotas obrero patronales (CCSS)</t>
  </si>
  <si>
    <t>Al día</t>
  </si>
  <si>
    <t>FMO</t>
  </si>
  <si>
    <t>AMPLIADA</t>
  </si>
  <si>
    <t>ESTANDAR</t>
  </si>
  <si>
    <t>RESTRINGIDA</t>
  </si>
  <si>
    <t>BASICA</t>
  </si>
  <si>
    <t>Más de 7.500.000</t>
  </si>
  <si>
    <t>Ninguno</t>
  </si>
  <si>
    <t>Sólo por descuento de facturas</t>
  </si>
  <si>
    <t>Al menos una, diferente de descuento de facturas</t>
  </si>
  <si>
    <t>Más 3 cuotas CCSS y/o en cobro judicial</t>
  </si>
  <si>
    <t>2 ó 3 cuotas y/o en cobro administrativo</t>
  </si>
  <si>
    <t>Administración de la empresa</t>
  </si>
  <si>
    <t>Se delega en gerencias clave ocupadas por profesionales independientes al núcleo familiar de los socios</t>
  </si>
  <si>
    <t>No depende en forma directa de sus socios</t>
  </si>
  <si>
    <t>Sucesión / Continuidad de la empresa</t>
  </si>
  <si>
    <t>Ocupada por familiar(es) directo(s) del (los) socio(s) debidamente capacitado(s) o con la experiencia requerida</t>
  </si>
  <si>
    <t>No se delega, el (los) socio(s) toma(n) todas las decisiones comerciales y administrativas relevantes</t>
  </si>
  <si>
    <t>No hay un sucesor identificado y/o activo, la continuidad de la empresa depende en su totalidad del (los) socio(s)</t>
  </si>
  <si>
    <t>Concentración con clientes</t>
  </si>
  <si>
    <t>Nivel CIC del deudor</t>
  </si>
  <si>
    <t>Actividad económica a la que se dedica</t>
  </si>
  <si>
    <t>Domicilio legal del representante y/o de los socios mayoritarios</t>
  </si>
  <si>
    <t>Domicilio legal de la empresa</t>
  </si>
  <si>
    <t>-</t>
  </si>
  <si>
    <t>meses</t>
  </si>
  <si>
    <t>USD</t>
  </si>
  <si>
    <t>Ventas anuales al último cierre fiscal (en dólares)</t>
  </si>
  <si>
    <t>Lista de Validación</t>
  </si>
  <si>
    <t>Depende del (los) socio(s), pero el (los) sucesor(es) está(n) claramente identificado(s) y participando activamente en la empresa</t>
  </si>
  <si>
    <t>Experiencia crediticia del cliente</t>
  </si>
  <si>
    <t>Bancaria regulada</t>
  </si>
  <si>
    <t>Sólo tarjetas de crédito</t>
  </si>
  <si>
    <t>Sin récord crediticio</t>
  </si>
  <si>
    <t>Prórrogas, readecuaciones o reestructuraciones en los últimos 24 meses con Banco Cathay</t>
  </si>
  <si>
    <t>TOTAL</t>
  </si>
  <si>
    <t>Referencias comerciales en los últimos 48 meses</t>
  </si>
  <si>
    <t>Ninguna negativa</t>
  </si>
  <si>
    <t>Sólo una negativa</t>
  </si>
  <si>
    <t>Dos referencias negativas</t>
  </si>
  <si>
    <t>Más de dos referencias negativas</t>
  </si>
  <si>
    <t>Obra pública</t>
  </si>
  <si>
    <t>Obra privada</t>
  </si>
  <si>
    <t>Públicas</t>
  </si>
  <si>
    <t>Privadas</t>
  </si>
  <si>
    <t>Participación</t>
  </si>
  <si>
    <t>Cumplimiento</t>
  </si>
  <si>
    <t>Apertura</t>
  </si>
  <si>
    <t>Vehículos</t>
  </si>
  <si>
    <t>Maquinaria especializada</t>
  </si>
  <si>
    <t>Maquinaria de uso general</t>
  </si>
  <si>
    <t>Equipo electrónico y software</t>
  </si>
  <si>
    <t>Capital de trabajo</t>
  </si>
  <si>
    <t>Ventas</t>
  </si>
  <si>
    <t>Activo total</t>
  </si>
  <si>
    <t>Pasivo total</t>
  </si>
  <si>
    <t>Activo total al último cierre fiscal (en dólares)</t>
  </si>
  <si>
    <t>Pasivo total al último cierre fiscal (en dólares)</t>
  </si>
  <si>
    <t>Garantías</t>
  </si>
  <si>
    <t>Adelanto contratos</t>
  </si>
  <si>
    <t>LINEA DE CREDITO GLOBAL:</t>
  </si>
  <si>
    <t>Hipoteca</t>
  </si>
  <si>
    <t>Prenda / Leasing</t>
  </si>
  <si>
    <t>Cartas de crédito</t>
  </si>
  <si>
    <t>TIPO DE OFERTA (%)</t>
  </si>
  <si>
    <t>TIPO DE OFERTA (USD)</t>
  </si>
  <si>
    <t>Máximo</t>
  </si>
  <si>
    <t>Actual</t>
  </si>
  <si>
    <t>Propuesto</t>
  </si>
  <si>
    <t>Adelanto órdenes de compra</t>
  </si>
  <si>
    <t>Descuento facturas</t>
  </si>
  <si>
    <t>Pago directo a proveedores</t>
  </si>
  <si>
    <t>Monto (en dólares)</t>
  </si>
  <si>
    <t>FINANCIAMENTO DE LA OPERACIÓN</t>
  </si>
  <si>
    <t>FINANCIAMIENTO PARA INVERSION</t>
  </si>
  <si>
    <t>FINANCIAMIENTO PARA COMPRA DE SALDOS</t>
  </si>
  <si>
    <t>Ejecutivo a cargo:</t>
  </si>
  <si>
    <t>Fecha:</t>
  </si>
  <si>
    <r>
      <t xml:space="preserve">Bancaria </t>
    </r>
    <r>
      <rPr>
        <u/>
        <sz val="11"/>
        <rFont val="Franklin Gothic Book"/>
        <family val="2"/>
        <scheme val="minor"/>
      </rPr>
      <t>no</t>
    </r>
    <r>
      <rPr>
        <sz val="11"/>
        <rFont val="Franklin Gothic Book"/>
        <family val="2"/>
        <scheme val="minor"/>
      </rPr>
      <t xml:space="preserve"> regulada</t>
    </r>
  </si>
  <si>
    <r>
      <t>Record crediticio en CIC del deudor (diferente de tarjeta de crédito</t>
    </r>
    <r>
      <rPr>
        <b/>
        <sz val="11"/>
        <rFont val="Franklin Gothic Book"/>
        <family val="2"/>
        <scheme val="minor"/>
      </rPr>
      <t>) en meses</t>
    </r>
  </si>
  <si>
    <r>
      <t xml:space="preserve">Mora en operaciones </t>
    </r>
    <r>
      <rPr>
        <b/>
        <sz val="11"/>
        <rFont val="Franklin Gothic Book"/>
        <family val="2"/>
        <scheme val="minor"/>
      </rPr>
      <t>activas</t>
    </r>
    <r>
      <rPr>
        <sz val="11"/>
        <rFont val="Franklin Gothic Book"/>
        <family val="2"/>
        <scheme val="minor"/>
      </rPr>
      <t xml:space="preserve"> del deudor según CIC de SUGEF</t>
    </r>
  </si>
  <si>
    <r>
      <t xml:space="preserve">Mora </t>
    </r>
    <r>
      <rPr>
        <b/>
        <sz val="11"/>
        <rFont val="Franklin Gothic Book"/>
        <family val="2"/>
        <scheme val="minor"/>
      </rPr>
      <t>histórica</t>
    </r>
    <r>
      <rPr>
        <sz val="11"/>
        <rFont val="Franklin Gothic Book"/>
        <family val="2"/>
        <scheme val="minor"/>
      </rPr>
      <t xml:space="preserve"> del deudor según CIC de SUGEF</t>
    </r>
  </si>
  <si>
    <t>ACUMULADO</t>
  </si>
  <si>
    <t>PORCENTUAL</t>
  </si>
  <si>
    <t>Oferta crediticia</t>
  </si>
  <si>
    <t>PROPUESTA</t>
  </si>
  <si>
    <t>EVALUACION DEL PERFIL CUALITATIVO DEL SOLICITANTE</t>
  </si>
  <si>
    <t>a</t>
  </si>
  <si>
    <t>Resumen de la actividad realizada</t>
  </si>
  <si>
    <t>b</t>
  </si>
  <si>
    <t>Hechos relevantes y/o proyectos</t>
  </si>
  <si>
    <t>Año</t>
  </si>
  <si>
    <t>Hecho</t>
  </si>
  <si>
    <t>Comentario</t>
  </si>
  <si>
    <t>Validado por el Analista</t>
  </si>
  <si>
    <t>EVALUACION DEL COMPORTAMIENTO DE PAGO HISTORICO</t>
  </si>
  <si>
    <t>N/A</t>
  </si>
  <si>
    <t>c</t>
  </si>
  <si>
    <t>EVALUACION DE LA CAPACIDAD DE PAGO</t>
  </si>
  <si>
    <t>Auditados</t>
  </si>
  <si>
    <t>Análisis de indicadores de posición financiera actual</t>
  </si>
  <si>
    <t>Análisis de flujo de caja histórico</t>
  </si>
  <si>
    <t>Efectivo proveniente de operación</t>
  </si>
  <si>
    <t>Actividades de inversión</t>
  </si>
  <si>
    <t>Actividades de financiamiento</t>
  </si>
  <si>
    <t xml:space="preserve">Análisis del flujo de caja proyectado </t>
  </si>
  <si>
    <t>Escenario según el cliente</t>
  </si>
  <si>
    <t>Escenario según el Banco</t>
  </si>
  <si>
    <r>
      <t>Cobertura Servicio Deuda</t>
    </r>
    <r>
      <rPr>
        <b/>
        <sz val="10"/>
        <color indexed="60"/>
        <rFont val="Calibri"/>
        <family val="2"/>
      </rPr>
      <t xml:space="preserve"> (</t>
    </r>
    <r>
      <rPr>
        <sz val="10"/>
        <color indexed="60"/>
        <rFont val="Calibri"/>
        <family val="2"/>
      </rPr>
      <t>según Flujo de Caja</t>
    </r>
    <r>
      <rPr>
        <b/>
        <sz val="10"/>
        <color indexed="60"/>
        <rFont val="Calibri"/>
        <family val="2"/>
      </rPr>
      <t xml:space="preserve"> Proyectado)</t>
    </r>
  </si>
  <si>
    <t>d</t>
  </si>
  <si>
    <t>Conclusión sobre la capacidad de pago</t>
  </si>
  <si>
    <t>CLASIFICACION VALIDADA POR EL ANALISTA</t>
  </si>
  <si>
    <t>CONCLUSION Y RECOMENDACIÓN</t>
  </si>
  <si>
    <t>Riesgos</t>
  </si>
  <si>
    <t>Mitigantes</t>
  </si>
  <si>
    <t>Riesgos identificados en los FMO y otros que se observen.</t>
  </si>
  <si>
    <t>Mitigadores para cada FMO y otros que se observen</t>
  </si>
  <si>
    <t>Fortalezas</t>
  </si>
  <si>
    <t>Debilidades</t>
  </si>
  <si>
    <t>Evaluación de la capacidad de pago</t>
  </si>
  <si>
    <t>Garantía ofrecida</t>
  </si>
  <si>
    <t>Evaluación del comportamiento de pago histórico según SUGEF</t>
  </si>
  <si>
    <t>Morosidad presentada con Banco Cathay</t>
  </si>
  <si>
    <t>Conclusión</t>
  </si>
  <si>
    <t>RESOLUCION DEL COMITÉ</t>
  </si>
  <si>
    <t>Realizado por:</t>
  </si>
  <si>
    <t>Revisado por:</t>
  </si>
  <si>
    <t>Gustavo Gutiérrez Alfaro</t>
  </si>
  <si>
    <t>Analista de Crédito</t>
  </si>
  <si>
    <t>Gerente de Análisis de Crédito</t>
  </si>
  <si>
    <t>CRITERIOS DE ACEPTACION</t>
  </si>
  <si>
    <t>Criterios adicionales de selección en la etapa de análisis</t>
  </si>
  <si>
    <t>Cambios significativos en línea de negocios / nuevos productos</t>
  </si>
  <si>
    <t>Hace más de 48 meses o ninguno</t>
  </si>
  <si>
    <t>Hace 24 a 48 meses</t>
  </si>
  <si>
    <t>Hace 12 a 24 meses</t>
  </si>
  <si>
    <t>Hace menos de 12 meses</t>
  </si>
  <si>
    <t>Cambios significativos en socios o principales gerencias</t>
  </si>
  <si>
    <t>Número de empleados</t>
  </si>
  <si>
    <t>Bienes inmuebles a nombre del solicitante en Registro Público</t>
  </si>
  <si>
    <t>Sí libres de gravamenes</t>
  </si>
  <si>
    <t>Sí pero con hipoteca / prenda</t>
  </si>
  <si>
    <t>Sí pero con gravamenes judiciales</t>
  </si>
  <si>
    <t>Visita al cliente</t>
  </si>
  <si>
    <t>Sí</t>
  </si>
  <si>
    <t>Sólo entrevista telefónica</t>
  </si>
  <si>
    <t>No se pudo conversar con el cliente</t>
  </si>
  <si>
    <t>Opinión del Analista sobre la calidad de la administración</t>
  </si>
  <si>
    <t>Favorable</t>
  </si>
  <si>
    <t>Aceptable</t>
  </si>
  <si>
    <t>Con reservas</t>
  </si>
  <si>
    <t>Desfavorable</t>
  </si>
  <si>
    <t>Situación financiera actual: análisis de la liquidez y posición financiera</t>
  </si>
  <si>
    <t>Opinión del Analista sobre la calidad de la información financiera</t>
  </si>
  <si>
    <t>Formal</t>
  </si>
  <si>
    <t>Con errores menores</t>
  </si>
  <si>
    <t>Informal</t>
  </si>
  <si>
    <t>Con errores significativos</t>
  </si>
  <si>
    <t>Conocimiento del cliente de sus EF y principales cambios</t>
  </si>
  <si>
    <t>Dominio completo</t>
  </si>
  <si>
    <t>Alto</t>
  </si>
  <si>
    <t>Desconoce temas importantes</t>
  </si>
  <si>
    <t>Tendencia ventas</t>
  </si>
  <si>
    <t>Crecimiento mayor a inflación</t>
  </si>
  <si>
    <t>Crecimiento igual a inflación</t>
  </si>
  <si>
    <t>Inconsistente</t>
  </si>
  <si>
    <t>Decreciente</t>
  </si>
  <si>
    <t>Presenta problemas importantes</t>
  </si>
  <si>
    <t>Tendencia en margenes</t>
  </si>
  <si>
    <t>Crecientes</t>
  </si>
  <si>
    <t>Estables</t>
  </si>
  <si>
    <t>Decrecientes</t>
  </si>
  <si>
    <t>Utilidad neta depende de ingresos extraordinarios o no recurrentes</t>
  </si>
  <si>
    <t>Utilidad neta / Ventas</t>
  </si>
  <si>
    <t>Período medio Cobro</t>
  </si>
  <si>
    <t>Igual a la política del cliente</t>
  </si>
  <si>
    <t>Excede hasta 15% la política del cliente</t>
  </si>
  <si>
    <t>Excede hasta 25% la política del cliente</t>
  </si>
  <si>
    <t>Excede hasta 40% la política del cliente</t>
  </si>
  <si>
    <t>Excede más del 40% la política del cliente</t>
  </si>
  <si>
    <t>Período medio Pago</t>
  </si>
  <si>
    <t>Endeudamiento</t>
  </si>
  <si>
    <t>Pasivo total / Patrimonio neto tangible</t>
  </si>
  <si>
    <r>
      <t xml:space="preserve">Pasivo total / EBITDA </t>
    </r>
    <r>
      <rPr>
        <sz val="10"/>
        <color rgb="FFC00000"/>
        <rFont val="Franklin Gothic Book"/>
        <family val="2"/>
        <scheme val="minor"/>
      </rPr>
      <t xml:space="preserve">(según Flujo de Caja </t>
    </r>
    <r>
      <rPr>
        <b/>
        <sz val="10"/>
        <color rgb="FFC00000"/>
        <rFont val="Franklin Gothic Book"/>
        <family val="2"/>
        <scheme val="minor"/>
      </rPr>
      <t>Histórico)</t>
    </r>
  </si>
  <si>
    <r>
      <t>Cobertura Servicio Deuda</t>
    </r>
    <r>
      <rPr>
        <b/>
        <sz val="10"/>
        <color indexed="60"/>
        <rFont val="Calibri"/>
        <family val="2"/>
      </rPr>
      <t xml:space="preserve"> (</t>
    </r>
    <r>
      <rPr>
        <sz val="10"/>
        <color indexed="60"/>
        <rFont val="Calibri"/>
        <family val="2"/>
      </rPr>
      <t>según Flujo de Caja</t>
    </r>
    <r>
      <rPr>
        <b/>
        <sz val="10"/>
        <color indexed="60"/>
        <rFont val="Calibri"/>
        <family val="2"/>
      </rPr>
      <t xml:space="preserve"> Histórico)</t>
    </r>
  </si>
  <si>
    <t>Situación base</t>
  </si>
  <si>
    <r>
      <t xml:space="preserve">Pasivo total / EBITDA  </t>
    </r>
    <r>
      <rPr>
        <sz val="10"/>
        <color rgb="FFC00000"/>
        <rFont val="Franklin Gothic Book"/>
        <family val="2"/>
        <scheme val="minor"/>
      </rPr>
      <t xml:space="preserve">(según Flujo de Caja </t>
    </r>
    <r>
      <rPr>
        <b/>
        <sz val="10"/>
        <color rgb="FFC00000"/>
        <rFont val="Franklin Gothic Book"/>
        <family val="2"/>
        <scheme val="minor"/>
      </rPr>
      <t>Proyectado)</t>
    </r>
  </si>
  <si>
    <t>Tipo de bienes o servicios ofrecidos</t>
  </si>
  <si>
    <t>Necesarios</t>
  </si>
  <si>
    <t>Suntuarios</t>
  </si>
  <si>
    <t>Existencia de bienes o servicios sustitutos en el mercado</t>
  </si>
  <si>
    <t>Muy pocos y/o con barreras de entrada</t>
  </si>
  <si>
    <t>Sí pero solicitante es el líder de mercado</t>
  </si>
  <si>
    <t>Varios de similar precio / calidad</t>
  </si>
  <si>
    <t>Varios de mejor precio / calidad</t>
  </si>
  <si>
    <t>Opinión del Analista sobre la elasticidad de la demanda</t>
  </si>
  <si>
    <t>Relativamente inelástica</t>
  </si>
  <si>
    <t>Proporcional</t>
  </si>
  <si>
    <t>Relativamente elástica</t>
  </si>
  <si>
    <t>Escenario moderado</t>
  </si>
  <si>
    <t>Escenario severo</t>
  </si>
  <si>
    <t>Escenario de riesgo cambiario</t>
  </si>
  <si>
    <t>&lt; 1 = Alto riesgo</t>
  </si>
  <si>
    <t>TIPO DE ESTUDIO DE CREDITO</t>
  </si>
  <si>
    <t>√</t>
  </si>
  <si>
    <t>Estados financieros</t>
  </si>
  <si>
    <t>Directos</t>
  </si>
  <si>
    <t>Analista</t>
  </si>
  <si>
    <t>Olga Gamboa Jiménez</t>
  </si>
  <si>
    <t>Criterio</t>
  </si>
  <si>
    <t>Observado por Negocios</t>
  </si>
  <si>
    <t>Resultado escenario situación base</t>
  </si>
  <si>
    <t>Resultado escenario impacto moderado</t>
  </si>
  <si>
    <t>Resultado escenario impacto severo</t>
  </si>
  <si>
    <t>Resultado escenario riesgo cambiario</t>
  </si>
  <si>
    <r>
      <t>Cobertura Servicio Deuda</t>
    </r>
    <r>
      <rPr>
        <b/>
        <sz val="10"/>
        <color indexed="60"/>
        <rFont val="Calibri"/>
        <family val="2"/>
      </rPr>
      <t xml:space="preserve"> (</t>
    </r>
    <r>
      <rPr>
        <sz val="10"/>
        <color indexed="60"/>
        <rFont val="Calibri"/>
        <family val="2"/>
      </rPr>
      <t>según Escenario Impacto Severo del Flujo de Caja</t>
    </r>
    <r>
      <rPr>
        <b/>
        <sz val="10"/>
        <color indexed="60"/>
        <rFont val="Calibri"/>
        <family val="2"/>
      </rPr>
      <t xml:space="preserve"> Proyectado)</t>
    </r>
  </si>
  <si>
    <t>CLASIFICACION SUGERIDA POR LA METODOLOGIA:</t>
  </si>
  <si>
    <t>Categoría de riesgo según SUGEF y porcentaje de estimación</t>
  </si>
  <si>
    <t>VALIDADO POR ANALISTA</t>
  </si>
  <si>
    <t>OBSERVADO POR NEGOCIOS</t>
  </si>
  <si>
    <t>Tiempo de haber comenzado a operar formalmente (en años cumplidos)</t>
  </si>
  <si>
    <t>X</t>
  </si>
  <si>
    <t>Utilidad operativa al último cierre fiscal (como porcentaje de las ventas)</t>
  </si>
  <si>
    <t>NIVEL 3</t>
  </si>
  <si>
    <t>NIVEL 1</t>
  </si>
  <si>
    <t>NIVEL 4</t>
  </si>
  <si>
    <t>Los resultados muestran que la capacidad de pago es suficiente para atender las obligaciones crediticias en los términos pactados, aún bajo escenarios de estrés de las variables críticas, entre las que se incluye el tipo de cambio.</t>
  </si>
  <si>
    <t>Los resultados muestran que bajo un escenario normal  la capacidad de pago es suficiente para atender las obligaciones crediticias en los términos pactados, pero en situaciones de estrés de las variables críticas, entre las que se incluye el tipo de cambio, existen debilidades en la capacidad de pago.</t>
  </si>
  <si>
    <t>Los resultados muestran debilidades en la capacidad de pago bajo un escenario normal, pero éstas pueden ser superadas en el transcurso de un año.</t>
  </si>
  <si>
    <t>Los resultados muestran que bajo un escenario normal existen debilidades en la capacidad de pago para atender las obligaciones crediticias en los términos pactados y éstas no pueden ser superadas en el transcurso de un año.</t>
  </si>
  <si>
    <t>Los resultados muestran que bajo un escenario normal el deudor no tiene capacidad de pago para atender las obligaciones crediticias en los términos pactados.</t>
  </si>
  <si>
    <t>No existe información financiera sobre el deudor o la información financiera disponible está incompleta, es imprecisa, inexacta o desactualizada</t>
  </si>
  <si>
    <t>NIVEL 2 (por debilidades transitorias)</t>
  </si>
  <si>
    <t>NIVEL 2 (por análisis de estrés)</t>
  </si>
  <si>
    <t>LISTA DE VALIDACIÓN</t>
  </si>
  <si>
    <t>Propuesta por Negocios</t>
  </si>
  <si>
    <t>Validada por el Analista</t>
  </si>
  <si>
    <t>OFERTA CREDITICIA VALIDADA  POR EL ANALISTA</t>
  </si>
  <si>
    <t>Utilidad Operativa</t>
  </si>
  <si>
    <t>Utilidad operativa al último cierre fiscal (en dólares)</t>
  </si>
  <si>
    <t>Razón Circulante</t>
  </si>
  <si>
    <t>Período medio Inventario</t>
  </si>
  <si>
    <t>Cierre fiscal</t>
  </si>
  <si>
    <t>8 días</t>
  </si>
  <si>
    <t>Estandar</t>
  </si>
  <si>
    <t>Generación de Moneda Extranjera</t>
  </si>
  <si>
    <t>Clasificación según Metodología</t>
  </si>
  <si>
    <t>Categoría de Riesgo</t>
  </si>
  <si>
    <t>Riesgo Cambiario</t>
  </si>
  <si>
    <t>Deudor:</t>
  </si>
  <si>
    <t>Codeudor (es):</t>
  </si>
  <si>
    <t>Exposición total por GIE:</t>
  </si>
  <si>
    <t>Nombre</t>
  </si>
  <si>
    <t>No BP</t>
  </si>
  <si>
    <t>Inciso SUGEF</t>
  </si>
  <si>
    <t>Facilidad</t>
  </si>
  <si>
    <t>Monto aprobado</t>
  </si>
  <si>
    <t>Monto utilizado ó
saldo actual</t>
  </si>
  <si>
    <t>Exposición propuesta</t>
  </si>
  <si>
    <t>Vencto</t>
  </si>
  <si>
    <t>Garantía</t>
  </si>
  <si>
    <t>Línea (*)</t>
  </si>
  <si>
    <t>¢</t>
  </si>
  <si>
    <t>xxx-15</t>
  </si>
  <si>
    <t>Fiduciaria</t>
  </si>
  <si>
    <t>US$</t>
  </si>
  <si>
    <t>(*)  La línea de crédito ha sido utilizada de la siguiente manera:</t>
  </si>
  <si>
    <t>Sub total</t>
  </si>
  <si>
    <t xml:space="preserve">Número:     </t>
  </si>
  <si>
    <t>TC</t>
  </si>
  <si>
    <t xml:space="preserve">Nombre:     </t>
  </si>
  <si>
    <t>20% del capital ajustado</t>
  </si>
  <si>
    <t>Actividad:</t>
  </si>
  <si>
    <t>SUGEF General:</t>
  </si>
  <si>
    <t>SUGEF Detallada:</t>
  </si>
  <si>
    <t>Facilidad:</t>
  </si>
  <si>
    <t>Plazo</t>
  </si>
  <si>
    <t>Crédito específico</t>
  </si>
  <si>
    <t>Descuento de contrato de arrendamiento</t>
  </si>
  <si>
    <t>Emisión de stand by</t>
  </si>
  <si>
    <t>Tasas de interés anual</t>
  </si>
  <si>
    <t>#</t>
  </si>
  <si>
    <t xml:space="preserve">Plan de inversión </t>
  </si>
  <si>
    <t>Sublímite</t>
  </si>
  <si>
    <t>Plazo máximo</t>
  </si>
  <si>
    <t>Forma de pago</t>
  </si>
  <si>
    <t>TBP</t>
  </si>
  <si>
    <t>PR</t>
  </si>
  <si>
    <t>Comisiones</t>
  </si>
  <si>
    <t>Capital de trabajo para financiar cuentas por cobrar, inventarios, pago a proveedores  y pago de impuestos</t>
  </si>
  <si>
    <t>Actual:</t>
  </si>
  <si>
    <t>Hasta 12 meses</t>
  </si>
  <si>
    <t>Cuotas mensuales, ajustables y consecutivas para abono a principal e intereses por mes vencido</t>
  </si>
  <si>
    <t>Colones</t>
  </si>
  <si>
    <t>flat</t>
  </si>
  <si>
    <t>+</t>
  </si>
  <si>
    <t>=</t>
  </si>
  <si>
    <t>Mínima</t>
  </si>
  <si>
    <t>Dólares</t>
  </si>
  <si>
    <t>1) Cuotas mensuales, ajustables y consecutivas para abono a principal e intereses por mes vencido
2) Los primeros 6 meses sólo intereses por mes vencido, a partir del séptimo mes cuotas mensuales y vencidas para principal e intereses hasta completar el plazo</t>
  </si>
  <si>
    <t>anual</t>
  </si>
  <si>
    <t>Emisión de garantías de participación y cumplimiento /, caución de impuestos / pago</t>
  </si>
  <si>
    <t>Actual y propuesto:</t>
  </si>
  <si>
    <t>Cancelación total al momento de cualquier ejecución</t>
  </si>
  <si>
    <t>No aplica</t>
  </si>
  <si>
    <t xml:space="preserve">Según el cartel de licitación </t>
  </si>
  <si>
    <t>Particip.</t>
  </si>
  <si>
    <t>Cumplim.</t>
  </si>
  <si>
    <t xml:space="preserve">Apertura de cartas de crédito </t>
  </si>
  <si>
    <t>Hasta 180 días fecha BL</t>
  </si>
  <si>
    <t>A la vista y a plazo</t>
  </si>
  <si>
    <t>1er trim. ó fracc.</t>
  </si>
  <si>
    <t>%</t>
  </si>
  <si>
    <t>Exceso (trim ó fracc)</t>
  </si>
  <si>
    <t>Swift</t>
  </si>
  <si>
    <t>Enmienda</t>
  </si>
  <si>
    <t>Discrepancia</t>
  </si>
  <si>
    <t>Financiamiento de cartas de crédito</t>
  </si>
  <si>
    <t>El plazo de las cartas de crédito más el plazo de financiamiento deberá ser menor o igual a 12 meses</t>
  </si>
  <si>
    <t>Por mora</t>
  </si>
  <si>
    <t>Descuento de facturas</t>
  </si>
  <si>
    <t>Intereses anticipados y principal al vencimiento</t>
  </si>
  <si>
    <t>Prórroga</t>
  </si>
  <si>
    <t>Adelanto de contrato / órden de compra</t>
  </si>
  <si>
    <t>12 meses</t>
  </si>
  <si>
    <t>De acuerdo con el contrato u orden de compra y la normativa vigente</t>
  </si>
  <si>
    <t>Compra de maquinaria y equipo / Compra de terreno / Renovación de flotilla / Construcción / Compra de terreno y construcción / Otros (indicar)</t>
  </si>
  <si>
    <t>Propuesto:</t>
  </si>
  <si>
    <t>96 meses</t>
  </si>
  <si>
    <t xml:space="preserve">Cuotas mensuales, ajustables y consecutivas para abono a principal e intereses por mes vencido </t>
  </si>
  <si>
    <t>Recursos:</t>
  </si>
  <si>
    <t>BCIE</t>
  </si>
  <si>
    <t>OPIC</t>
  </si>
  <si>
    <t>BNCR</t>
  </si>
  <si>
    <t>Descuento de contrato de arrendamiento de XXX</t>
  </si>
  <si>
    <t>60 meses</t>
  </si>
  <si>
    <t>Tarjeta de crédito empresarial</t>
  </si>
  <si>
    <t>Interés corriente</t>
  </si>
  <si>
    <t>Avances efectivo</t>
  </si>
  <si>
    <t>Genérica</t>
  </si>
  <si>
    <t>Cajeros ATH</t>
  </si>
  <si>
    <t>Fija</t>
  </si>
  <si>
    <t>Otros cajeros</t>
  </si>
  <si>
    <t>Interés moratorio</t>
  </si>
  <si>
    <t>Fianza de</t>
  </si>
  <si>
    <t>Sobregiro en cuenta corriente</t>
  </si>
  <si>
    <t>30 días naturales debiendo estar cancelado antes del fin de mes</t>
  </si>
  <si>
    <t>Contra depósito en cuenta e intereses sobre saldos utilizados</t>
  </si>
  <si>
    <t xml:space="preserve">Emisión de stand by </t>
  </si>
  <si>
    <t>Principal, intereses y gastos en un solo pago al momento del cobro del stand by en el exterior</t>
  </si>
  <si>
    <t>Certificado de inversión…</t>
  </si>
  <si>
    <t>Excepciones a la política:</t>
  </si>
  <si>
    <t>Inciso</t>
  </si>
  <si>
    <t>Detalle</t>
  </si>
  <si>
    <t>Clasificación</t>
  </si>
  <si>
    <t>Justificación</t>
  </si>
  <si>
    <t>Riesgo</t>
  </si>
  <si>
    <t>Forma</t>
  </si>
  <si>
    <t>Condiciones especiales:</t>
  </si>
  <si>
    <t>Recomendación:</t>
  </si>
  <si>
    <t>Tipo Estudio</t>
  </si>
  <si>
    <t>Moneda</t>
  </si>
  <si>
    <t>20% capital ajustado</t>
  </si>
  <si>
    <t>Condiciones</t>
  </si>
  <si>
    <t>Recursos</t>
  </si>
  <si>
    <t>Generador de moneda extranjera</t>
  </si>
  <si>
    <t>Riesgo cambiario</t>
  </si>
  <si>
    <t>Clasificación de Excepciones</t>
  </si>
  <si>
    <t>Bajo</t>
  </si>
  <si>
    <t xml:space="preserve">-      </t>
  </si>
  <si>
    <t>Jessica Calvo Calderón</t>
  </si>
  <si>
    <t>⓿</t>
  </si>
  <si>
    <t>GIE</t>
  </si>
  <si>
    <t>Vinculado</t>
  </si>
  <si>
    <t>No vinculado</t>
  </si>
  <si>
    <t>TC:</t>
  </si>
  <si>
    <t>GIE2</t>
  </si>
  <si>
    <t>Requerido</t>
  </si>
  <si>
    <t>Tipo de GIE</t>
  </si>
  <si>
    <t>GIE3</t>
  </si>
  <si>
    <t>Acuerdo SUGEF 4-04</t>
  </si>
  <si>
    <t>Acuerdo SUGEF 5-04</t>
  </si>
  <si>
    <t xml:space="preserve">Permiso Art. 117 SBN ó 135 BCCR:     </t>
  </si>
  <si>
    <t>A081</t>
  </si>
  <si>
    <t>Caza, pieles y repoblación de animales de caza, incluyendo actividades conexas</t>
  </si>
  <si>
    <t>SUGEF Detallado</t>
  </si>
  <si>
    <t>SUGEF Detallado Actividad</t>
  </si>
  <si>
    <t>A021201</t>
  </si>
  <si>
    <t>Cultivo de vegetales</t>
  </si>
  <si>
    <t>Servicios comunales, sociales y personales</t>
  </si>
  <si>
    <t>Otros rubros de consumo</t>
  </si>
  <si>
    <t>S90</t>
  </si>
  <si>
    <t>X-Otras actividades del sector privado no financiero</t>
  </si>
  <si>
    <t>Viaje</t>
  </si>
  <si>
    <t>S18</t>
  </si>
  <si>
    <t>Servicios médicos</t>
  </si>
  <si>
    <t>S16</t>
  </si>
  <si>
    <t>Préstamos para otras modalidades de educación o capacitación</t>
  </si>
  <si>
    <t>S14</t>
  </si>
  <si>
    <t>Préstamos para educación universitaria</t>
  </si>
  <si>
    <t>S12</t>
  </si>
  <si>
    <t>Préstamos para educación parauniversitaria</t>
  </si>
  <si>
    <t>S10</t>
  </si>
  <si>
    <t>Compra de menaje de casa</t>
  </si>
  <si>
    <t>S08</t>
  </si>
  <si>
    <t>Reparación de vehículos</t>
  </si>
  <si>
    <t>S06</t>
  </si>
  <si>
    <t>Compra de vehículos</t>
  </si>
  <si>
    <t>S04</t>
  </si>
  <si>
    <t>Tarjetas de crédito</t>
  </si>
  <si>
    <t>S02</t>
  </si>
  <si>
    <t>Actividades no diferenciadas de hogares privados como productores de servicios para uso propio</t>
  </si>
  <si>
    <t>Actividades no diferenciadas de hogares privados como productores de bienes para uso propio</t>
  </si>
  <si>
    <t>Actividades de hogares privados como empleadores de personal doméstico</t>
  </si>
  <si>
    <t>Otros servicios</t>
  </si>
  <si>
    <t>R90</t>
  </si>
  <si>
    <t>Pompas fúnebres y actividades conexas</t>
  </si>
  <si>
    <t>Peluquería, maquillaje y actividades conexas</t>
  </si>
  <si>
    <t>R16</t>
  </si>
  <si>
    <t>Peluquería y otros tratamientos de belleza</t>
  </si>
  <si>
    <t>Lavandería</t>
  </si>
  <si>
    <t>R18</t>
  </si>
  <si>
    <t>Lavado y limpieza de prendas de tela y de piel, incluso la limpieza en seco</t>
  </si>
  <si>
    <t>Actividades culturales, deportivas y otras actividades de esparcimiento</t>
  </si>
  <si>
    <t>R24</t>
  </si>
  <si>
    <t>Otras actividades de esparcimiento</t>
  </si>
  <si>
    <t>Actividades deportivas</t>
  </si>
  <si>
    <t>Actividades de jardines botánicos y zoológicos y de parques nacionales</t>
  </si>
  <si>
    <t>Actividades de museos y preservación de lugares y edificios históricos</t>
  </si>
  <si>
    <t>Actividades de bibliotecas y archivos</t>
  </si>
  <si>
    <t>Cinematografía, radio, televisión y otras actividades de esparcimiento</t>
  </si>
  <si>
    <t>R26</t>
  </si>
  <si>
    <t>Actividades de agencias de noticias</t>
  </si>
  <si>
    <t>Otras actividades de entretenimiento n.c.p.</t>
  </si>
  <si>
    <t>Actividades teatrales y musicales y otras actividades artísticas</t>
  </si>
  <si>
    <t>Actividades de radio y televisión</t>
  </si>
  <si>
    <t>Exhibición de filmes y videocintas</t>
  </si>
  <si>
    <t>Producción y distribución de filmes y videocintas</t>
  </si>
  <si>
    <t>Actividades productivas sin fines de lucro</t>
  </si>
  <si>
    <t>X04</t>
  </si>
  <si>
    <t>Actividades de otras asociaciones n.c.p.</t>
  </si>
  <si>
    <t>Actividades de organizaciones políticas</t>
  </si>
  <si>
    <t>Actividades de organizaciones religiosas</t>
  </si>
  <si>
    <t>Actividades de sindicatos</t>
  </si>
  <si>
    <t>Actividades de organizaciones profesionales</t>
  </si>
  <si>
    <t>Actividades de organizaciones empresariales y de empleadores</t>
  </si>
  <si>
    <t>Drenaje, eliminación de desperdicios y aguas residuales, saneamiento y actividades similares</t>
  </si>
  <si>
    <t>R10</t>
  </si>
  <si>
    <t>Eliminación de desperdicios y aguas residuales, saneamiento y actividades similares</t>
  </si>
  <si>
    <t>Servicios sociales sin alojamiento</t>
  </si>
  <si>
    <t>Servicios sociales con alojamiento</t>
  </si>
  <si>
    <t>Servicio clínico veterinario y actividades conexas</t>
  </si>
  <si>
    <t>R044</t>
  </si>
  <si>
    <t>Actividades veterinarias</t>
  </si>
  <si>
    <t>Clínica y hospital</t>
  </si>
  <si>
    <t>R041</t>
  </si>
  <si>
    <t>Actividades de médicos y odontólogos</t>
  </si>
  <si>
    <t>Actividades de hospitales</t>
  </si>
  <si>
    <t>Enseñanza universitaria y/o parauniversitaria</t>
  </si>
  <si>
    <t>M08</t>
  </si>
  <si>
    <t>M-Enseñanza  (El deudor ofrece este servicio)</t>
  </si>
  <si>
    <t>Enseñanza superior</t>
  </si>
  <si>
    <t>Enseñanza técnica</t>
  </si>
  <si>
    <t>M12</t>
  </si>
  <si>
    <t>Enseñanza secundaria de formación técnica y profesional</t>
  </si>
  <si>
    <t>Enseñanza primaria y secundaria</t>
  </si>
  <si>
    <t>M06</t>
  </si>
  <si>
    <t>Enseñanza secundaria de formación general</t>
  </si>
  <si>
    <t>Servicios de administración pública</t>
  </si>
  <si>
    <t>Seguridad</t>
  </si>
  <si>
    <t>Y08</t>
  </si>
  <si>
    <t>Y-Administración pública</t>
  </si>
  <si>
    <t>Actividades de mantenimiento del orden público y de seguridad</t>
  </si>
  <si>
    <t>Actividades de defensa</t>
  </si>
  <si>
    <t>Otras actividades de la administración pública no contempladas en las anteriores</t>
  </si>
  <si>
    <t>Y909</t>
  </si>
  <si>
    <t>Relaciones exteriores</t>
  </si>
  <si>
    <t>Regulación de las actividades de organismos que prestan servicios sanitarios, educativos, culturales y otros servicios sociales, excepto servicios de seguridad social</t>
  </si>
  <si>
    <t>Otros Servicios prestados a empresas</t>
  </si>
  <si>
    <t>Otras actividades empresariales</t>
  </si>
  <si>
    <t>K90</t>
  </si>
  <si>
    <t>K-Actividades inmobiliarias, empresariales y de alquiler</t>
  </si>
  <si>
    <t>Otras actividades empresariales n.c.p.</t>
  </si>
  <si>
    <t>Actividades de envase y empaque</t>
  </si>
  <si>
    <t>Actividades de fotografía</t>
  </si>
  <si>
    <t>Actividades de limpieza de edificios y limpieza industrial</t>
  </si>
  <si>
    <t>Actividades de investigación y seguridad</t>
  </si>
  <si>
    <t>Obtención y dotación de personal</t>
  </si>
  <si>
    <t>Publicidad</t>
  </si>
  <si>
    <t>R14</t>
  </si>
  <si>
    <t>Ensayos y análisis técnicos</t>
  </si>
  <si>
    <t>Actividades de arquitectura e ingeniería y actividades conexas de asesoramiento técnico</t>
  </si>
  <si>
    <t>Actividades de asesoramiento empresarial y en materia de gestión</t>
  </si>
  <si>
    <t>Investigación de mercados y realización de encuestas de opinión pública</t>
  </si>
  <si>
    <t>Actividades de contabilidad, teneduría de libros y auditoría; asesoramiento en materia de impuestos</t>
  </si>
  <si>
    <t>Actividades jurídicas</t>
  </si>
  <si>
    <t>Investigación y desarrollo</t>
  </si>
  <si>
    <t>K06</t>
  </si>
  <si>
    <t>Investigaciones y desarrollo experimental en el campo de las ciencias sociales y las humanidades</t>
  </si>
  <si>
    <t>Investigaciones y desarrollo experimental en el campo de las ciencias naturales y la ingeniería</t>
  </si>
  <si>
    <t>Otras actividades conexas a servicio y asesoría en informática</t>
  </si>
  <si>
    <t>R229</t>
  </si>
  <si>
    <t>Otras actividades de informática</t>
  </si>
  <si>
    <t>Mantenimiento y reparación de maquinaria de oficina, contabilidad e informática</t>
  </si>
  <si>
    <t>Desarrollo de software</t>
  </si>
  <si>
    <t>R223</t>
  </si>
  <si>
    <t>Procesamiento de datos</t>
  </si>
  <si>
    <t>Otras actividades de consultores en programas de informática y suministro de programas de informática</t>
  </si>
  <si>
    <t>Edición de programas de informática</t>
  </si>
  <si>
    <t>Asesoría informática</t>
  </si>
  <si>
    <t>R222</t>
  </si>
  <si>
    <t>Consultores en equipo de informática</t>
  </si>
  <si>
    <t>Actividades Inmobiliarias</t>
  </si>
  <si>
    <t>Alquiler de bienes no contemplados en otras actividades</t>
  </si>
  <si>
    <t>K04</t>
  </si>
  <si>
    <t>Alquiler de efectos personales y enseres domésticos n.c.p.</t>
  </si>
  <si>
    <t>Alquiler de maquinaria y equipo</t>
  </si>
  <si>
    <t>R12</t>
  </si>
  <si>
    <t>Alquiler de otros tipos de maquinaria y equipo n.c.p.</t>
  </si>
  <si>
    <t>Alquiler de maquinaria y equipo de oficina (incluso ordenadores)</t>
  </si>
  <si>
    <t>Alquiler de maquinaria y equipo de construcción e ingeniería civil</t>
  </si>
  <si>
    <t>Alquiler de maquinaria y equipo agropecuario</t>
  </si>
  <si>
    <t>Alquiler de equipo de transporte por vía aérea</t>
  </si>
  <si>
    <t>Alquiler de equipo de transporte por vía acuática</t>
  </si>
  <si>
    <t>Alquiler de equipo de transporte por vía terrestre</t>
  </si>
  <si>
    <t>Actividades inmobiliarias</t>
  </si>
  <si>
    <t>K02</t>
  </si>
  <si>
    <t>Actividades inmobiliarias realizadas a cambio de una retribución o por contrata</t>
  </si>
  <si>
    <t>Actividades inmobiliarias realizadas con bienes propios o arrendados</t>
  </si>
  <si>
    <t>Servicios financieros y seguros</t>
  </si>
  <si>
    <t>Resto de actividades auxiliares de intermediación financiera</t>
  </si>
  <si>
    <t>J109</t>
  </si>
  <si>
    <t>J-Actividad  financiera y bursátil</t>
  </si>
  <si>
    <t>Actividades auxiliares de la financiación de planes de seguros y de pensiones</t>
  </si>
  <si>
    <t>Actividades auxiliares de la intermediación financiera n.c.p.</t>
  </si>
  <si>
    <t>Actividad bursátil</t>
  </si>
  <si>
    <t>J101</t>
  </si>
  <si>
    <t>Actividades bursátiles</t>
  </si>
  <si>
    <t>Operativa de fondos de inversión</t>
  </si>
  <si>
    <t>J06</t>
  </si>
  <si>
    <t>Administración de mercados financieros</t>
  </si>
  <si>
    <t>Operativa de seguros</t>
  </si>
  <si>
    <t>J04</t>
  </si>
  <si>
    <t>Planes de seguros generales</t>
  </si>
  <si>
    <t>Operativa de planes de pensión</t>
  </si>
  <si>
    <t>J08</t>
  </si>
  <si>
    <t>Planes de pensiones</t>
  </si>
  <si>
    <t>Planes de seguros de vida</t>
  </si>
  <si>
    <t>Intermediación financiera, excepto seguros, pensiones y fondos de inversión</t>
  </si>
  <si>
    <t>J02</t>
  </si>
  <si>
    <t>Otros tipos de intermediación financiera n.c.p.</t>
  </si>
  <si>
    <t>Otros tipos de crédito</t>
  </si>
  <si>
    <t>Arrendamiento financiero</t>
  </si>
  <si>
    <t>Otros tipos de intermediación monetaria</t>
  </si>
  <si>
    <t>Banca central</t>
  </si>
  <si>
    <t>Transporte, almacenaje y comunicaciones</t>
  </si>
  <si>
    <t>Actividaddes conexas al servicio de transporte</t>
  </si>
  <si>
    <t>I90</t>
  </si>
  <si>
    <t xml:space="preserve">I-Transporte  </t>
  </si>
  <si>
    <t>Manipulación de la carga</t>
  </si>
  <si>
    <t>Transporte aéreo</t>
  </si>
  <si>
    <t>I06</t>
  </si>
  <si>
    <t>Transporte no regular por vía aérea</t>
  </si>
  <si>
    <t>Transporte regular por vía aérea</t>
  </si>
  <si>
    <t>Transporte marítimo y de cabotaje</t>
  </si>
  <si>
    <t>I04</t>
  </si>
  <si>
    <t>Transporte por vías de navegación interiores</t>
  </si>
  <si>
    <t>Transporte de carga</t>
  </si>
  <si>
    <t>I021</t>
  </si>
  <si>
    <t>Transporte por tuberías</t>
  </si>
  <si>
    <t>Transporte de carga por carretera</t>
  </si>
  <si>
    <t>Transporte de estudiantes</t>
  </si>
  <si>
    <t>I022</t>
  </si>
  <si>
    <t>Otros tipos de transporte no regular de pasajeros por vía terrestre</t>
  </si>
  <si>
    <t>Transporte ferroviario</t>
  </si>
  <si>
    <t>I08</t>
  </si>
  <si>
    <t>Transporte por vía férrea</t>
  </si>
  <si>
    <t>Comercio, restaurantes y hoteles</t>
  </si>
  <si>
    <t>Restaurante</t>
  </si>
  <si>
    <t>H04</t>
  </si>
  <si>
    <t>H-Hotel  y restaurante</t>
  </si>
  <si>
    <t>Restaurantes, bares y cantinas</t>
  </si>
  <si>
    <t>Otros de comercio</t>
  </si>
  <si>
    <t>G90</t>
  </si>
  <si>
    <t xml:space="preserve">G-Comercio </t>
  </si>
  <si>
    <t>Reparación de efectos personales y enseres domésticos</t>
  </si>
  <si>
    <t>Comercio al por menor, excepto de vehículos de motor, motocicletas y combustible automotriz</t>
  </si>
  <si>
    <t>G06</t>
  </si>
  <si>
    <t>Otros tipos de venta al por menor no realizada en almacenes</t>
  </si>
  <si>
    <t>Venta al por menor en puestos de venta y mercados</t>
  </si>
  <si>
    <t>Venta al por menor de casas de venta por correo</t>
  </si>
  <si>
    <t>Venta al por menor en almacenes de artículos usados</t>
  </si>
  <si>
    <t>Venta al por menor de otros productos en almacenes especializados</t>
  </si>
  <si>
    <t>Venta al por menor de artículos de ferretería, pinturas y productos de vidrio</t>
  </si>
  <si>
    <t>Venta al por menor de aparatos, artículos y equipo de uso doméstico</t>
  </si>
  <si>
    <t>Venta al por menor de productos textiles, prendas de vestir, calzado y artículos de cuero</t>
  </si>
  <si>
    <t>Venta al por menor de productos farmacéuticos y medicinales, cosméticos y artículos de tocador</t>
  </si>
  <si>
    <t>Venta al por menor de alimentos, bebidas y tabaco en almacenes especializados</t>
  </si>
  <si>
    <t>Venta al por menor de otros productos en almacenes no especializados</t>
  </si>
  <si>
    <t>Venta al por menor en almacenes no especializados con surtido compuesto principalmente de alimentos, bebidas y tabaco</t>
  </si>
  <si>
    <t>Comercio al por mayor y  por comisión, excepto de vehículos de motor y  motocicletas</t>
  </si>
  <si>
    <t>G04</t>
  </si>
  <si>
    <t>Venta al por mayor de otros productos</t>
  </si>
  <si>
    <t>Venta al por mayor de otros tipos de maquinaria, equipo y materiales</t>
  </si>
  <si>
    <t>Venta al por mayor de partes y equipo electrónicos y de comunicaciones</t>
  </si>
  <si>
    <t>Venta al por mayor de ordenadores, equipo periférico y programas informáticos</t>
  </si>
  <si>
    <t>Venta al por mayor de otros productos intermedios, desperdicios y desechos</t>
  </si>
  <si>
    <t>Venta al por mayor de materiales de construcción, artículos de ferretería y equipo y materiales de fontanería y calefacción</t>
  </si>
  <si>
    <t>Venta al por mayor de metales y minerales metalíferos</t>
  </si>
  <si>
    <t>Venta al por mayor de combustibles sólidos, líquidos y gaseosos y de productos conexos</t>
  </si>
  <si>
    <t>Venta al por mayor de otros enseres domésticos</t>
  </si>
  <si>
    <t>Venta al por mayor de productos textiles, prendas de vestir y calzado</t>
  </si>
  <si>
    <t>Venta al por mayor de alimentos, bebidas y tabaco</t>
  </si>
  <si>
    <t>Venta al por mayor de materias primas agropecuarias y de animales vivos</t>
  </si>
  <si>
    <t>Venta al por mayor a cambio de una retribución o por contrata</t>
  </si>
  <si>
    <t>Venta al detalle de combustible automotriz</t>
  </si>
  <si>
    <t>G08</t>
  </si>
  <si>
    <t>Venta al por menor de combustible para automotores</t>
  </si>
  <si>
    <t>Comercio de vehículos de motor y motocicletas; venta al detalle de combustible automotriz</t>
  </si>
  <si>
    <t>G02</t>
  </si>
  <si>
    <t>Ventas de partes, piezas y accesorios de vehículos automotores</t>
  </si>
  <si>
    <t>Reparación de vehículos de motor y motocicletas</t>
  </si>
  <si>
    <t>R021</t>
  </si>
  <si>
    <t>Mantenimiento y reparación de vehículos automotores</t>
  </si>
  <si>
    <t>Venta de vehículos automotores</t>
  </si>
  <si>
    <t>Construcción</t>
  </si>
  <si>
    <t>F-Construcción, compra  y reparación de inmuebles</t>
  </si>
  <si>
    <t>Alquiler de equipo de construcción o demolición con operarios</t>
  </si>
  <si>
    <t>Reparación de inmuebles</t>
  </si>
  <si>
    <t>F024</t>
  </si>
  <si>
    <t>Terminación de edificios</t>
  </si>
  <si>
    <t>Compra de terreno para vivienda (no incluye construcción)</t>
  </si>
  <si>
    <t>F0411</t>
  </si>
  <si>
    <t>Preparación del terreno</t>
  </si>
  <si>
    <t>Electricidad y agua</t>
  </si>
  <si>
    <t>Telecomunicaciones y actividades de servicios conexas</t>
  </si>
  <si>
    <t>E08</t>
  </si>
  <si>
    <t>E-Electricidad, telecomunicaciones,  gas y agua</t>
  </si>
  <si>
    <t>Telecomunicaciones</t>
  </si>
  <si>
    <t>Correo</t>
  </si>
  <si>
    <t>R08</t>
  </si>
  <si>
    <t>Actividades de correo distintas de las actividades postales nacionales</t>
  </si>
  <si>
    <t>Actividades postales nacionales</t>
  </si>
  <si>
    <t>Recolección, purificación y distribución de agua  y actividades de servicios conexas</t>
  </si>
  <si>
    <t>E06</t>
  </si>
  <si>
    <t>Captación, depuración y distribución de agua</t>
  </si>
  <si>
    <t>Producción y suministro de   gas, vapor y agua caliente y actividades de servicios conexas</t>
  </si>
  <si>
    <t>E04</t>
  </si>
  <si>
    <t>Suministro de vapor y agua caliente</t>
  </si>
  <si>
    <t>Fabricación de gas; distribución de combustibles gaseosos por tuberías</t>
  </si>
  <si>
    <t>Producción y suministro de electricidad y actividades de servicios conexas</t>
  </si>
  <si>
    <t>E02</t>
  </si>
  <si>
    <t>Generación, captación y distribución de energía eléctrica</t>
  </si>
  <si>
    <t>Industria manufacturera</t>
  </si>
  <si>
    <t>Reciclaje</t>
  </si>
  <si>
    <t>D52</t>
  </si>
  <si>
    <t xml:space="preserve">D-Industria Manufacturera   </t>
  </si>
  <si>
    <t>Reciclado de desperdicios y desechos no metálicos</t>
  </si>
  <si>
    <t>Reciclado de desperdicios y desechos metálicos</t>
  </si>
  <si>
    <t>Manufactura de otros productos</t>
  </si>
  <si>
    <t>D80</t>
  </si>
  <si>
    <t>Otras industrias manufactureras n.c.p.</t>
  </si>
  <si>
    <t>Fabricación de juegos y juguetes</t>
  </si>
  <si>
    <t>Fabricación de artículos de deporte</t>
  </si>
  <si>
    <t>Manufactura de instrumentos musicales</t>
  </si>
  <si>
    <t>D50</t>
  </si>
  <si>
    <t>Fabricación de instrumentos de música</t>
  </si>
  <si>
    <t>Fabricación de joyas y artículos conexos</t>
  </si>
  <si>
    <t>Manufactura de muebles</t>
  </si>
  <si>
    <t>D16</t>
  </si>
  <si>
    <t>Fabricación de muebles</t>
  </si>
  <si>
    <t>Manufactura de otros equipos de transporte</t>
  </si>
  <si>
    <t>D46</t>
  </si>
  <si>
    <t>Fabricación de otros tipos de equipo de transporte n.c.p.</t>
  </si>
  <si>
    <t>Fabricación de bicicletas y de sillones de ruedas para inválidos</t>
  </si>
  <si>
    <t>Fabricación de motocicletas</t>
  </si>
  <si>
    <t>Fabricación de aeronaves y naves espaciales</t>
  </si>
  <si>
    <t>Fabricación de locomotoras y de material rodante para ferrocarriles y tranvías</t>
  </si>
  <si>
    <t>Construcción y reparación de embarcaciones de recreo y deporte</t>
  </si>
  <si>
    <t>Construcción y reparación de buques</t>
  </si>
  <si>
    <t>Manufactura de vehículos automotores, remolques y semirremolques</t>
  </si>
  <si>
    <t>D44</t>
  </si>
  <si>
    <t>Fabricación de partes, piezas y accesorios para vehículos automotores y sus motores</t>
  </si>
  <si>
    <t>Fabricación de carrocerías para vehículos automotores; fabricación de remolques y semirremolques</t>
  </si>
  <si>
    <t>Fabricación de vehículos automotores</t>
  </si>
  <si>
    <t>Manufactura de instrumentos médicos, de precisión, ópticos y otros</t>
  </si>
  <si>
    <t>D42</t>
  </si>
  <si>
    <t>Fabricación de relojes</t>
  </si>
  <si>
    <t>Fabricación de instrumentos de óptica y equipo fotográfico</t>
  </si>
  <si>
    <t>Fabricación de equipo de control de procesos industriales</t>
  </si>
  <si>
    <t>Fabricación de instrumentos y aparatos para medir, verificar, ensayar, navegar y otros fines, excepto el equipo de control de procesos industriales</t>
  </si>
  <si>
    <t>Fabricación de equipo médico y quirúrgico y de aparatos ortopédicos</t>
  </si>
  <si>
    <t>Manufactura de equipo y aparatos de radio, televisión y comunicaciones</t>
  </si>
  <si>
    <t>D38</t>
  </si>
  <si>
    <t>Fabricación de receptores de radio y televisión, aparatos de grabación y reproducción de sonido y vídeo, y productos conexos</t>
  </si>
  <si>
    <t>Fabricación de transmisores de radio y televisión y de aparatos para telefonía y telegrafía con hilos</t>
  </si>
  <si>
    <t>Fabricación de tubos y válvulas electrónicos y de otros componentes electrónicos</t>
  </si>
  <si>
    <t>Manufactura de otros aparatos eléctricos</t>
  </si>
  <si>
    <t>D40</t>
  </si>
  <si>
    <t>Fabricación de otros tipos de equipo eléctrico n.c.p.</t>
  </si>
  <si>
    <t>Fabricación de lámparas eléctricas y equipo de iluminación</t>
  </si>
  <si>
    <t>Fabricación de acumuladores y de pilas y baterías primarias</t>
  </si>
  <si>
    <t>Fabricación de hilos y cables aislados</t>
  </si>
  <si>
    <t>Fabricación de aparatos de distribución y control de la energía eléctrica</t>
  </si>
  <si>
    <t>Fabricación de motores, generadores y transformadores eléctricos</t>
  </si>
  <si>
    <t>Manufactura de equipo de oficina, contabilidad e informática</t>
  </si>
  <si>
    <t>D36</t>
  </si>
  <si>
    <t>Fabricación de maquinaria de oficina, contabilidad e informática</t>
  </si>
  <si>
    <t>Manufactura de maquinaria y equipo de construcción</t>
  </si>
  <si>
    <t>D34</t>
  </si>
  <si>
    <t>Fabricación de aparatos de uso doméstico n.c.p.</t>
  </si>
  <si>
    <t>Fabricación de otros tipos de maquinaria de uso especial</t>
  </si>
  <si>
    <t>Fabricación de armas y municiones</t>
  </si>
  <si>
    <t>Fabricación de maquinaria para la elaboración de productos textiles, prendas de vestir y cueros</t>
  </si>
  <si>
    <t>Fabricación de maquinaria para la elaboración de alimentos, bebidas y tabaco</t>
  </si>
  <si>
    <t>Fabricación de maquinaria para la explotación de minas y canteras y para obras de construcción</t>
  </si>
  <si>
    <t>Fabricación de maquinaria metalúrgica</t>
  </si>
  <si>
    <t>Fabricación de máquinas herramienta</t>
  </si>
  <si>
    <t>Fabricación de maquinaria agropecuaria y forestal</t>
  </si>
  <si>
    <t>Fabricación de otros tipos de maquinaria de uso general</t>
  </si>
  <si>
    <t>Fabricación de equipo de elevación y manipulación</t>
  </si>
  <si>
    <t>Fabricación de hornos, hogares y quemadores</t>
  </si>
  <si>
    <t>Fabricación de cojinetes, engranajes, trenes de engranajes y piezas de transmisión</t>
  </si>
  <si>
    <t>Fabricación de bombas, compresores, grifos y válvulas</t>
  </si>
  <si>
    <t>Fabricación de motores y turbinas, excepto motores para aeronaves, vehículos automotores y motocicletas</t>
  </si>
  <si>
    <t>Manufactura de productos metálicos, excepto maquinaria y equipo</t>
  </si>
  <si>
    <t>D32</t>
  </si>
  <si>
    <t>Fabricación de otros productos elaborados de metal n.c.p.</t>
  </si>
  <si>
    <t>Fabricación de artículos de cuchillería, herramientas de mano y artículos de ferretería</t>
  </si>
  <si>
    <t>Tratamiento y revestimiento de metales; obras de ingeniería mecánica en general realizadas a cambio de una retribución o por contrata</t>
  </si>
  <si>
    <t>Forja, prensado, estampado y laminado de metales; pulvimetalurgia</t>
  </si>
  <si>
    <t>Fabricación de generadores de vapor, excepto calderas de agua caliente para calefacción central</t>
  </si>
  <si>
    <t>Fabricación de tanques, depósitos y recipientes de metal</t>
  </si>
  <si>
    <t>Fabricación de productos metálicos para uso estructural</t>
  </si>
  <si>
    <t>Fundición de metales no ferrosos</t>
  </si>
  <si>
    <t>Fundición de hierro y acero</t>
  </si>
  <si>
    <t>Manufactura de metales comunes</t>
  </si>
  <si>
    <t>D30</t>
  </si>
  <si>
    <t>Fabricación de productos primarios de metales preciosos y metales no ferrosos</t>
  </si>
  <si>
    <t>Industrias básicas de hierro y acero</t>
  </si>
  <si>
    <t>Manufactura de otros productos minerales no metálicos</t>
  </si>
  <si>
    <t>D28</t>
  </si>
  <si>
    <t>Fabricación de otros productos minerales no metálicos n.c.p.</t>
  </si>
  <si>
    <t>Corte, tallado y acabado de la piedra</t>
  </si>
  <si>
    <t>Fabricación de artículos de hormigón, cemento y yeso</t>
  </si>
  <si>
    <t>Fabricación de cemento, cal y yeso</t>
  </si>
  <si>
    <t>Fabricación de productos de arcilla y cerámica no refractarias para uso estructural</t>
  </si>
  <si>
    <t>Fabricación de productos de cerámica refractaria</t>
  </si>
  <si>
    <t>Fabricación de productos de cerámica no refractaria para uso no estructural</t>
  </si>
  <si>
    <t>Fabricación de vidrio y productos de vidrio</t>
  </si>
  <si>
    <t>Manufactura de caucho y productos plásticos</t>
  </si>
  <si>
    <t>D26</t>
  </si>
  <si>
    <t>Fabricación de productos de plástico</t>
  </si>
  <si>
    <t>Fabricación de otros productos de caucho</t>
  </si>
  <si>
    <t>Fabricación de cubiertas y cámaras de caucho; recauchutado y renovación de cubiertas de caucho</t>
  </si>
  <si>
    <t>Fabricación de sustancias y productos químicos</t>
  </si>
  <si>
    <t>D24</t>
  </si>
  <si>
    <t>Fabricación de fibras artificiales</t>
  </si>
  <si>
    <t>Fabricación de otros productos químicos n.c.p.</t>
  </si>
  <si>
    <t>Fabricación de jabones y detergentes, preparados para limpiar y pulir, perfumes y preparados de tocador</t>
  </si>
  <si>
    <t>Fabricación de productos farmacéuticos, sustancias químicas medicinales y productos botánicos</t>
  </si>
  <si>
    <t>Fabricación de pinturas, barnices y productos de revestimiento similares, tintas de imprenta y masillas</t>
  </si>
  <si>
    <t>Fabricación de plaguicidas y otros productos químicos de uso agropecuario</t>
  </si>
  <si>
    <t>Fabricación de plásticos en formas primarias y de caucho sintético</t>
  </si>
  <si>
    <t>Fabricación de abonos y compuestos de nitrógeno</t>
  </si>
  <si>
    <t>Fabricación de sustancias químicas básicas, excepto abonos y compuestos de nitrógeno</t>
  </si>
  <si>
    <t>Refinamiento de petróleo, combustible nuclear y fabricación de coque</t>
  </si>
  <si>
    <t>D22</t>
  </si>
  <si>
    <t>Elaboración de combustible nuclear</t>
  </si>
  <si>
    <t>Fabricación de productos de la refinación del petróleo</t>
  </si>
  <si>
    <t>Fabricación de productos de hornos de coque</t>
  </si>
  <si>
    <t>Actividades de edición e impresión y de reproducción de grabaciones</t>
  </si>
  <si>
    <t>D20</t>
  </si>
  <si>
    <t>Reproducción de grabaciones</t>
  </si>
  <si>
    <t>Actividades de servicios relacionadas con la impresión</t>
  </si>
  <si>
    <t>Actividades de impresión</t>
  </si>
  <si>
    <t>Otras actividades de edición</t>
  </si>
  <si>
    <t>Edición de música</t>
  </si>
  <si>
    <t>Edición de periódicos, revistas y publicaciones periódicas</t>
  </si>
  <si>
    <t>Edición de libros, folletos y otras publicaciones</t>
  </si>
  <si>
    <t>Manufactura de papel y productos de papel</t>
  </si>
  <si>
    <t>D48</t>
  </si>
  <si>
    <t>Fabricación de otros artículos de papel y cartón</t>
  </si>
  <si>
    <t>Fabricación de papel y cartón ondulado y de envases de papel y cartón</t>
  </si>
  <si>
    <t>Fabricación de pasta de madera, papel y cartón</t>
  </si>
  <si>
    <t>Producción de artículos de paja y de materiales trenzables</t>
  </si>
  <si>
    <t>D18</t>
  </si>
  <si>
    <t>Fabricación de otros productos de madera; fabricación de artículos de corcho, paja y materiales trenzables</t>
  </si>
  <si>
    <t>Producción de madera y fabricación de productos de madera y corcho, excepto muebles</t>
  </si>
  <si>
    <t>D14</t>
  </si>
  <si>
    <t>Fabricación de recipientes de madera</t>
  </si>
  <si>
    <t>Fabricación de partes y piezas de carpintería para edificios y construcciones</t>
  </si>
  <si>
    <t>Fabricación de hojas de madera para enchapado; fabricación de tableros contrachapados, tableros laminados, tableros de partículas y otros tableros y paneles</t>
  </si>
  <si>
    <t>Aserrado y acepilladura de madera</t>
  </si>
  <si>
    <t>Elaboración de calzado</t>
  </si>
  <si>
    <t>D12</t>
  </si>
  <si>
    <t>Fabricación de calzado</t>
  </si>
  <si>
    <t>Curtido y adobo de cueros y  pieles; fabricación de maletas, bolsos de mano, artículos de talabartería y guarnicionería (excepto calzado)</t>
  </si>
  <si>
    <t>D10</t>
  </si>
  <si>
    <t>Fabricación de maletas, bolsos de mano y artículos similares, y de artículos de talabartería y guarnicionería</t>
  </si>
  <si>
    <t>Curtido y adobo de cueros</t>
  </si>
  <si>
    <t>Adobo y teñido de pieles; fabricación de artículos de piel</t>
  </si>
  <si>
    <t>Manufactura de productos de vestir</t>
  </si>
  <si>
    <t>D08</t>
  </si>
  <si>
    <t>Fabricación de prendas de vestir, excepto prendas de piel</t>
  </si>
  <si>
    <t>Manufactura de productos textiles</t>
  </si>
  <si>
    <t>D06</t>
  </si>
  <si>
    <t>Fabricación de tejidos y artículos de punto y ganchillo</t>
  </si>
  <si>
    <t>Fabricación de otros productos textiles n.c.p.</t>
  </si>
  <si>
    <t>Fabricación de cuerdas, cordeles, bramantes y redes</t>
  </si>
  <si>
    <t>Fabricación de tapices y alfombras</t>
  </si>
  <si>
    <t>Fabricación de artículos confeccionados de materiales textiles, excepto prendas de vestir</t>
  </si>
  <si>
    <t>Acabado de productos textiles</t>
  </si>
  <si>
    <t>Preparación e hilatura de fibras textiles; tejedura de productos textiles</t>
  </si>
  <si>
    <t>Manufactura de productos de tabaco</t>
  </si>
  <si>
    <t>D04</t>
  </si>
  <si>
    <t>Elaboración de productos de tabaco</t>
  </si>
  <si>
    <t>Elaboración de bebidas</t>
  </si>
  <si>
    <t>D026</t>
  </si>
  <si>
    <t>Elaboración de bebidas no alcohólicas; producción de aguas minerales</t>
  </si>
  <si>
    <t>Elaboración de bebidas malteadas y de malta</t>
  </si>
  <si>
    <t>Elaboración de vinos</t>
  </si>
  <si>
    <t>Destilación, rectificación y mezcla de bebidas alcohólicas; producción de alcohol etílico a partir de sustancias fermentadas</t>
  </si>
  <si>
    <t>Manufactura de otros productos alimenticios</t>
  </si>
  <si>
    <t>D029</t>
  </si>
  <si>
    <t>Elaboración de otros productos alimenticios n.c.p.</t>
  </si>
  <si>
    <t>Elaboración de macarrones, fideos, alcuzcuz y productos farináceos similares</t>
  </si>
  <si>
    <t>Elaboración de cacao y chocolate y de productos de confitería</t>
  </si>
  <si>
    <t>Elaboración de azúcar</t>
  </si>
  <si>
    <t>Elaboración de productos de panadería</t>
  </si>
  <si>
    <t>Otros productos de molinería</t>
  </si>
  <si>
    <t>D0259</t>
  </si>
  <si>
    <t>Elaboración de alimentos preparados para animales</t>
  </si>
  <si>
    <t>Elaboración de almidones y productos derivados del almidón</t>
  </si>
  <si>
    <t>Elaboración de productos lácteos</t>
  </si>
  <si>
    <t>D023</t>
  </si>
  <si>
    <t>Elaboración de aceites y grasas de origen vegetal y animal</t>
  </si>
  <si>
    <t>Elaboración de productos alimenticios a base de frutas, legumbres y hortalizas</t>
  </si>
  <si>
    <t>D024</t>
  </si>
  <si>
    <t>Elaboración y conservación de frutas, legumbres y hortalizas</t>
  </si>
  <si>
    <t>Elaboración y conservación de pescado y productos de pescado</t>
  </si>
  <si>
    <t>D022</t>
  </si>
  <si>
    <t>Extracción de minas y canteras</t>
  </si>
  <si>
    <t>Extracción de otras minas y canteras y actividades de servicios conexas</t>
  </si>
  <si>
    <t>C04</t>
  </si>
  <si>
    <t>C-Explotación de  minas y canteras</t>
  </si>
  <si>
    <t>Explotación de otras minas y canteras n.c.p.</t>
  </si>
  <si>
    <t>Extracción de sal</t>
  </si>
  <si>
    <t>Extracción de minerales para la fabricación de abonos y productos químicos</t>
  </si>
  <si>
    <t>Extracción de piedra, arena y arcilla</t>
  </si>
  <si>
    <t>Preparación y enriquecimiento de minerales y actividades de servicios conexas</t>
  </si>
  <si>
    <t>C06</t>
  </si>
  <si>
    <t>Extracción de minerales metalíferos no ferrosos, excepto los minerales de uranio y torio</t>
  </si>
  <si>
    <t>Extracción de minerales de hierro</t>
  </si>
  <si>
    <t>Extracción de minerales de uranio y torio</t>
  </si>
  <si>
    <t>Extracción de petróleo crudo y gas natural y actividades de servicio conexas</t>
  </si>
  <si>
    <t>C02</t>
  </si>
  <si>
    <t>Actividades de servicios relacionadas con la extracción de petróleo y gas, excepto las actividades de prospección</t>
  </si>
  <si>
    <t>Extracción de petróleo crudo y gas natural</t>
  </si>
  <si>
    <t>Extracción y aglomeración de turba</t>
  </si>
  <si>
    <t>Extracción y aglomeración de lignito</t>
  </si>
  <si>
    <t>Extracción y aglomeración de carbón de piedra</t>
  </si>
  <si>
    <t>Agricultura, silvicultura y pesca</t>
  </si>
  <si>
    <t>Acuacultura y actividades de servicio conexas</t>
  </si>
  <si>
    <t>B04</t>
  </si>
  <si>
    <t>B-Pesca y  acuacultura</t>
  </si>
  <si>
    <t>Acuicultura</t>
  </si>
  <si>
    <t>A-Agricultura, ganadería, caza y actividades de servicios conexas</t>
  </si>
  <si>
    <t>Caza ordinaria y mediante trampas, y repoblación de animales de caza, incluso las actividades de servicios conexas</t>
  </si>
  <si>
    <t>Actividades conexas de servicios agropecuarios, excepto las actividades veterinarias</t>
  </si>
  <si>
    <t>A0619</t>
  </si>
  <si>
    <t>Actividades de servicios agrícolas y ganaderos, excepto las actividades veterinarias</t>
  </si>
  <si>
    <t>Cultivo de productos agrícolas en combinación con la cría de animales (explotación mixta)</t>
  </si>
  <si>
    <t>A0611</t>
  </si>
  <si>
    <t>Actividades del sector privado externo</t>
  </si>
  <si>
    <t>Z04</t>
  </si>
  <si>
    <t>Z-Actividades de entidades y órganos  extraterritoriales</t>
  </si>
  <si>
    <t>Organizaciones y órganos extraterritoriales</t>
  </si>
  <si>
    <t>Actividades del sector público externo</t>
  </si>
  <si>
    <t>Z02</t>
  </si>
  <si>
    <t>Otros servicios de enseñanza y actividades conexas</t>
  </si>
  <si>
    <t>M90</t>
  </si>
  <si>
    <t>Otros tipos de enseñanza</t>
  </si>
  <si>
    <t>Servicios de apoyo a la educación</t>
  </si>
  <si>
    <t>M10</t>
  </si>
  <si>
    <t>Enseñanza primaria</t>
  </si>
  <si>
    <t>M04</t>
  </si>
  <si>
    <t>Enseñanza preescolar</t>
  </si>
  <si>
    <t>M02</t>
  </si>
  <si>
    <t>Enseñanza</t>
  </si>
  <si>
    <t>Y04</t>
  </si>
  <si>
    <t>Actividades de planes de seguridad social de afiliación obligatoria</t>
  </si>
  <si>
    <t>Salud</t>
  </si>
  <si>
    <t>Y02</t>
  </si>
  <si>
    <t>Actividades relacionadas con bases de datos y distribución en línea de contenidos electrónicos</t>
  </si>
  <si>
    <t>Servicio de internet</t>
  </si>
  <si>
    <t>R221</t>
  </si>
  <si>
    <t>Alquiler de autos</t>
  </si>
  <si>
    <t>R30</t>
  </si>
  <si>
    <t>Actividades de otras agencias de transporte</t>
  </si>
  <si>
    <t>Otras actividades de transporte complementarias</t>
  </si>
  <si>
    <t>Otro tipo de transporte automotor</t>
  </si>
  <si>
    <t>I029</t>
  </si>
  <si>
    <t>Almacenamiento y depósito</t>
  </si>
  <si>
    <t>Almacenamiento</t>
  </si>
  <si>
    <t>R06</t>
  </si>
  <si>
    <t>Transporte público (autobús)</t>
  </si>
  <si>
    <t>I025</t>
  </si>
  <si>
    <t>Otros tipos de transporte regular de pasajeros por vía terrestre</t>
  </si>
  <si>
    <t>Transporte público (taxi)</t>
  </si>
  <si>
    <t>I024</t>
  </si>
  <si>
    <t>Hotel y restaurante</t>
  </si>
  <si>
    <t>H06</t>
  </si>
  <si>
    <t>Hoteles; campamentos y otros tipos de hospedaje temporal</t>
  </si>
  <si>
    <t>Hotel</t>
  </si>
  <si>
    <t>H02</t>
  </si>
  <si>
    <t>Venta, mantenimiento y reparación de motocicletas y de sus partes, piezas y accesorios</t>
  </si>
  <si>
    <t>Reparación de vivienda</t>
  </si>
  <si>
    <t>F0415</t>
  </si>
  <si>
    <t>Acondicionamiento de edificios</t>
  </si>
  <si>
    <t>Extracción de madera y actividades de servicios conexas</t>
  </si>
  <si>
    <t>A102</t>
  </si>
  <si>
    <t>Silvicultura, extracción de madera y actividades de servicios conexas</t>
  </si>
  <si>
    <t>Silvicultura (reforestación) y actividades de servicio conexas</t>
  </si>
  <si>
    <t>A101</t>
  </si>
  <si>
    <t>Cría de otros animales</t>
  </si>
  <si>
    <t>A0419</t>
  </si>
  <si>
    <t>Cría de otros animales; elaboración de productos animales n.c.p.</t>
  </si>
  <si>
    <t>Cría de aves</t>
  </si>
  <si>
    <t>A0413</t>
  </si>
  <si>
    <t>Otros servicios de salud</t>
  </si>
  <si>
    <t>R049</t>
  </si>
  <si>
    <t>Otras actividades relacionadas con la salud humana</t>
  </si>
  <si>
    <t>Trabajo social</t>
  </si>
  <si>
    <t>R043</t>
  </si>
  <si>
    <t>Laboratorio clínico (no incluidos en hospital)</t>
  </si>
  <si>
    <t>R042</t>
  </si>
  <si>
    <t>Elaboración de productos de molinería</t>
  </si>
  <si>
    <t>Beneficio de café</t>
  </si>
  <si>
    <t>D0252</t>
  </si>
  <si>
    <t>Beneficio de arroz</t>
  </si>
  <si>
    <t>D0251</t>
  </si>
  <si>
    <t xml:space="preserve">Actividades no contempladas en ninguna otra actividad </t>
  </si>
  <si>
    <t>X90</t>
  </si>
  <si>
    <t>Otras actividades de servicios n.c.p.</t>
  </si>
  <si>
    <t>Vigilancia y seguridad</t>
  </si>
  <si>
    <t>R20</t>
  </si>
  <si>
    <t>Reparación de otros bienes</t>
  </si>
  <si>
    <t>R029</t>
  </si>
  <si>
    <t>Reparación de electrodomésticos</t>
  </si>
  <si>
    <t>R022</t>
  </si>
  <si>
    <t>Actividades de la administración pública en general</t>
  </si>
  <si>
    <t>Gestión electoral</t>
  </si>
  <si>
    <t>Y904</t>
  </si>
  <si>
    <t>Gestión judicial</t>
  </si>
  <si>
    <t>Y903</t>
  </si>
  <si>
    <t>Gestión legislativa</t>
  </si>
  <si>
    <t>Y901</t>
  </si>
  <si>
    <t>Cría y desarrollo de ganado doble propósito (carne/leche)</t>
  </si>
  <si>
    <t>A0418</t>
  </si>
  <si>
    <t>Cría de ganado vacuno y de ovejas, cabras, caballos, asnos, mulas y burdéganos; cría de ganado lechero</t>
  </si>
  <si>
    <t>Cría de cabras y ovejas</t>
  </si>
  <si>
    <t>A0414</t>
  </si>
  <si>
    <t>Cría y desarrollo de ganado lechero</t>
  </si>
  <si>
    <t>A0412</t>
  </si>
  <si>
    <t>Cría, desarrollo y engorde de ganado vacuno</t>
  </si>
  <si>
    <t>A0411</t>
  </si>
  <si>
    <t>Actividades vinculadas al turismo y no contempladas en otras actividades</t>
  </si>
  <si>
    <t>R32</t>
  </si>
  <si>
    <t>Actividades de agencias de viajes y organizadores de viajes; actividades de asistencia a turistas n.c.p.</t>
  </si>
  <si>
    <t>Agencias de viajes e información turística</t>
  </si>
  <si>
    <t>R28</t>
  </si>
  <si>
    <t>Transporte de turistas (por cualquier medio)</t>
  </si>
  <si>
    <t>I12</t>
  </si>
  <si>
    <t>Otras actividades de transporte de turistas</t>
  </si>
  <si>
    <t>I0232</t>
  </si>
  <si>
    <t>Alquiler de autos (a turistas)</t>
  </si>
  <si>
    <t>I0231</t>
  </si>
  <si>
    <t>Elaboración de embutidos</t>
  </si>
  <si>
    <t>D0215</t>
  </si>
  <si>
    <t>Producción, procesamiento y conservación de carne y productos cárnicos</t>
  </si>
  <si>
    <t>Producción, procesamiento y conservación de carne de otro tipo de animales</t>
  </si>
  <si>
    <t>D0214</t>
  </si>
  <si>
    <t>Producción, procesamiento y conservación de carne de pollo</t>
  </si>
  <si>
    <t>D0213</t>
  </si>
  <si>
    <t>Producción, procesamiento y conservación de carne de ganado porcino</t>
  </si>
  <si>
    <t>D0212</t>
  </si>
  <si>
    <t>Producción, procesamiento y conservación de carne de ganado vacuno</t>
  </si>
  <si>
    <t>D0211</t>
  </si>
  <si>
    <t>Hacienda pública</t>
  </si>
  <si>
    <t>Y902</t>
  </si>
  <si>
    <t>Regulación y facilitación de la actividad económica</t>
  </si>
  <si>
    <t>Operativa de fondos de inversión y de pensión</t>
  </si>
  <si>
    <t>Y22</t>
  </si>
  <si>
    <t>Y20</t>
  </si>
  <si>
    <t>Y18</t>
  </si>
  <si>
    <t>Explotación de minas y canteras</t>
  </si>
  <si>
    <t>Y16</t>
  </si>
  <si>
    <t>Hidrocarburos</t>
  </si>
  <si>
    <t>Y14</t>
  </si>
  <si>
    <t>Actividades conexas de pesca</t>
  </si>
  <si>
    <t>B069</t>
  </si>
  <si>
    <t>Pesca</t>
  </si>
  <si>
    <t xml:space="preserve">Pesca de otros animales </t>
  </si>
  <si>
    <t>B068</t>
  </si>
  <si>
    <t>Escama y tiburón</t>
  </si>
  <si>
    <t>B064</t>
  </si>
  <si>
    <t>Tilapia</t>
  </si>
  <si>
    <t>B063</t>
  </si>
  <si>
    <t>Camarones</t>
  </si>
  <si>
    <t>B062</t>
  </si>
  <si>
    <t>Atún</t>
  </si>
  <si>
    <t>B061</t>
  </si>
  <si>
    <t>Cultivo de otras plantas y actividades conexas</t>
  </si>
  <si>
    <t>A02149</t>
  </si>
  <si>
    <t>Cultivo de hortalizas y legumbres, especialidades hortícolas y productos de vivero</t>
  </si>
  <si>
    <t>Cultivo de productos de semillero</t>
  </si>
  <si>
    <t>A02144</t>
  </si>
  <si>
    <t>Cultivo y elaboración de otros productos de vivero</t>
  </si>
  <si>
    <t>A02143</t>
  </si>
  <si>
    <t>Cultivo de flores y plantas ornamentales para vivero (para exportación)</t>
  </si>
  <si>
    <t>A02142</t>
  </si>
  <si>
    <t>Cultivo de flores y plantas ornamentales para vivero (no para exportación)</t>
  </si>
  <si>
    <t>A02141</t>
  </si>
  <si>
    <t>Cultivo de hortalizas, legumbres y especialidades hortícolas</t>
  </si>
  <si>
    <t>A021202</t>
  </si>
  <si>
    <t>Deportes</t>
  </si>
  <si>
    <t>Y34</t>
  </si>
  <si>
    <t>Actividades de servicios de apoyo para la administración pública en general</t>
  </si>
  <si>
    <t>Cultura</t>
  </si>
  <si>
    <t>Y32</t>
  </si>
  <si>
    <t>Turismo</t>
  </si>
  <si>
    <t>Y30</t>
  </si>
  <si>
    <t>Construcción, administración y mantenimiento de infraestructura</t>
  </si>
  <si>
    <t>Y28</t>
  </si>
  <si>
    <t>Conservación ambiental</t>
  </si>
  <si>
    <t>Y26</t>
  </si>
  <si>
    <t>Otras actividades de asistencia social</t>
  </si>
  <si>
    <t>Y24</t>
  </si>
  <si>
    <t>Y12</t>
  </si>
  <si>
    <t>Electricidad</t>
  </si>
  <si>
    <t>Y10</t>
  </si>
  <si>
    <t>Transporte</t>
  </si>
  <si>
    <t>Y06</t>
  </si>
  <si>
    <t>Construcción de otros inmuebles con fines no comerciales</t>
  </si>
  <si>
    <t>F0429</t>
  </si>
  <si>
    <t>Construcción de edificios completos o de partes de edificios; obras de ingeniería civil</t>
  </si>
  <si>
    <t>Construcción de vivienda para uso no comercial de terceros</t>
  </si>
  <si>
    <t>F0422</t>
  </si>
  <si>
    <t>Construcción de vivienda para uso del deudor</t>
  </si>
  <si>
    <t>F0421</t>
  </si>
  <si>
    <t>Compra y reparación de vivieda</t>
  </si>
  <si>
    <t>F0414</t>
  </si>
  <si>
    <t>Compra de vivienda usada</t>
  </si>
  <si>
    <t>F0413</t>
  </si>
  <si>
    <t>Compra de vivienda nueva</t>
  </si>
  <si>
    <t>F0412</t>
  </si>
  <si>
    <t>Construcción de otros inmuebles</t>
  </si>
  <si>
    <t>F0229</t>
  </si>
  <si>
    <t>Construcción de otros edificios comerciales</t>
  </si>
  <si>
    <t>F0226</t>
  </si>
  <si>
    <t>Construcción de casas y/o edificios</t>
  </si>
  <si>
    <t>F0221</t>
  </si>
  <si>
    <t>Otras plantas utilizables para preparar bebidas y alimentos</t>
  </si>
  <si>
    <t>A0213390</t>
  </si>
  <si>
    <t>Cultivo de frutas, nueces, plantas cuyas hojas o frutas se utilizan para preparar bebidas, y especias</t>
  </si>
  <si>
    <t>Palmito</t>
  </si>
  <si>
    <t>A0213303</t>
  </si>
  <si>
    <t>Palma aceitera</t>
  </si>
  <si>
    <t>A0213302</t>
  </si>
  <si>
    <t>Caña de azúcar</t>
  </si>
  <si>
    <t>A0213301</t>
  </si>
  <si>
    <t>Cultivo de especias</t>
  </si>
  <si>
    <t>A02132</t>
  </si>
  <si>
    <t>Otras frutas</t>
  </si>
  <si>
    <t>A0213190</t>
  </si>
  <si>
    <t>Sandía</t>
  </si>
  <si>
    <t>A0213104</t>
  </si>
  <si>
    <t>Piña</t>
  </si>
  <si>
    <t>A0213103</t>
  </si>
  <si>
    <t>Banano</t>
  </si>
  <si>
    <t>A0213102</t>
  </si>
  <si>
    <t>Melón</t>
  </si>
  <si>
    <t>A0213101</t>
  </si>
  <si>
    <t>Otros cultivos</t>
  </si>
  <si>
    <t>A02189</t>
  </si>
  <si>
    <t>Cultivo de cereales y otros cultivos n.c.p.</t>
  </si>
  <si>
    <t>Tabaco</t>
  </si>
  <si>
    <t>A02182</t>
  </si>
  <si>
    <t>Algodón</t>
  </si>
  <si>
    <t>A02181</t>
  </si>
  <si>
    <t>Otros granos comestibles y verduras</t>
  </si>
  <si>
    <t>A021190</t>
  </si>
  <si>
    <t>Ñame, ñampí y tiquisque</t>
  </si>
  <si>
    <t>A021154</t>
  </si>
  <si>
    <t>Camote</t>
  </si>
  <si>
    <t>A021153</t>
  </si>
  <si>
    <t>Yuca</t>
  </si>
  <si>
    <t>A021152</t>
  </si>
  <si>
    <t>Papa</t>
  </si>
  <si>
    <t>A021151</t>
  </si>
  <si>
    <t>Macadamia</t>
  </si>
  <si>
    <t>A021107</t>
  </si>
  <si>
    <t>Soya</t>
  </si>
  <si>
    <t>A021106</t>
  </si>
  <si>
    <t>Sorgo</t>
  </si>
  <si>
    <t>A021105</t>
  </si>
  <si>
    <t>Frijol</t>
  </si>
  <si>
    <t>A021104</t>
  </si>
  <si>
    <t>Maíz</t>
  </si>
  <si>
    <t>A021103</t>
  </si>
  <si>
    <t>Café</t>
  </si>
  <si>
    <t>A021102</t>
  </si>
  <si>
    <t>Arroz</t>
  </si>
  <si>
    <t>A021101</t>
  </si>
  <si>
    <t>CIIU Detallado</t>
  </si>
  <si>
    <t>Apertura/Renovación/Renovación e incremento de línea de crédito revolutiva</t>
  </si>
  <si>
    <t>Apertura/Renovación/Renovación e incremento de tarjeta crédito empresarial</t>
  </si>
  <si>
    <t>Apertura/Renovación/Renovación e incremento de sobregiro cuenta corriente</t>
  </si>
  <si>
    <t>Aprobado por:</t>
  </si>
  <si>
    <t>Sub Comité de Crédito</t>
  </si>
  <si>
    <t>Comités</t>
  </si>
  <si>
    <t>Comité de Crédito</t>
  </si>
  <si>
    <t>Gerencia General</t>
  </si>
  <si>
    <t>Sub Comité Administrativo</t>
  </si>
  <si>
    <t>Junta Directiva</t>
  </si>
  <si>
    <t>Integrantes</t>
  </si>
  <si>
    <t>Gustavo Gutiérrez</t>
  </si>
  <si>
    <t>Ana Lucía Córdoba</t>
  </si>
  <si>
    <t>Hairo Rodríguez</t>
  </si>
  <si>
    <t>Juan Carlos Hernández</t>
  </si>
  <si>
    <t>Jorge Walter Bolaños</t>
  </si>
  <si>
    <t>Godwin Tang</t>
  </si>
  <si>
    <t>Gerente General a. i.</t>
  </si>
  <si>
    <t>Director</t>
  </si>
  <si>
    <t>Freddy Mayorga</t>
  </si>
  <si>
    <t>Suplente Análisis de Crédito</t>
  </si>
  <si>
    <t>Gerente Análisis de Crédito</t>
  </si>
  <si>
    <t>Gerente Negocios Corporativos</t>
  </si>
  <si>
    <t>Suplente Negocios Corporativos</t>
  </si>
  <si>
    <t>Cargo</t>
  </si>
  <si>
    <t>Aprobado</t>
  </si>
  <si>
    <t>Recomendado para:</t>
  </si>
  <si>
    <t>Sub Comité Administrativo *</t>
  </si>
  <si>
    <t>Sub Comité Administrativo **</t>
  </si>
  <si>
    <t>Sub Comité Administrativo ***</t>
  </si>
  <si>
    <t>Sub Comité de Crédito *</t>
  </si>
  <si>
    <t>Sub Comité de Crédito **</t>
  </si>
  <si>
    <t>Sub Comité de Crédito ***</t>
  </si>
  <si>
    <t>Código CIIU</t>
  </si>
  <si>
    <t>A1</t>
  </si>
  <si>
    <t>A2</t>
  </si>
  <si>
    <t>B1</t>
  </si>
  <si>
    <t>B2</t>
  </si>
  <si>
    <t>C1</t>
  </si>
  <si>
    <t>C2</t>
  </si>
  <si>
    <t>D</t>
  </si>
  <si>
    <t>E</t>
  </si>
  <si>
    <t>Clasificación según metodología</t>
  </si>
  <si>
    <t>Ampliado</t>
  </si>
  <si>
    <t>Básico</t>
  </si>
  <si>
    <t>Restringido</t>
  </si>
  <si>
    <t>PIB // ACTIVIDAD ECONOMICA</t>
  </si>
  <si>
    <t>SUGEF resumen  // SUGEF General sector económico</t>
  </si>
  <si>
    <t>CIIU Nivel 4</t>
  </si>
  <si>
    <t>Provincia</t>
  </si>
  <si>
    <t>Cantón</t>
  </si>
  <si>
    <t>Distrito</t>
  </si>
  <si>
    <t>Código Postal</t>
  </si>
  <si>
    <t>San Jose</t>
  </si>
  <si>
    <t>Carmen</t>
  </si>
  <si>
    <t>Merced</t>
  </si>
  <si>
    <t>Hospital</t>
  </si>
  <si>
    <t>Catedral</t>
  </si>
  <si>
    <t>Zapote</t>
  </si>
  <si>
    <t>San Francisco de Dos Rios</t>
  </si>
  <si>
    <t>Uruca</t>
  </si>
  <si>
    <t>Mata Redonda</t>
  </si>
  <si>
    <t>Pavas</t>
  </si>
  <si>
    <t>Hatillo</t>
  </si>
  <si>
    <t>San Sebastian</t>
  </si>
  <si>
    <t>Escazu</t>
  </si>
  <si>
    <t>San Antonio</t>
  </si>
  <si>
    <t>San Rafael</t>
  </si>
  <si>
    <t>Desamparados</t>
  </si>
  <si>
    <t>San Miguel</t>
  </si>
  <si>
    <t>San Juan de Dios</t>
  </si>
  <si>
    <t>San Rafael Arriba</t>
  </si>
  <si>
    <t>Frailes</t>
  </si>
  <si>
    <t>Patarra</t>
  </si>
  <si>
    <t>San Cristobal</t>
  </si>
  <si>
    <t>Rosario</t>
  </si>
  <si>
    <t>Damas</t>
  </si>
  <si>
    <t>San Rafael Abajo</t>
  </si>
  <si>
    <t>Gravilias</t>
  </si>
  <si>
    <t>Los Guido</t>
  </si>
  <si>
    <t>Puriscal</t>
  </si>
  <si>
    <t>Santiago</t>
  </si>
  <si>
    <t>Mercedes Sur</t>
  </si>
  <si>
    <t>Barbacoas</t>
  </si>
  <si>
    <t>Grifo Alto</t>
  </si>
  <si>
    <t>Candelaria</t>
  </si>
  <si>
    <t>Desamparaditos</t>
  </si>
  <si>
    <t>Chires</t>
  </si>
  <si>
    <t>Tarrazu</t>
  </si>
  <si>
    <t>San Marcos</t>
  </si>
  <si>
    <t>San Lorenzo</t>
  </si>
  <si>
    <t>San Carlos</t>
  </si>
  <si>
    <t>Aserri</t>
  </si>
  <si>
    <t>Tarbaca</t>
  </si>
  <si>
    <t>Vuelta de Jorco</t>
  </si>
  <si>
    <t>San Gabriel</t>
  </si>
  <si>
    <t>Legua</t>
  </si>
  <si>
    <t>Monterrey</t>
  </si>
  <si>
    <t>Salitrillos</t>
  </si>
  <si>
    <t>Mora</t>
  </si>
  <si>
    <t>Colon</t>
  </si>
  <si>
    <t>Guayabo</t>
  </si>
  <si>
    <t>Tabarcia</t>
  </si>
  <si>
    <t>Piedras Negras</t>
  </si>
  <si>
    <t>Picagres</t>
  </si>
  <si>
    <t>Goicoechea</t>
  </si>
  <si>
    <t>Guadalupe</t>
  </si>
  <si>
    <t>San Francisco</t>
  </si>
  <si>
    <t>Calle Blancos</t>
  </si>
  <si>
    <t>Mata de Platano</t>
  </si>
  <si>
    <t>Ipis</t>
  </si>
  <si>
    <t>Rancho Redondo</t>
  </si>
  <si>
    <t>Purral</t>
  </si>
  <si>
    <t>Santa Ana</t>
  </si>
  <si>
    <t>Salitral</t>
  </si>
  <si>
    <t>Pozos</t>
  </si>
  <si>
    <t>Piedades</t>
  </si>
  <si>
    <t>Brasil</t>
  </si>
  <si>
    <t>Alajuelita</t>
  </si>
  <si>
    <t>San Josecito</t>
  </si>
  <si>
    <t>Concepcion</t>
  </si>
  <si>
    <t>San Felipe</t>
  </si>
  <si>
    <t>Vazquez de Coronado</t>
  </si>
  <si>
    <t>San Isidro</t>
  </si>
  <si>
    <t>Dulce Nombre de Jesus</t>
  </si>
  <si>
    <t>Patalillo</t>
  </si>
  <si>
    <t>Cascajal</t>
  </si>
  <si>
    <t>Acosta</t>
  </si>
  <si>
    <t>San Ignacio de Acosta</t>
  </si>
  <si>
    <t>Guaitil</t>
  </si>
  <si>
    <t>Palmichal</t>
  </si>
  <si>
    <t>Cangrejal</t>
  </si>
  <si>
    <t>Sabanillas</t>
  </si>
  <si>
    <t>Tibas</t>
  </si>
  <si>
    <t>San Juan</t>
  </si>
  <si>
    <t>Cinco esquinas</t>
  </si>
  <si>
    <t>Anselmo Llorente</t>
  </si>
  <si>
    <t>Leon XIII</t>
  </si>
  <si>
    <t>Colima</t>
  </si>
  <si>
    <t>Moravia</t>
  </si>
  <si>
    <t>San Vicente</t>
  </si>
  <si>
    <t>San Jeronimo</t>
  </si>
  <si>
    <t>Trinidad</t>
  </si>
  <si>
    <t>Montes de Oca</t>
  </si>
  <si>
    <t>San Pedro</t>
  </si>
  <si>
    <t>Sabanilla</t>
  </si>
  <si>
    <t>Mercedes</t>
  </si>
  <si>
    <t>Turrubares</t>
  </si>
  <si>
    <t>San Pablo</t>
  </si>
  <si>
    <t>San Juan de Mata</t>
  </si>
  <si>
    <t>San Luis</t>
  </si>
  <si>
    <t>Carara</t>
  </si>
  <si>
    <t>Dota</t>
  </si>
  <si>
    <t>Santa Maria</t>
  </si>
  <si>
    <t>Jardin</t>
  </si>
  <si>
    <t>Copey</t>
  </si>
  <si>
    <t>Curridabat</t>
  </si>
  <si>
    <t>Granadilla</t>
  </si>
  <si>
    <t>Sanchez</t>
  </si>
  <si>
    <t>Tirrases</t>
  </si>
  <si>
    <t>Perez Zeledon</t>
  </si>
  <si>
    <t>San Isidro del General</t>
  </si>
  <si>
    <t>General</t>
  </si>
  <si>
    <t>Daniel Flores</t>
  </si>
  <si>
    <t>Rivas</t>
  </si>
  <si>
    <t>Platanares</t>
  </si>
  <si>
    <t>Pejibaye</t>
  </si>
  <si>
    <t>Cajon</t>
  </si>
  <si>
    <t>Baru</t>
  </si>
  <si>
    <t>Rio Nuevo</t>
  </si>
  <si>
    <t>Paramo</t>
  </si>
  <si>
    <t>Leon Cortes</t>
  </si>
  <si>
    <t>San Andres</t>
  </si>
  <si>
    <t>Llano Bonito</t>
  </si>
  <si>
    <t>Santa Cruz</t>
  </si>
  <si>
    <t>Alajuela</t>
  </si>
  <si>
    <t>Carrizal</t>
  </si>
  <si>
    <t>Guacima</t>
  </si>
  <si>
    <t>Rio Segundo</t>
  </si>
  <si>
    <t>Turrucares</t>
  </si>
  <si>
    <t>Tambor</t>
  </si>
  <si>
    <t>Garita</t>
  </si>
  <si>
    <t>Sarapiqui</t>
  </si>
  <si>
    <t>San Ramon</t>
  </si>
  <si>
    <t>Piedades Norte</t>
  </si>
  <si>
    <t>Piedades Sur</t>
  </si>
  <si>
    <t>angeles</t>
  </si>
  <si>
    <t>Alfaro</t>
  </si>
  <si>
    <t>Volio</t>
  </si>
  <si>
    <t>Zapotal</t>
  </si>
  <si>
    <t>Peñas Blancas</t>
  </si>
  <si>
    <t>Grecia</t>
  </si>
  <si>
    <t>San Roque</t>
  </si>
  <si>
    <t>Tacares</t>
  </si>
  <si>
    <t>Rio Cuarto</t>
  </si>
  <si>
    <t>Puente de Piedra</t>
  </si>
  <si>
    <t>Bolivar</t>
  </si>
  <si>
    <t>San Mateo</t>
  </si>
  <si>
    <t>Desmonte</t>
  </si>
  <si>
    <t>Jesus Maria</t>
  </si>
  <si>
    <t>Atenas</t>
  </si>
  <si>
    <t>Jesus</t>
  </si>
  <si>
    <t>Santa Eulalia</t>
  </si>
  <si>
    <t>Escobal</t>
  </si>
  <si>
    <t>Naranjo</t>
  </si>
  <si>
    <t>Cirri Sur</t>
  </si>
  <si>
    <t>Palmitos</t>
  </si>
  <si>
    <t>Palmares</t>
  </si>
  <si>
    <t>Zaragoza</t>
  </si>
  <si>
    <t>Buenos Aires</t>
  </si>
  <si>
    <t>Esquipulas</t>
  </si>
  <si>
    <t>Granja</t>
  </si>
  <si>
    <t>Poas</t>
  </si>
  <si>
    <t>Carrillos</t>
  </si>
  <si>
    <t>Sabana Redonda</t>
  </si>
  <si>
    <t>Orotina</t>
  </si>
  <si>
    <t>Mastate</t>
  </si>
  <si>
    <t>Hacienda Vieja</t>
  </si>
  <si>
    <t>Coyolar</t>
  </si>
  <si>
    <t>Ceiba</t>
  </si>
  <si>
    <t>Quesada</t>
  </si>
  <si>
    <t>Florencia</t>
  </si>
  <si>
    <t>Buenavista</t>
  </si>
  <si>
    <t>Aguas Zarcas</t>
  </si>
  <si>
    <t>Venecia</t>
  </si>
  <si>
    <t>Pital</t>
  </si>
  <si>
    <t>Fortuna</t>
  </si>
  <si>
    <t>Tigra</t>
  </si>
  <si>
    <t>Palmera</t>
  </si>
  <si>
    <t>Venado</t>
  </si>
  <si>
    <t>Cutris</t>
  </si>
  <si>
    <t>Pocosol</t>
  </si>
  <si>
    <t>Alfaro Ruiz</t>
  </si>
  <si>
    <t>Zarcero</t>
  </si>
  <si>
    <t>Laguna</t>
  </si>
  <si>
    <t>Tapezco</t>
  </si>
  <si>
    <t>Palmira</t>
  </si>
  <si>
    <t>Brisas</t>
  </si>
  <si>
    <t>Valverde Vega</t>
  </si>
  <si>
    <t>Sarchi Norte</t>
  </si>
  <si>
    <t>Sarchi Sur</t>
  </si>
  <si>
    <t>Toro Amarillo</t>
  </si>
  <si>
    <t>Rodriguez</t>
  </si>
  <si>
    <t>Upala</t>
  </si>
  <si>
    <t>Aguas Claras</t>
  </si>
  <si>
    <t>San Jose (Pizote)</t>
  </si>
  <si>
    <t>Bijagua</t>
  </si>
  <si>
    <t>Delicias</t>
  </si>
  <si>
    <t>Dos Rios</t>
  </si>
  <si>
    <t>Yoliyllal</t>
  </si>
  <si>
    <t>Los Chiles</t>
  </si>
  <si>
    <t>Caño Negro</t>
  </si>
  <si>
    <t>El Amparo</t>
  </si>
  <si>
    <t>San Jorge</t>
  </si>
  <si>
    <t>Guatuso</t>
  </si>
  <si>
    <t>Cote</t>
  </si>
  <si>
    <t>Katira</t>
  </si>
  <si>
    <t>Cartago</t>
  </si>
  <si>
    <t>Oriental</t>
  </si>
  <si>
    <t>Occidental</t>
  </si>
  <si>
    <t>San Nicolas</t>
  </si>
  <si>
    <t>Aguacaliente (San Francisco)</t>
  </si>
  <si>
    <t>Guadalupe (Arenilla)</t>
  </si>
  <si>
    <t>Corralillo</t>
  </si>
  <si>
    <t>Tierra Blanca</t>
  </si>
  <si>
    <t>Dulce Nombre</t>
  </si>
  <si>
    <t>Llano Grande</t>
  </si>
  <si>
    <t>Quebradilla</t>
  </si>
  <si>
    <t>Paraiso</t>
  </si>
  <si>
    <t>Orosi</t>
  </si>
  <si>
    <t>Cachi</t>
  </si>
  <si>
    <t>Llanos de Santa Lucia</t>
  </si>
  <si>
    <t>La Union</t>
  </si>
  <si>
    <t>Tres Rios</t>
  </si>
  <si>
    <t>San Diego</t>
  </si>
  <si>
    <t>Rio Azul</t>
  </si>
  <si>
    <t>Jimenez</t>
  </si>
  <si>
    <t>Juan Viñas</t>
  </si>
  <si>
    <t>Tucurrique</t>
  </si>
  <si>
    <t>Turrialba</t>
  </si>
  <si>
    <t>La Suiza</t>
  </si>
  <si>
    <t>Peralta</t>
  </si>
  <si>
    <t>Santa Teresita</t>
  </si>
  <si>
    <t>Pavones</t>
  </si>
  <si>
    <t>Tuis</t>
  </si>
  <si>
    <t>Tayutic</t>
  </si>
  <si>
    <t>Santa Rosa</t>
  </si>
  <si>
    <t>Tres Equis</t>
  </si>
  <si>
    <t>La Isabel</t>
  </si>
  <si>
    <t>Chirripo</t>
  </si>
  <si>
    <t>Alvarado</t>
  </si>
  <si>
    <t>Pacayas</t>
  </si>
  <si>
    <t>Cervantes</t>
  </si>
  <si>
    <t>Capellades</t>
  </si>
  <si>
    <t>Oreamuno</t>
  </si>
  <si>
    <t>Cot</t>
  </si>
  <si>
    <t>Potrero Cerrado</t>
  </si>
  <si>
    <t>Cipreses</t>
  </si>
  <si>
    <t>El Guarco</t>
  </si>
  <si>
    <t>Tejar</t>
  </si>
  <si>
    <t>Tobosi</t>
  </si>
  <si>
    <t>Patio de Agua</t>
  </si>
  <si>
    <t>Heredia</t>
  </si>
  <si>
    <t>Ulloa</t>
  </si>
  <si>
    <t>Varablanca</t>
  </si>
  <si>
    <t>Barva</t>
  </si>
  <si>
    <t>Santa Lucia</t>
  </si>
  <si>
    <t>San Jose de la Montaña</t>
  </si>
  <si>
    <t>Santo Domingo</t>
  </si>
  <si>
    <t>Paracito</t>
  </si>
  <si>
    <t>Santo Tomas</t>
  </si>
  <si>
    <t>Tures</t>
  </si>
  <si>
    <t>Para</t>
  </si>
  <si>
    <t>Santa Barbara</t>
  </si>
  <si>
    <t>Puraba</t>
  </si>
  <si>
    <t>Belen</t>
  </si>
  <si>
    <t>Ribera</t>
  </si>
  <si>
    <t>Asuncion</t>
  </si>
  <si>
    <t>Flores</t>
  </si>
  <si>
    <t>San Joaquín de Flores</t>
  </si>
  <si>
    <t>Barrantes</t>
  </si>
  <si>
    <t>Llorente</t>
  </si>
  <si>
    <t>Rincón de Sabanilla</t>
  </si>
  <si>
    <t>Puerto Viejo</t>
  </si>
  <si>
    <t>La Virgen</t>
  </si>
  <si>
    <t>Horquetas</t>
  </si>
  <si>
    <t>Llanuras del Gaspar</t>
  </si>
  <si>
    <t>Cureña</t>
  </si>
  <si>
    <t>Guanacaste</t>
  </si>
  <si>
    <t>Liberia</t>
  </si>
  <si>
    <t>Cañas Dulces</t>
  </si>
  <si>
    <t>Mayorga</t>
  </si>
  <si>
    <t>Nacascolo</t>
  </si>
  <si>
    <t>Curubande</t>
  </si>
  <si>
    <t>Nicoya</t>
  </si>
  <si>
    <t>Mansion</t>
  </si>
  <si>
    <t>Quebrada Honda</t>
  </si>
  <si>
    <t>Samara</t>
  </si>
  <si>
    <t>Nosara</t>
  </si>
  <si>
    <t>Belen de Nosarita</t>
  </si>
  <si>
    <t>Bolson</t>
  </si>
  <si>
    <t>Veintisiete de Abril</t>
  </si>
  <si>
    <t>Tempate</t>
  </si>
  <si>
    <t>Cartagena</t>
  </si>
  <si>
    <t>Cuajiniquil</t>
  </si>
  <si>
    <t>Diria</t>
  </si>
  <si>
    <t>Cabo Velas</t>
  </si>
  <si>
    <t>Tamarindo</t>
  </si>
  <si>
    <t>Bagaces</t>
  </si>
  <si>
    <t>Mogote</t>
  </si>
  <si>
    <t>Rio Naranjo</t>
  </si>
  <si>
    <t>Carrillo</t>
  </si>
  <si>
    <t>Filadelfia</t>
  </si>
  <si>
    <t>Sardinal</t>
  </si>
  <si>
    <t>Cañas</t>
  </si>
  <si>
    <t>Bebedero</t>
  </si>
  <si>
    <t>Porozal</t>
  </si>
  <si>
    <t>Abangares</t>
  </si>
  <si>
    <t>Juntas</t>
  </si>
  <si>
    <t>Sierra</t>
  </si>
  <si>
    <t>Colorado</t>
  </si>
  <si>
    <t>Tilaran</t>
  </si>
  <si>
    <t>Quebrada Grande</t>
  </si>
  <si>
    <t>Tronadora</t>
  </si>
  <si>
    <t>Libano</t>
  </si>
  <si>
    <t>Tierras Morenas</t>
  </si>
  <si>
    <t>Arenal</t>
  </si>
  <si>
    <t>Nandayure</t>
  </si>
  <si>
    <t>Carmona</t>
  </si>
  <si>
    <t>Santa Rita</t>
  </si>
  <si>
    <t>Porvenir</t>
  </si>
  <si>
    <t>Bejuco</t>
  </si>
  <si>
    <t>La Cruz</t>
  </si>
  <si>
    <t>Santa Cecilia</t>
  </si>
  <si>
    <t>Santa Elena</t>
  </si>
  <si>
    <t>Hojancha</t>
  </si>
  <si>
    <t>Monte Romo</t>
  </si>
  <si>
    <t>Puerto Carrillo</t>
  </si>
  <si>
    <t>Huacas</t>
  </si>
  <si>
    <t>Puntarenas</t>
  </si>
  <si>
    <t>Pitahaya</t>
  </si>
  <si>
    <t>Chomes</t>
  </si>
  <si>
    <t>Lepanto</t>
  </si>
  <si>
    <t>Paquera</t>
  </si>
  <si>
    <t>Manzanillo</t>
  </si>
  <si>
    <t>Guacimal</t>
  </si>
  <si>
    <t>Barranca</t>
  </si>
  <si>
    <t>Monte Verde</t>
  </si>
  <si>
    <t>Isla del Coco</t>
  </si>
  <si>
    <t>Cobano</t>
  </si>
  <si>
    <t>Chacarita</t>
  </si>
  <si>
    <t>Chira</t>
  </si>
  <si>
    <t>Acapulco</t>
  </si>
  <si>
    <t>El Roble</t>
  </si>
  <si>
    <t>Arancibia</t>
  </si>
  <si>
    <t>Esparza</t>
  </si>
  <si>
    <t>Espiritu Santo</t>
  </si>
  <si>
    <t>San Juan Grande</t>
  </si>
  <si>
    <t>Macacona</t>
  </si>
  <si>
    <t>Volcan</t>
  </si>
  <si>
    <t>Potrero Grande</t>
  </si>
  <si>
    <t>Boruca</t>
  </si>
  <si>
    <t>Pilas</t>
  </si>
  <si>
    <t>Colinas</t>
  </si>
  <si>
    <t>Changena</t>
  </si>
  <si>
    <t>Briolley</t>
  </si>
  <si>
    <t>Brunka</t>
  </si>
  <si>
    <t>Montes de Oro</t>
  </si>
  <si>
    <t>Miramar</t>
  </si>
  <si>
    <t>Union</t>
  </si>
  <si>
    <t>Osa</t>
  </si>
  <si>
    <t>Puerto Cortes</t>
  </si>
  <si>
    <t>Palmar</t>
  </si>
  <si>
    <t>Sierpe</t>
  </si>
  <si>
    <t>Bahia Ballena</t>
  </si>
  <si>
    <t>Piedras Blancas</t>
  </si>
  <si>
    <t>Aguirre</t>
  </si>
  <si>
    <t>Quepos</t>
  </si>
  <si>
    <t>Savegre</t>
  </si>
  <si>
    <t>Naranjito</t>
  </si>
  <si>
    <t>Golfito</t>
  </si>
  <si>
    <t>Puerto Jimenez</t>
  </si>
  <si>
    <t>Guaycara</t>
  </si>
  <si>
    <t>Pavon</t>
  </si>
  <si>
    <t>Coto Brus</t>
  </si>
  <si>
    <t>San Vito</t>
  </si>
  <si>
    <t>Sabalito</t>
  </si>
  <si>
    <t>Aguabuena</t>
  </si>
  <si>
    <t>Limoncito</t>
  </si>
  <si>
    <t>Pittier</t>
  </si>
  <si>
    <t>Parrita</t>
  </si>
  <si>
    <t>Corredores</t>
  </si>
  <si>
    <t>Corredor</t>
  </si>
  <si>
    <t>La Cuesta</t>
  </si>
  <si>
    <t>Canoas</t>
  </si>
  <si>
    <t>Laurel</t>
  </si>
  <si>
    <t>Garabito</t>
  </si>
  <si>
    <t>Jaco</t>
  </si>
  <si>
    <t>Tarcoles</t>
  </si>
  <si>
    <t>Limon</t>
  </si>
  <si>
    <t>Valle La Estrella</t>
  </si>
  <si>
    <t>Rio Blanco</t>
  </si>
  <si>
    <t>Matama</t>
  </si>
  <si>
    <t>Pococí</t>
  </si>
  <si>
    <t>Guapiles</t>
  </si>
  <si>
    <t>Rita</t>
  </si>
  <si>
    <t>Roxana</t>
  </si>
  <si>
    <t>Cariari</t>
  </si>
  <si>
    <t>Siquirres</t>
  </si>
  <si>
    <t>Pacuarito</t>
  </si>
  <si>
    <t>Florida</t>
  </si>
  <si>
    <t>Germania</t>
  </si>
  <si>
    <t>Cairo</t>
  </si>
  <si>
    <t>Alegria</t>
  </si>
  <si>
    <t>Talamanca</t>
  </si>
  <si>
    <t>Bratsi</t>
  </si>
  <si>
    <t>Sixaola</t>
  </si>
  <si>
    <t>Cahuita</t>
  </si>
  <si>
    <t>Telire</t>
  </si>
  <si>
    <t>Matina</t>
  </si>
  <si>
    <t>Battan</t>
  </si>
  <si>
    <t>Carrandi</t>
  </si>
  <si>
    <t>Guacimo</t>
  </si>
  <si>
    <t>Pocora</t>
  </si>
  <si>
    <t>Rio Jimenez</t>
  </si>
  <si>
    <t>Duacari</t>
  </si>
  <si>
    <t>NATURALEZA DEL GASTO SUGEF</t>
  </si>
  <si>
    <t>Gasto de Inversión con fines lucrativos</t>
  </si>
  <si>
    <t>Compra de terreno para la actividad productiva</t>
  </si>
  <si>
    <t>Compra de inmueble nuevo para la actividad productiva</t>
  </si>
  <si>
    <t>Compra de inmueble usado para la actividad productiva</t>
  </si>
  <si>
    <t>Compra y reparación de inmueble para la actividad productiva</t>
  </si>
  <si>
    <t>Reparación  de inmueble para la actividad productiva</t>
  </si>
  <si>
    <t>Construcción  de inmueble para la actividad productiva</t>
  </si>
  <si>
    <t>Compra de maquinaria y equipo para la actividad productiva</t>
  </si>
  <si>
    <t>Construcción de vía  de transporte y/o puente</t>
  </si>
  <si>
    <t>Construcción de puerto (aéreo o marítimo)</t>
  </si>
  <si>
    <t>Reparación  de maquinaria y equipo para la actividad productiva</t>
  </si>
  <si>
    <t>Otros gastos de  capital  para la actividad productiva</t>
  </si>
  <si>
    <t>Gasto de Operación con fines lucrativos</t>
  </si>
  <si>
    <t>Cancelación de deudas</t>
  </si>
  <si>
    <t>Gestión de regulación de precios según inciso 5) del Art. 61 de la LOSBN</t>
  </si>
  <si>
    <t>Artículo 61, inciso 5) Ley 1644, Operaciones activas Instituto Costarricense Acueductos y Alcantarillados ( ICAA)</t>
  </si>
  <si>
    <t>Articulo 61, inciso 5) Ley 1644, Operaciones activas Caja Costarricense de Seguro Social ( CCSS)</t>
  </si>
  <si>
    <t>Otros  gastos de operación  para la actividad productiva</t>
  </si>
  <si>
    <t>Gastos con fines no  lucrativos</t>
  </si>
  <si>
    <t xml:space="preserve">Compra de terreno para construcción de vivienda  del deudor </t>
  </si>
  <si>
    <t>Compra de terreno para construcción de vivienda de terceros sin fines comerciales</t>
  </si>
  <si>
    <t>Construcción de vivienda para el  deudor</t>
  </si>
  <si>
    <t>Construcción de vivienda  para  terceros sin fines comerciales</t>
  </si>
  <si>
    <t>Compra y/o reparación de vivienda para el  deudor</t>
  </si>
  <si>
    <t>Compra y/o reparación de vivienda  para  terceros, sin fines comerciales</t>
  </si>
  <si>
    <t>Compra  y/o  reparación  de vehículos</t>
  </si>
  <si>
    <t>Educación de deudor o terceros</t>
  </si>
  <si>
    <t>Otros destinos de gasto no lucrativo</t>
  </si>
  <si>
    <t>GRUPO DE ABOGADOS</t>
  </si>
  <si>
    <t>AMPARO DE POBREZA</t>
  </si>
  <si>
    <t>ARBITRO</t>
  </si>
  <si>
    <t>CURADOR</t>
  </si>
  <si>
    <t>A</t>
  </si>
  <si>
    <t>ESPECIALISTA EN DERECHO PUBLICO O ADMINISTRATIVO</t>
  </si>
  <si>
    <t>PARTIDOR</t>
  </si>
  <si>
    <t>ABOGADO</t>
  </si>
  <si>
    <t>LIQUIDADOR</t>
  </si>
  <si>
    <t>SINDICO</t>
  </si>
  <si>
    <t xml:space="preserve">GRUPO DE PERITOS AVALUADORES </t>
  </si>
  <si>
    <t>PERITO VALUADOR DE BIENES INMUEBLES</t>
  </si>
  <si>
    <t>PERITO VALUADOR DE BIENES MUEBLES</t>
  </si>
  <si>
    <t>PERITO VALUADOR DE JOYAS</t>
  </si>
  <si>
    <t>PERITO VALUADOR DE OBRAS DE ARTE</t>
  </si>
  <si>
    <t>PERITO VALUADOR DE SEGUROS</t>
  </si>
  <si>
    <t>PERITO VALUADOR DE MAQUINARIA PESADA</t>
  </si>
  <si>
    <t>PERITO VALUADOR DE AUTOMOTORES</t>
  </si>
  <si>
    <t>PERITO VALUADOR DE AERONAVES</t>
  </si>
  <si>
    <t>PERITO VALUADOR DE BARCOS</t>
  </si>
  <si>
    <t>PERITO VALUADOR DE DAÑOS Y PERJUICIOS</t>
  </si>
  <si>
    <t>EQUIPO E INSTALACIONES INDUSTRIALES</t>
  </si>
  <si>
    <t>PERITO VALUADOR DE INTANGIBLES</t>
  </si>
  <si>
    <t>GRUPO DE INGENIEROS Y PROFESIONES AFINES</t>
  </si>
  <si>
    <t>AGRONOMO</t>
  </si>
  <si>
    <t>ARQUITECTO</t>
  </si>
  <si>
    <t>INGENIERO CATASTRAL</t>
  </si>
  <si>
    <t>INGENIERO CIVIL</t>
  </si>
  <si>
    <t>INGENIERO ELECTRICO</t>
  </si>
  <si>
    <t>INGENIERO ELECTRONICO</t>
  </si>
  <si>
    <t>INGENIERO FORESTAL</t>
  </si>
  <si>
    <t>INGENIERO INDUSTRIAL</t>
  </si>
  <si>
    <t>INGENIERO MECANICO</t>
  </si>
  <si>
    <t>INGENIERO METALURGICO</t>
  </si>
  <si>
    <t>INGENIERO QUIMICO</t>
  </si>
  <si>
    <t>INGENIERO SISTEMAS</t>
  </si>
  <si>
    <t>INGENIERO AGRICOLA</t>
  </si>
  <si>
    <t>INGENIERO GEOGRAFO</t>
  </si>
  <si>
    <t>INGENIERO EN VIAS Y TRANSPORTES</t>
  </si>
  <si>
    <t>TOPOGRAFO</t>
  </si>
  <si>
    <t>INGENIERO DE PETROLEOS</t>
  </si>
  <si>
    <t>AGROLOGO</t>
  </si>
  <si>
    <t>INGENIERO SANITARIO</t>
  </si>
  <si>
    <t>INGENIERO EN AUTOMATIZACION INDUSTRIAL</t>
  </si>
  <si>
    <t>INGENIERO EN MINAS</t>
  </si>
  <si>
    <t>INGENIERO FINANCIERO</t>
  </si>
  <si>
    <t>GRUPO DE TECNICOS</t>
  </si>
  <si>
    <t>AGRIMENSOR</t>
  </si>
  <si>
    <t>DIBUJANTE TECNICO</t>
  </si>
  <si>
    <t>TECNICO EN DISEÑO INDUSTRIAL</t>
  </si>
  <si>
    <t>TECNICO EN ELECTRICIDAD</t>
  </si>
  <si>
    <t>EXPERTO AGRICOLA</t>
  </si>
  <si>
    <t>EXPERTO GANADERO</t>
  </si>
  <si>
    <t>FOTOGRAFO</t>
  </si>
  <si>
    <t>GRAFOLOGO</t>
  </si>
  <si>
    <t>TECNICO EN LATONERIA Y PINTURA</t>
  </si>
  <si>
    <t>MECANICO AUTOMOTRIZ</t>
  </si>
  <si>
    <t>MECANICO INDUSTRIAL</t>
  </si>
  <si>
    <t>TECNICO EN COMUNICACIONES</t>
  </si>
  <si>
    <t>TECNICO EN  INGENIERIA INDUSTRIAL</t>
  </si>
  <si>
    <t>TECNICO EN SISTEMAS</t>
  </si>
  <si>
    <t>TECNICO EN ADMINISTRACION DE EMPRESAS</t>
  </si>
  <si>
    <t>TECNICO QUIMICO</t>
  </si>
  <si>
    <t>TECNICO EN ARTES GRAFICAS</t>
  </si>
  <si>
    <t>EXPERTO EN COMERCIO BANCARIO</t>
  </si>
  <si>
    <t>MECANICO DENTAL</t>
  </si>
  <si>
    <t>TECNICO ELECTRONICO</t>
  </si>
  <si>
    <t>TECNICO EN PUBLICIDAD</t>
  </si>
  <si>
    <t>TECNICO EN CONTABILIDAD Y FINANZAS</t>
  </si>
  <si>
    <t>TECNICO TOPOGRAFO</t>
  </si>
  <si>
    <t>TECNICO EN COMERCIO EXTERIOR</t>
  </si>
  <si>
    <t>TECNICO TEXTIL</t>
  </si>
  <si>
    <t>TECNICO CONSTRUCTOR</t>
  </si>
  <si>
    <t>TECNICO EN ADMINISTRACION BANCARIA</t>
  </si>
  <si>
    <t>DELINEANTE DE ARQUITECTURA E INGENIERIA</t>
  </si>
  <si>
    <t>INSTRUMENTADOR(A) QUIRURGICO(A)</t>
  </si>
  <si>
    <t>TECNICO EN TELEFONIA FIJA</t>
  </si>
  <si>
    <t>TECNICO EN ADMINISTRACION DE EMPRESAS PUBLICAS</t>
  </si>
  <si>
    <t>EXPERTO EN IDENTIFICACION DE VEHICULOS</t>
  </si>
  <si>
    <t>INSTRUCTOR AERONAUTICO</t>
  </si>
  <si>
    <t>TECNOLOGO EN OBRAS CIVILES</t>
  </si>
  <si>
    <t>TECNICO EN TELEFONIA CELULAR</t>
  </si>
  <si>
    <t>TECNICO EN EQUIPOS DE COMUNICACION CELULAR</t>
  </si>
  <si>
    <t>ESTETICISTA</t>
  </si>
  <si>
    <t>PSÍQUICO</t>
  </si>
  <si>
    <t>FARMACÉUTICO HOMEÓPATA</t>
  </si>
  <si>
    <t>AUXILIAR DE FARMACIA HOMEÓPATICA</t>
  </si>
  <si>
    <t>EXPERTO FINANCIERO</t>
  </si>
  <si>
    <t>EXPERTO ASESOR EN MERCADEO</t>
  </si>
  <si>
    <t>TECNICO EN ALIMENTOS</t>
  </si>
  <si>
    <t>GRUPO DE PROFESIONALES Y ESPECIALISTAS</t>
  </si>
  <si>
    <t>ADMINISTRADOR DE EMPRESAS</t>
  </si>
  <si>
    <t>CALCULISTA ACTUARIAL</t>
  </si>
  <si>
    <t>CONTADOR PUBLICO</t>
  </si>
  <si>
    <t>CRIMINALISTA</t>
  </si>
  <si>
    <t>ECONOMISTA</t>
  </si>
  <si>
    <t>MARCAS Y PATENTES</t>
  </si>
  <si>
    <t>ODONTOLOGO</t>
  </si>
  <si>
    <t>QUIMICO</t>
  </si>
  <si>
    <t>SICOLOGO</t>
  </si>
  <si>
    <t>VETERINARIO</t>
  </si>
  <si>
    <t>GEOLOGO</t>
  </si>
  <si>
    <t>FISIOTERAPISTA</t>
  </si>
  <si>
    <t>ZOOTECNISTA</t>
  </si>
  <si>
    <t>DACTILOSCOPISTA</t>
  </si>
  <si>
    <t>ESPECIALISTA EN EDUCACION ESPECIAL</t>
  </si>
  <si>
    <t>ESPECIALISTA EN TERAPIA DE LENGUAJE</t>
  </si>
  <si>
    <t>ESPECIALISTA EN SALUD/TERAPIA OCUPACIONAL</t>
  </si>
  <si>
    <t>GENETISTA</t>
  </si>
  <si>
    <t>TRABAJADOR SOCIAL</t>
  </si>
  <si>
    <t>ESPECIALISTA EN MEDIO AMBIENTE</t>
  </si>
  <si>
    <t>EXPERTO ASESOR EN IMPUESTOS</t>
  </si>
  <si>
    <t>ESPECIALISTA EN TERAPIA RESPIRATORIA</t>
  </si>
  <si>
    <t>ESPECIALISTA EN ADMINISTRACION EN ALTAS FINANZAS</t>
  </si>
  <si>
    <t>BIOLOGO</t>
  </si>
  <si>
    <t>ESPECIALISTA GERENCIA EN SERVICIO DE SALUD</t>
  </si>
  <si>
    <t>ESPECIALISTA AUDITORIA EN CALIDAD DE LA SALUD</t>
  </si>
  <si>
    <t>MAGISTER EN ADMINISTRACION</t>
  </si>
  <si>
    <t>MAGISTER EN ECONOMIA</t>
  </si>
  <si>
    <t>ESPECIALISTA EN MATEMATICA FINANCIERA</t>
  </si>
  <si>
    <t>ESPECIALISTA EN COMUNICACIONES</t>
  </si>
  <si>
    <t>ESPECIALISTA EN UPAC / UVR</t>
  </si>
  <si>
    <t>ESPECIALISTA EN SANEAMIENTO AMBIENTAL</t>
  </si>
  <si>
    <t>ADMINISTRADOR PUBLICO</t>
  </si>
  <si>
    <t>EXPERTO AVALUADOR DE INTANGIBLES</t>
  </si>
  <si>
    <t>ADMINISTRATIVO</t>
  </si>
  <si>
    <t>ALERGOLOGO</t>
  </si>
  <si>
    <t>ASESOR</t>
  </si>
  <si>
    <t>ANESTESISTA</t>
  </si>
  <si>
    <t>AVICULTOR</t>
  </si>
  <si>
    <t>GRUPO DE MEDICOS</t>
  </si>
  <si>
    <t>CARDIOLOGO</t>
  </si>
  <si>
    <t>GINECOLOGO</t>
  </si>
  <si>
    <t>MEDICO GENERAL</t>
  </si>
  <si>
    <t>OTORRINO</t>
  </si>
  <si>
    <t>SIQUIATRA</t>
  </si>
  <si>
    <t>OFTALMOLOGO</t>
  </si>
  <si>
    <t>PEDIATRA</t>
  </si>
  <si>
    <t>FONOADIOLOGO</t>
  </si>
  <si>
    <t>ORTOPEDISTA</t>
  </si>
  <si>
    <t>CIRUJANO PLASTICO</t>
  </si>
  <si>
    <t>UROLOGO</t>
  </si>
  <si>
    <t>DERMATOLOGO</t>
  </si>
  <si>
    <t>OMEOPATA</t>
  </si>
  <si>
    <t>ESPECIALISTA EN VALORACION DEL DAÑO CORPORAL</t>
  </si>
  <si>
    <t>HEMATOLOGO</t>
  </si>
  <si>
    <t>RADIOLOGO</t>
  </si>
  <si>
    <t>OPTOMETRA</t>
  </si>
  <si>
    <t>ONCOLOGO</t>
  </si>
  <si>
    <t>GRUPO OTROS CARGOS</t>
  </si>
  <si>
    <t>CORREDOR DE BOLSA</t>
  </si>
  <si>
    <t>CHEF</t>
  </si>
  <si>
    <t>AMA DE CASA</t>
  </si>
  <si>
    <t>FILOLOGO</t>
  </si>
  <si>
    <t>ACADEMICO</t>
  </si>
  <si>
    <t>ALMACENERO</t>
  </si>
  <si>
    <t>ASISTENTE</t>
  </si>
  <si>
    <t>AUXILIAR</t>
  </si>
  <si>
    <t>ATLETA</t>
  </si>
  <si>
    <t>AUTOR</t>
  </si>
  <si>
    <t>HISTORIADOR</t>
  </si>
  <si>
    <t>ESTUDIANTE</t>
  </si>
  <si>
    <t>EMPRESARIO</t>
  </si>
  <si>
    <t>COMERCIANTE</t>
  </si>
  <si>
    <t>PERIODISTA / COMUNICADOR SOCIAL</t>
  </si>
  <si>
    <t>GUARDADOR</t>
  </si>
  <si>
    <t>INTERPRETE</t>
  </si>
  <si>
    <t>SECUESTRE (Municipios &lt; 200.000 hab.)</t>
  </si>
  <si>
    <t>TRADUCTOR</t>
  </si>
  <si>
    <t>TUTOR</t>
  </si>
  <si>
    <t>SECUESTRE BIENES INMUEBLES</t>
  </si>
  <si>
    <t>SECUESTRE BIENES MUEBLES</t>
  </si>
  <si>
    <t>INTERPRETE PARA SORDOMUDOS</t>
  </si>
  <si>
    <t>Nivel Educativo</t>
  </si>
  <si>
    <t>Primaria concluida</t>
  </si>
  <si>
    <t>Primaria sin concluir</t>
  </si>
  <si>
    <t>Secundaria concluida</t>
  </si>
  <si>
    <t>Secundaria sin concluir</t>
  </si>
  <si>
    <t>Universidad concluida</t>
  </si>
  <si>
    <t>Universidad sin concluir</t>
  </si>
  <si>
    <t>Técnico concluido</t>
  </si>
  <si>
    <t>Técnico sin concluir</t>
  </si>
  <si>
    <t>Maestría concluida</t>
  </si>
  <si>
    <t>Maestría sin concluir</t>
  </si>
  <si>
    <t>Doctorado concluido</t>
  </si>
  <si>
    <t>Doctorado sin concluir</t>
  </si>
  <si>
    <t>A021101-Arroz</t>
  </si>
  <si>
    <t>A021102-Café</t>
  </si>
  <si>
    <t>A021103-Maíz</t>
  </si>
  <si>
    <t>A021104-Frijol</t>
  </si>
  <si>
    <t>A021105-Sorgo</t>
  </si>
  <si>
    <t>A021106-Soya</t>
  </si>
  <si>
    <t>A021107-Macadamia</t>
  </si>
  <si>
    <t>A021151-Papa</t>
  </si>
  <si>
    <t>A021152-Yuca</t>
  </si>
  <si>
    <t>A021153-Camote</t>
  </si>
  <si>
    <t>A021201-Cultivo de vegetales</t>
  </si>
  <si>
    <t>A0213101-Melón</t>
  </si>
  <si>
    <t>A0213102-Banano</t>
  </si>
  <si>
    <t>A0213103-Piña</t>
  </si>
  <si>
    <t>A0213104-Sandía</t>
  </si>
  <si>
    <t>A0213190-Otras frutas</t>
  </si>
  <si>
    <t>A02132-Cultivo de especias</t>
  </si>
  <si>
    <t>A0213302-Palma aceitera</t>
  </si>
  <si>
    <t>A0213303-Palmito</t>
  </si>
  <si>
    <t>A0213390-Otras plantas utilizables para preparar bebidas y alimentos</t>
  </si>
  <si>
    <t>A02181-Algodón</t>
  </si>
  <si>
    <t>A02189-Otros cultivos</t>
  </si>
  <si>
    <t>A0411-Cría, desarrollo y engorde de ganado vacuno</t>
  </si>
  <si>
    <t>A0413-Cría de aves</t>
  </si>
  <si>
    <t>A0419-Cría de otros animales</t>
  </si>
  <si>
    <t>A0611-Cultivo de productos agrícolas en combinación con la cría de animales (explotación mixta)</t>
  </si>
  <si>
    <t>A101-Silvicultura (reforestación) y actividades de servicio conexas</t>
  </si>
  <si>
    <t>B04-Acuacultura y actividades de servicio conexas</t>
  </si>
  <si>
    <t>C02-Extracción de petróleo crudo y gas natural y actividades de servicio conexas</t>
  </si>
  <si>
    <t>C06-Preparación y enriquecimiento de minerales y actividades de servicios conexas</t>
  </si>
  <si>
    <t>D0211-Producción, procesamiento y conservación de carne de ganado vacuno</t>
  </si>
  <si>
    <t>D0212-Producción, procesamiento y conservación de carne de ganado porcino</t>
  </si>
  <si>
    <t>D0213-Producción, procesamiento y conservación de carne de pollo</t>
  </si>
  <si>
    <t>D0214-Producción, procesamiento y conservación de carne de otro tipo de animales</t>
  </si>
  <si>
    <t>D0215-Elaboración de embutidos</t>
  </si>
  <si>
    <t>D023-Elaboración de productos lácteos</t>
  </si>
  <si>
    <t>D024-Elaboración de productos alimenticios a base de frutas, legumbres y hortalizas</t>
  </si>
  <si>
    <t>D0251-Beneficio de arroz</t>
  </si>
  <si>
    <t>D0252-Beneficio de café</t>
  </si>
  <si>
    <t>D0259-Otros productos de molinería</t>
  </si>
  <si>
    <t>D026-Elaboración de bebidas</t>
  </si>
  <si>
    <t>D06-Manufactura de productos textiles</t>
  </si>
  <si>
    <t>D08-Manufactura de productos de vestir</t>
  </si>
  <si>
    <t>D10-Curtido y adobo de cueros y  pieles; fabricación de maletas, bolsos de mano, artículos de talabartería y guarnicionería (excepto calzado)</t>
  </si>
  <si>
    <t>D12-Elaboración de calzado</t>
  </si>
  <si>
    <t>D14-Producción de madera y fabricación de productos de madera y corcho, excepto muebles</t>
  </si>
  <si>
    <t>D16-Manufactura de muebles</t>
  </si>
  <si>
    <t>D18-Producción de artículos de paja y de materiales trenzables</t>
  </si>
  <si>
    <t>D20-Actividades de edición e impresión y de reproducción de grabaciones</t>
  </si>
  <si>
    <t>D24-Fabricación de sustancias y productos químicos</t>
  </si>
  <si>
    <t>D30-Manufactura de metales comunes</t>
  </si>
  <si>
    <t>D32-Manufactura de productos metálicos, excepto maquinaria y equipo</t>
  </si>
  <si>
    <t>D36-Manufactura de equipo de oficina, contabilidad e informática</t>
  </si>
  <si>
    <t>D38-Manufactura de equipo y aparatos de radio, televisión y comunicaciones</t>
  </si>
  <si>
    <t>D44-Manufactura de vehículos automotores, remolques y semirremolques</t>
  </si>
  <si>
    <t>D48-Manufactura de papel y productos de papel</t>
  </si>
  <si>
    <t>D50-Manufactura de instrumentos musicales</t>
  </si>
  <si>
    <t>D52-Reciclaje</t>
  </si>
  <si>
    <t>D80-Manufactura de otros productos</t>
  </si>
  <si>
    <t>E02-Producción y suministro de electricidad y actividades de servicios conexas</t>
  </si>
  <si>
    <t>E04-Producción y suministro de   gas, vapor y agua caliente y actividades de servicios conexas</t>
  </si>
  <si>
    <t>E06-Recolección, purificación y distribución de agua  y actividades de servicios conexas</t>
  </si>
  <si>
    <t>E08-Telecomunicaciones y actividades de servicios conexas</t>
  </si>
  <si>
    <t>F0226-Construcción de otros edificios comerciales</t>
  </si>
  <si>
    <t>F0421-Construcción de vivienda para uso del deudor</t>
  </si>
  <si>
    <t>F0422-Construcción de vivienda para uso no comercial de terceros</t>
  </si>
  <si>
    <t>G02-Comercio de vehículos de motor y motocicletas; venta al detalle de combustible automotriz</t>
  </si>
  <si>
    <t>G04-Comercio al por mayor y  por comisión, excepto de vehículos de motor y  motocicletas</t>
  </si>
  <si>
    <t>G06-Comercio al por menor, excepto de vehículos de motor, motocicletas y combustible automotriz</t>
  </si>
  <si>
    <t>G08-Venta al detalle de combustible automotriz</t>
  </si>
  <si>
    <t>H04-Restaurante</t>
  </si>
  <si>
    <t>I021-Transporte de carga</t>
  </si>
  <si>
    <t>I022-Transporte de estudiantes</t>
  </si>
  <si>
    <t>I0231-Alquiler de autos (a turistas)</t>
  </si>
  <si>
    <t>I0232-Otras actividades de transporte de turistas</t>
  </si>
  <si>
    <t>I029-Otro tipo de transporte automotor</t>
  </si>
  <si>
    <t>I04-Transporte marítimo y de cabotaje</t>
  </si>
  <si>
    <t>I06-Transporte aéreo</t>
  </si>
  <si>
    <t>J02-Intermediación financiera, excepto seguros, pensiones y fondos de inversión</t>
  </si>
  <si>
    <t>J08-Operativa de planes de pensión</t>
  </si>
  <si>
    <t>J101-Actividad bursátil</t>
  </si>
  <si>
    <t>J109-Resto de actividades auxiliares de intermediación financiera</t>
  </si>
  <si>
    <t>K04-Alquiler de bienes no contemplados en otras actividades</t>
  </si>
  <si>
    <t>K90-Otras actividades empresariales</t>
  </si>
  <si>
    <t>M04-Enseñanza primaria</t>
  </si>
  <si>
    <t>M06-Enseñanza primaria y secundaria</t>
  </si>
  <si>
    <t>M08-Enseñanza universitaria y/o parauniversitaria</t>
  </si>
  <si>
    <t>M10-Servicios de apoyo a la educación</t>
  </si>
  <si>
    <t>M90-Otros servicios de enseñanza y actividades conexas</t>
  </si>
  <si>
    <t>R022-Reparación de electrodomésticos</t>
  </si>
  <si>
    <t>R041-Clínica y hospital</t>
  </si>
  <si>
    <t>R042-Laboratorio clínico (no incluidos en hospital)</t>
  </si>
  <si>
    <t>R043-Trabajo social</t>
  </si>
  <si>
    <t>R044-Servicio clínico veterinario y actividades conexas</t>
  </si>
  <si>
    <t>R06-Almacenamiento</t>
  </si>
  <si>
    <t>R10-Drenaje, eliminación de desperdicios y aguas residuales, saneamiento y actividades similares</t>
  </si>
  <si>
    <t>R12-Alquiler de maquinaria y equipo</t>
  </si>
  <si>
    <t>R14-Publicidad</t>
  </si>
  <si>
    <t>R18-Lavandería</t>
  </si>
  <si>
    <t>R20-Vigilancia y seguridad</t>
  </si>
  <si>
    <t>R221-Servicio de internet</t>
  </si>
  <si>
    <t>R222-Asesoría informática</t>
  </si>
  <si>
    <t>S02-Tarjetas de crédito</t>
  </si>
  <si>
    <t>S04-Compra de vehículos</t>
  </si>
  <si>
    <t>S06-Reparación de vehículos</t>
  </si>
  <si>
    <t>S08-Compra de menaje de casa</t>
  </si>
  <si>
    <t>S14-Préstamos para otras modalidades de educación o capacitación</t>
  </si>
  <si>
    <t>S90-Otros rubros de consumo</t>
  </si>
  <si>
    <t>Y02-Salud</t>
  </si>
  <si>
    <t>Y04-Enseñanza</t>
  </si>
  <si>
    <t>Y06-Transporte</t>
  </si>
  <si>
    <t>Y08-Seguridad</t>
  </si>
  <si>
    <t>Y10-Electricidad</t>
  </si>
  <si>
    <t>Y14-Hidrocarburos</t>
  </si>
  <si>
    <t>Y18-Intermediación financiera, excepto seguros, pensiones y fondos de inversión</t>
  </si>
  <si>
    <t>Y22-Operativa de fondos de inversión y de pensión</t>
  </si>
  <si>
    <t>Y24-Otras actividades de asistencia social</t>
  </si>
  <si>
    <t>Y26-Conservación ambiental</t>
  </si>
  <si>
    <t>Y28-Construcción, administración y mantenimiento de infraestructura</t>
  </si>
  <si>
    <t>Y30-Turismo</t>
  </si>
  <si>
    <t>Y32-Cultura</t>
  </si>
  <si>
    <t>Y34-Deportes</t>
  </si>
  <si>
    <t>Z02-Actividades del sector público externo</t>
  </si>
  <si>
    <t>Z04-Actividades del sector privado externo</t>
  </si>
  <si>
    <t>C</t>
  </si>
  <si>
    <t>B</t>
  </si>
  <si>
    <t>F</t>
  </si>
  <si>
    <t>G</t>
  </si>
  <si>
    <t>H</t>
  </si>
  <si>
    <t>I</t>
  </si>
  <si>
    <t>J</t>
  </si>
  <si>
    <t>K</t>
  </si>
  <si>
    <t>M</t>
  </si>
  <si>
    <t>O</t>
  </si>
  <si>
    <t>N</t>
  </si>
  <si>
    <t>P</t>
  </si>
  <si>
    <t>S</t>
  </si>
  <si>
    <t>L</t>
  </si>
  <si>
    <t>Q</t>
  </si>
  <si>
    <t>Actividad económica (PIB):</t>
  </si>
  <si>
    <t>Actividad económica (CIIU):</t>
  </si>
  <si>
    <t>A021154-Ñame, ñampí y tiquisque</t>
  </si>
  <si>
    <t>A021190-Otros granos comestibles y verduras</t>
  </si>
  <si>
    <t>A02182-Tabaco</t>
  </si>
  <si>
    <t>A021202-Cultivo de hortalizas, legumbres y especialidades hortícolas</t>
  </si>
  <si>
    <t>A02141-Cultivo de flores y plantas ornamentales para vivero (no para exportación)</t>
  </si>
  <si>
    <t>A02142-Cultivo de flores y plantas ornamentales para vivero (para exportación)</t>
  </si>
  <si>
    <t>A02143-Cultivo y elaboración de otros productos de vivero</t>
  </si>
  <si>
    <t>A02144-Cultivo de productos de semillero</t>
  </si>
  <si>
    <t>A02149-Cultivo de otras plantas y actividades conexas</t>
  </si>
  <si>
    <t>A0213301-Caña de azúcar</t>
  </si>
  <si>
    <t>A0412-Cría y desarrollo de ganado lechero</t>
  </si>
  <si>
    <t>A0414-Cría de cabras y ovejas</t>
  </si>
  <si>
    <t>A0418-Cría y desarrollo de ganado doble propósito (carne/leche)</t>
  </si>
  <si>
    <t>A0619-Actividades conexas de servicios agropecuarios, excepto las actividades veterinarias</t>
  </si>
  <si>
    <t>A081-Caza, pieles y repoblación de animales de caza, incluyendo actividades conexas</t>
  </si>
  <si>
    <t>A102-Extracción de madera y actividades de servicios conexas</t>
  </si>
  <si>
    <t>B061-Atún</t>
  </si>
  <si>
    <t>B062-Camarones</t>
  </si>
  <si>
    <t>B063-Tilapia</t>
  </si>
  <si>
    <t>B064-Escama y tiburón</t>
  </si>
  <si>
    <t xml:space="preserve">B068-Pesca de otros animales </t>
  </si>
  <si>
    <t>B069-Actividades conexas de pesca</t>
  </si>
  <si>
    <t>C04-Extracción de otras minas y canteras y actividades de servicios conexas</t>
  </si>
  <si>
    <t>D022-Elaboración y conservación de pescado y productos de pescado</t>
  </si>
  <si>
    <t>D029-Manufactura de otros productos alimenticios</t>
  </si>
  <si>
    <t>D04-Manufactura de productos de tabaco</t>
  </si>
  <si>
    <t>D22-Refinamiento de petróleo, combustible nuclear y fabricación de coque</t>
  </si>
  <si>
    <t>D26-Manufactura de caucho y productos plásticos</t>
  </si>
  <si>
    <t>D28-Manufactura de otros productos minerales no metálicos</t>
  </si>
  <si>
    <t>D34-Manufactura de maquinaria y equipo de construcción</t>
  </si>
  <si>
    <t>D40-Manufactura de otros aparatos eléctricos</t>
  </si>
  <si>
    <t>D42-Manufactura de instrumentos médicos, de precisión, ópticos y otros</t>
  </si>
  <si>
    <t>D46-Manufactura de otros equipos de transporte</t>
  </si>
  <si>
    <t>F0411-Compra de terreno para vivienda (no incluye construcción)</t>
  </si>
  <si>
    <t>F0221-Construcción de casas y/o edificios</t>
  </si>
  <si>
    <t>F0229-Construcción de otros inmuebles</t>
  </si>
  <si>
    <t>F0412-Compra de vivienda nueva</t>
  </si>
  <si>
    <t>F0413-Compra de vivienda usada</t>
  </si>
  <si>
    <t>F0414-Compra y reparación de vivieda</t>
  </si>
  <si>
    <t>F0429-Construcción de otros inmuebles con fines no comerciales</t>
  </si>
  <si>
    <t>F024-Reparación de inmuebles</t>
  </si>
  <si>
    <t>F0415-Reparación de vivienda</t>
  </si>
  <si>
    <t>R021-Reparación de vehículos de motor y motocicletas</t>
  </si>
  <si>
    <t>G90-Otros de comercio</t>
  </si>
  <si>
    <t>H02-Hotel</t>
  </si>
  <si>
    <t>H06-Hotel y restaurante</t>
  </si>
  <si>
    <t>I08-Transporte ferroviario</t>
  </si>
  <si>
    <t>I024-Transporte público (taxi)</t>
  </si>
  <si>
    <t>I025-Transporte público (autobús)</t>
  </si>
  <si>
    <t>I90-Actividaddes conexas al servicio de transporte</t>
  </si>
  <si>
    <t>R08-Correo</t>
  </si>
  <si>
    <t>I12-Transporte de turistas (por cualquier medio)</t>
  </si>
  <si>
    <t>R28-Agencias de viajes e información turística</t>
  </si>
  <si>
    <t>R32-Actividades vinculadas al turismo y no contempladas en otras actividades</t>
  </si>
  <si>
    <t>R30-Alquiler de autos</t>
  </si>
  <si>
    <t>J04-Operativa de seguros</t>
  </si>
  <si>
    <t>J06-Operativa de fondos de inversión</t>
  </si>
  <si>
    <t>K02-Actividades inmobiliarias</t>
  </si>
  <si>
    <t>R223-Desarrollo de software</t>
  </si>
  <si>
    <t>R229-Otras actividades conexas a servicio y asesoría en informática</t>
  </si>
  <si>
    <t>K06-Investigación y desarrollo</t>
  </si>
  <si>
    <t>Y901-Gestión legislativa</t>
  </si>
  <si>
    <t>Y903-Gestión judicial</t>
  </si>
  <si>
    <t>Y904-Gestión electoral</t>
  </si>
  <si>
    <t>Y909-Otras actividades de la administración pública no contempladas en las anteriores</t>
  </si>
  <si>
    <t>Y16-Explotación de minas y canteras</t>
  </si>
  <si>
    <t>Y20-Operativa de seguros</t>
  </si>
  <si>
    <t>Y902-Hacienda pública</t>
  </si>
  <si>
    <t>Y12-Telecomunicaciones</t>
  </si>
  <si>
    <t>M02-Enseñanza preescolar</t>
  </si>
  <si>
    <t>M12-Enseñanza técnica</t>
  </si>
  <si>
    <t>R049-Otros servicios de salud</t>
  </si>
  <si>
    <t>X04-Actividades productivas sin fines de lucro</t>
  </si>
  <si>
    <t>R26-Cinematografía, radio, televisión y otras actividades de esparcimiento</t>
  </si>
  <si>
    <t>R24-Actividades culturales, deportivas y otras actividades de esparcimiento</t>
  </si>
  <si>
    <t>R16-Peluquería, maquillaje y actividades conexas</t>
  </si>
  <si>
    <t>R90-Otros servicios</t>
  </si>
  <si>
    <t>R029-Reparación de otros bienes</t>
  </si>
  <si>
    <t xml:space="preserve">X90-Actividades no contempladas en ninguna otra actividad </t>
  </si>
  <si>
    <t>S10-Préstamos para educación parauniversitaria</t>
  </si>
  <si>
    <t>S12-Préstamos para educación universitaria</t>
  </si>
  <si>
    <t>S16-Servicios médicos</t>
  </si>
  <si>
    <t>S18-Viaje</t>
  </si>
  <si>
    <t>Lista</t>
  </si>
  <si>
    <t>l</t>
  </si>
  <si>
    <t>Concatenado</t>
  </si>
  <si>
    <t>Sector económico (SUGEF):</t>
  </si>
  <si>
    <t>202-Capital de trabajo</t>
  </si>
  <si>
    <t>Naturaleza del Gasto</t>
  </si>
  <si>
    <t>290-Otros  gastos de operación  para la actividad productiva</t>
  </si>
  <si>
    <t>116-Construcción de vía  de transporte y/o puente</t>
  </si>
  <si>
    <t>114-Compra de maquinaria y equipo para la actividad productiva</t>
  </si>
  <si>
    <t>190-Otros gastos de  capital  para la actividad productiva</t>
  </si>
  <si>
    <t>Otros (indicar):</t>
  </si>
  <si>
    <t>Ratificación</t>
  </si>
  <si>
    <t>Requiere ratificación del Comité de Crédito?</t>
  </si>
  <si>
    <t>No requiere</t>
  </si>
  <si>
    <t>No. identificación</t>
  </si>
  <si>
    <t>FORMULARIO PARA CALIFICAR CLIENTES SEGÚN FUENTE DE RECURSOS</t>
  </si>
  <si>
    <t>Criterios de calificación</t>
  </si>
  <si>
    <t>Respuesta</t>
  </si>
  <si>
    <t>Fuente de recursos</t>
  </si>
  <si>
    <t>Resultado final</t>
  </si>
  <si>
    <t xml:space="preserve">Tiene activos totales inferiores a $15MM </t>
  </si>
  <si>
    <t>Banco Nacional de CR</t>
  </si>
  <si>
    <t>Tienen ventas anuales inferiores a $15MM</t>
  </si>
  <si>
    <t>Banco de Costa Rica</t>
  </si>
  <si>
    <t xml:space="preserve">Banco Crédito Agrícola </t>
  </si>
  <si>
    <t>Tiene pagaré?</t>
  </si>
  <si>
    <t>OIC - Occidente</t>
  </si>
  <si>
    <t>Comportamiento de pago</t>
  </si>
  <si>
    <t>Ultima actualización:</t>
  </si>
  <si>
    <t>Tiene calificación A en SUGEF?</t>
  </si>
  <si>
    <t>Las operaciones actuales se encuentran al día</t>
  </si>
  <si>
    <r>
      <rPr>
        <b/>
        <u/>
        <sz val="8"/>
        <color theme="3"/>
        <rFont val="Arial"/>
        <family val="2"/>
      </rPr>
      <t xml:space="preserve">Instrucciones de llenado:  </t>
    </r>
    <r>
      <rPr>
        <b/>
        <sz val="8"/>
        <color rgb="FFFF0000"/>
        <rFont val="Arial"/>
        <family val="2"/>
      </rPr>
      <t xml:space="preserve">
1.  </t>
    </r>
    <r>
      <rPr>
        <b/>
        <i/>
        <sz val="8"/>
        <color rgb="FFFF0000"/>
        <rFont val="Arial"/>
        <family val="2"/>
      </rPr>
      <t xml:space="preserve">Debe responder a todas y cada una de las preguntas, </t>
    </r>
    <r>
      <rPr>
        <b/>
        <i/>
        <u/>
        <sz val="8"/>
        <color rgb="FFFF0000"/>
        <rFont val="Arial"/>
        <family val="2"/>
      </rPr>
      <t xml:space="preserve">NINGUNA DEBE QUEDAR SIN CONTESTAR
</t>
    </r>
    <r>
      <rPr>
        <b/>
        <i/>
        <sz val="8"/>
        <color rgb="FFFF0000"/>
        <rFont val="Arial"/>
        <family val="2"/>
      </rPr>
      <t xml:space="preserve">
2. Recuerde siempre utilizar un nuevo formulario para cada perfil de cliente, esto le asegura no cometer errores.
3. Indique 1 si la respuesta a cada pregunta es "SI" o 0 si la respuesta es "NO u otra diferente de SI".   </t>
    </r>
  </si>
  <si>
    <t>Ha tenido atrasos mayores a 30 días?</t>
  </si>
  <si>
    <t>Ha sido reclasificado a otra categoría en algún momento?</t>
  </si>
  <si>
    <t>Ha quedado atrasado a fin de mes en los últimos 12 meses con el Banco?</t>
  </si>
  <si>
    <t>Generalidades de la empresa</t>
  </si>
  <si>
    <t>Cantidad de empleados es igual o menor a 300 personas?</t>
  </si>
  <si>
    <t>Empresa pertenece al sector primario (agricultura, ganadería, pesca, minería)?</t>
  </si>
  <si>
    <t>Empresa pertenece al sector secundario (industria, construcción)?</t>
  </si>
  <si>
    <t>Empresa pertenece al sector terciario (servicios)?</t>
  </si>
  <si>
    <t>Empresa pertenece al sector financiero?</t>
  </si>
  <si>
    <t>Es una empresa afiliada o relacionada al Banco?</t>
  </si>
  <si>
    <t>Es una empresa de bienes raíces?</t>
  </si>
  <si>
    <t>La empresa impacta el medio ambiente, la salud humana o la seguridad?</t>
  </si>
  <si>
    <t>Está iniciando o expandiéndose en actividades de exportación a clientes en EEUU?</t>
  </si>
  <si>
    <t>La empresa exporta acero, aluminio y productos de forja?</t>
  </si>
  <si>
    <t>La empresa fabrica y/o exporta textiles?</t>
  </si>
  <si>
    <t>La empresa fabrica y/o exporta productos químicos?</t>
  </si>
  <si>
    <t>La empresa fabrica y/o exporta papel o productos plásticos?</t>
  </si>
  <si>
    <t>La empresa fabrica y/o exporta madera y muebles?</t>
  </si>
  <si>
    <t>Produce productos agrícolas que no se cultivan comercialmente en EE.UU o está en otra actividad</t>
  </si>
  <si>
    <t>Préstamo (monto, plazo y destino)</t>
  </si>
  <si>
    <t xml:space="preserve">Indique el monto del préstamo (en dólares) </t>
  </si>
  <si>
    <t>El plazo del crédito es igual o menor a 5 años?</t>
  </si>
  <si>
    <t>El plazo del crédito es igual o menor a 8 años?</t>
  </si>
  <si>
    <t>El destino es local comercial?</t>
  </si>
  <si>
    <t>El destino es fusiones y adquisiciones?</t>
  </si>
  <si>
    <t>BCR</t>
  </si>
  <si>
    <t>Profesión</t>
  </si>
  <si>
    <t>Mercado</t>
  </si>
  <si>
    <t>Observaciones</t>
  </si>
  <si>
    <t>Participación de mercado</t>
  </si>
  <si>
    <t>Puntaje</t>
  </si>
  <si>
    <t>OIC-OCC</t>
  </si>
  <si>
    <t>Local comercial</t>
  </si>
  <si>
    <t>Fusiones y adquisiciones</t>
  </si>
  <si>
    <t>104-Compra de inmueble nuevo para la actividad productiva</t>
  </si>
  <si>
    <t>Tamaño</t>
  </si>
  <si>
    <t>MAXIMO</t>
  </si>
  <si>
    <t>MAX</t>
  </si>
  <si>
    <t>Productos o servicios</t>
  </si>
  <si>
    <t>Clientes</t>
  </si>
  <si>
    <t>Proveedores</t>
  </si>
  <si>
    <t>Competidores</t>
  </si>
  <si>
    <t>Participación sobre ventas</t>
  </si>
  <si>
    <t>Politica de cobro</t>
  </si>
  <si>
    <t>Política de pago</t>
  </si>
  <si>
    <t>Participación sobre compras</t>
  </si>
  <si>
    <t>Administración</t>
  </si>
  <si>
    <t>Antigüedad ó experiencia</t>
  </si>
  <si>
    <t>ABOGADOS:</t>
  </si>
  <si>
    <t>PERITOS VALUADORES:</t>
  </si>
  <si>
    <t>INGENIEROS Y PROFESIONALES AFINES:</t>
  </si>
  <si>
    <t>TECNICOS</t>
  </si>
  <si>
    <t>PROFESIONALES Y ESPECIALISTAS:</t>
  </si>
  <si>
    <t>MEDICOS:</t>
  </si>
  <si>
    <t>OTROS CARGOS:</t>
  </si>
  <si>
    <t>Accionistas</t>
  </si>
  <si>
    <t>Persona jurídica</t>
  </si>
  <si>
    <t>Persona física</t>
  </si>
  <si>
    <t>Teléfono</t>
  </si>
  <si>
    <t>Dirección 1</t>
  </si>
  <si>
    <t>Dirección 2</t>
  </si>
  <si>
    <t>E-mail</t>
  </si>
  <si>
    <t>Nombre del contacto</t>
  </si>
  <si>
    <r>
      <t xml:space="preserve">Bancaria </t>
    </r>
    <r>
      <rPr>
        <u/>
        <sz val="11"/>
        <color theme="0" tint="-0.249977111117893"/>
        <rFont val="Franklin Gothic Book"/>
        <family val="2"/>
        <scheme val="minor"/>
      </rPr>
      <t>no</t>
    </r>
    <r>
      <rPr>
        <sz val="11"/>
        <color theme="0" tint="-0.249977111117893"/>
        <rFont val="Franklin Gothic Book"/>
        <family val="2"/>
        <scheme val="minor"/>
      </rPr>
      <t xml:space="preserve"> regulada</t>
    </r>
  </si>
  <si>
    <t>La Empresa S.A.</t>
  </si>
  <si>
    <t>EF al:</t>
  </si>
  <si>
    <t>Número de productos:</t>
  </si>
  <si>
    <t>SECTOR ECONOMICO SUGEF</t>
  </si>
  <si>
    <t>Código</t>
  </si>
  <si>
    <t>Sector Económico</t>
  </si>
  <si>
    <t>Banco Central de Costa Rica</t>
  </si>
  <si>
    <t>Bancos públicos  (incluye estatales y de derecho público) (no incluye al BANHVI)</t>
  </si>
  <si>
    <t>Bancos privados</t>
  </si>
  <si>
    <t>Bancos extraterritoriales  (Banca  Offshore de  grupos  financieros)</t>
  </si>
  <si>
    <t>Sociedades  privadas financieras  no bancarias  (sólo financieras)</t>
  </si>
  <si>
    <t>Mutuales de ahorro y préstamo</t>
  </si>
  <si>
    <t>Cooperativas de ahorro y crédito  (supervisadas por SUGEF)</t>
  </si>
  <si>
    <t>Cooperativas de ahorro y crédito  ( NO supervisadas por SUGEF)</t>
  </si>
  <si>
    <t>Asociaciones  solidaristas (supervisadas por SUGEF)</t>
  </si>
  <si>
    <t>Asociaciones  solidaristas (NO supervisadas por SUGEF)</t>
  </si>
  <si>
    <t xml:space="preserve">Sociedades de  seguros </t>
  </si>
  <si>
    <t xml:space="preserve">Instituciones  públicas  financieras  no  bancarias </t>
  </si>
  <si>
    <t>Otras entidades  privadas financieras no bancarias ( Caja de ANDE  y otras)</t>
  </si>
  <si>
    <t>Sociedades  administradoras de  fondos de  inversión</t>
  </si>
  <si>
    <t>Sociedades  administradoras de  fondos de  pensión</t>
  </si>
  <si>
    <t>Puestos de bolsa</t>
  </si>
  <si>
    <t>Casas  de cambio</t>
  </si>
  <si>
    <t>Otros  auxiliares  financieros</t>
  </si>
  <si>
    <t>Gobierno  Central</t>
  </si>
  <si>
    <t>Municipalidades</t>
  </si>
  <si>
    <t>Instituciones  públicas descentralizadas</t>
  </si>
  <si>
    <t>Fondos de  la seguridad social  (C.C.S.S.)</t>
  </si>
  <si>
    <t>Resto  de instituciones  públicas  no financieras</t>
  </si>
  <si>
    <t>Hogares (personas físicas)</t>
  </si>
  <si>
    <t>Sociedades (empresas)  privadas  no  financieras</t>
  </si>
  <si>
    <t>Instituciones  sin fines de lucro (sólo  aquellas que sirven a los  hogares)</t>
  </si>
  <si>
    <t>Gobiernos  extranjeros</t>
  </si>
  <si>
    <t>Entidades  públicas no financieras  extranjeras</t>
  </si>
  <si>
    <t>Autoridades monetarias extranjeras</t>
  </si>
  <si>
    <t>Entidades  financieras extranjeras (no incluye banca offshore ni  organismos  internacionales)</t>
  </si>
  <si>
    <t>Organismos  internacionales</t>
  </si>
  <si>
    <t>Sector privado no financiero  extranjero (personas físicas y jurídicas)</t>
  </si>
  <si>
    <t>Sector no identificado en venta de títulos con pacto de recompra</t>
  </si>
  <si>
    <t>Sector no identificado en  compra de títulos con pacto de reventa</t>
  </si>
  <si>
    <t>El préstamo representa menos de un 80% del valor de la garantía real?</t>
  </si>
  <si>
    <t>Es una institución pública?</t>
  </si>
  <si>
    <t>La empresa está clasificada en Agricultura, Silvicultura, Caza y Pesca?</t>
  </si>
  <si>
    <t>La empresa califica como Mipyme con enfoque en agronegocios?</t>
  </si>
  <si>
    <t>La empresa califica como Mipyme con enfoque en eficiencia energética?</t>
  </si>
  <si>
    <t>La empresa califica como Mipyme con enfoque en energía renovable?</t>
  </si>
  <si>
    <t>La empresa califica como Mipyme amigable con la biodiversidad?</t>
  </si>
  <si>
    <t>El destino es para inversión en activos fijos?</t>
  </si>
  <si>
    <t>El destino es vivienda productiva?</t>
  </si>
  <si>
    <t>El destino es infraestructura municipal?</t>
  </si>
  <si>
    <t>El destino es descuento de facturas?</t>
  </si>
  <si>
    <t>El destino es comercio exterior?</t>
  </si>
  <si>
    <t>Programa de BCIE para el cual califica</t>
  </si>
  <si>
    <t>Ha tenido atrasos mayores a 60 días?</t>
  </si>
  <si>
    <t>Cantidad de empleados es superior a 100 personas?</t>
  </si>
  <si>
    <t>Cantidad de empleados es inferior o igual a 100 personas?</t>
  </si>
  <si>
    <t>El plazo del crédito es igual o menor a 10 años?</t>
  </si>
  <si>
    <t>El plazo del crédito es igual o menor a 12 años?</t>
  </si>
  <si>
    <t>El plazo del crédito es igual o menor a 15 años (dólares) o 10 años (colones)?</t>
  </si>
  <si>
    <t>El destino es para capital de trabajo?</t>
  </si>
  <si>
    <t>Tiene garantía real (hipoteca, cédulas hipotecarias o fideicomiso de garantía hipotecaria)?</t>
  </si>
  <si>
    <t>Prepago</t>
  </si>
  <si>
    <t>304-Sociedades (empresas)  privadas  no  financieras</t>
  </si>
  <si>
    <t>Liang Sen Hsueh</t>
  </si>
  <si>
    <t>Infraestructura municipal</t>
  </si>
  <si>
    <t>Comercio exterior</t>
  </si>
  <si>
    <t>Inversión en activos fijos</t>
  </si>
  <si>
    <t>Vivienda productiva</t>
  </si>
  <si>
    <t>BCAC</t>
  </si>
  <si>
    <t>Cesión de flujos de contrato de arrendamiento financiero / operativo / operativo en función financiera sobre vehículo / maquinaria / equipo con las siguientes características:  Marca / Modelo / Año de fabricación / Número de serie / Otros (indicar)</t>
  </si>
  <si>
    <t>REDONDEO</t>
  </si>
  <si>
    <t>Anexo 1</t>
  </si>
  <si>
    <t>Nombre y cargo del contacto</t>
  </si>
  <si>
    <t>% respecto a las ventas</t>
  </si>
  <si>
    <t>% respecto a las compras</t>
  </si>
  <si>
    <t>% de participación de mercado</t>
  </si>
  <si>
    <t>INDUSTRIA</t>
  </si>
  <si>
    <t>P= [(0,6  x pe/100)  + (0,3  x  van/₡ 1.785.000.000)  + (0,1  x  afe/₡ 1.115.000.000)] x 100</t>
  </si>
  <si>
    <t>No. empleados promedio</t>
  </si>
  <si>
    <t>Ventas netas anuales</t>
  </si>
  <si>
    <t>Activos fijos netos</t>
  </si>
  <si>
    <t>Resultado</t>
  </si>
  <si>
    <t>COMERCIO Y SERVICIOS</t>
  </si>
  <si>
    <t>P= [(0,6  x pe/30)  + (0,3  x  van/₡ 3.084.000.000)  + (0,1  x  ate/₡ 964.000.000)] x 100</t>
  </si>
  <si>
    <t>Activos totales netos</t>
  </si>
  <si>
    <t>SERVICIO SUBSECTOR TI</t>
  </si>
  <si>
    <t>P= [(0,6  x pe/50)  + (0,3  x  van/₡ 3.084.000.000)  + (0,1  x  ate/₡ 964.000.000)] x 100</t>
  </si>
  <si>
    <t>Rentabilidad:</t>
  </si>
  <si>
    <t>Ley 8262:</t>
  </si>
  <si>
    <t>Puntaje:</t>
  </si>
  <si>
    <t>SECTOR</t>
  </si>
  <si>
    <t>Tamaño de la empresa Ley 8262</t>
  </si>
  <si>
    <t>Beneficiario SBD:</t>
  </si>
  <si>
    <t>Sí califica como industria</t>
  </si>
  <si>
    <t>Sí califica como comercio / servicios</t>
  </si>
  <si>
    <t>Sí califica como servicios / subsector TI</t>
  </si>
  <si>
    <r>
      <t xml:space="preserve">Activo </t>
    </r>
    <r>
      <rPr>
        <u/>
        <sz val="10"/>
        <rFont val="Franklin Gothic Book"/>
        <family val="2"/>
        <scheme val="minor"/>
      </rPr>
      <t>fijo neto</t>
    </r>
    <r>
      <rPr>
        <sz val="10"/>
        <rFont val="Franklin Gothic Book"/>
        <family val="2"/>
        <scheme val="minor"/>
      </rPr>
      <t xml:space="preserve"> al último cierre fiscal (en dólares) (</t>
    </r>
    <r>
      <rPr>
        <sz val="10"/>
        <color rgb="FFC00000"/>
        <rFont val="Franklin Gothic Book"/>
        <family val="2"/>
        <scheme val="minor"/>
      </rPr>
      <t>requerido por SBD</t>
    </r>
    <r>
      <rPr>
        <sz val="10"/>
        <rFont val="Franklin Gothic Book"/>
        <family val="2"/>
        <scheme val="minor"/>
      </rPr>
      <t>)</t>
    </r>
  </si>
  <si>
    <t xml:space="preserve">    </t>
  </si>
  <si>
    <t>Exposición en colones</t>
  </si>
  <si>
    <t>Carátula No.</t>
  </si>
  <si>
    <t>DEUDOR</t>
  </si>
  <si>
    <t>EXPOSICION TOTAL POR GIE</t>
  </si>
  <si>
    <t>Nombre del cliente</t>
  </si>
  <si>
    <t>Tipo</t>
  </si>
  <si>
    <t>Nueva</t>
  </si>
  <si>
    <t xml:space="preserve"> </t>
  </si>
  <si>
    <t>Total</t>
  </si>
  <si>
    <t>FACILIDAD</t>
  </si>
  <si>
    <t>PLAZO</t>
  </si>
  <si>
    <t>TASA DE INTERES CORRIENTE</t>
  </si>
  <si>
    <t>FORMA DE PAGO</t>
  </si>
  <si>
    <t>Cuotas mensuales, ajustables y consecutivas de principal e intereses, pagaderos  por mes vencido según el siguiente detalle:</t>
  </si>
  <si>
    <t>Cuota del crédito mensual</t>
  </si>
  <si>
    <t>Cuota total</t>
  </si>
  <si>
    <t>Aseguradora</t>
  </si>
  <si>
    <t>MARCA</t>
  </si>
  <si>
    <t>CONDICIONES ESPECIALES</t>
  </si>
  <si>
    <t>a la agencia</t>
  </si>
  <si>
    <t>CO DEUDOR (ES)</t>
  </si>
  <si>
    <t>Exposición Propuesta</t>
  </si>
  <si>
    <t>No. Identificación</t>
  </si>
  <si>
    <t>TASA DE INTERES MORATORIA</t>
  </si>
  <si>
    <t>COMISIONES</t>
  </si>
  <si>
    <t>El bien arrendado se inscribirá en Registro Público a nombre de</t>
  </si>
  <si>
    <t>BIEN A ARRENDAR</t>
  </si>
  <si>
    <t>MONTO DEL ARRIENDO</t>
  </si>
  <si>
    <t>MESES</t>
  </si>
  <si>
    <t>Otras condiciones:</t>
  </si>
  <si>
    <t>Condición inicial</t>
  </si>
  <si>
    <t>Condición ajustada</t>
  </si>
  <si>
    <t>INS</t>
  </si>
  <si>
    <t>Hazel Madrigal</t>
  </si>
  <si>
    <t>Jefe Producto Leasing</t>
  </si>
  <si>
    <t>VALOR RESIDUAL</t>
  </si>
  <si>
    <t>Póliza mensual</t>
  </si>
  <si>
    <t>Lo Jack</t>
  </si>
  <si>
    <t>Inspección anual</t>
  </si>
  <si>
    <t>ANUAL</t>
  </si>
  <si>
    <t>DEPOSITO EN GARANTÍA</t>
  </si>
  <si>
    <t>USADO</t>
  </si>
  <si>
    <t>OTRAS (indicar)</t>
  </si>
  <si>
    <t>CANCELACION ANTICIPADA</t>
  </si>
  <si>
    <t>PP</t>
  </si>
  <si>
    <t>de las cuotas pendientes</t>
  </si>
  <si>
    <t>Otros (indicar)</t>
  </si>
  <si>
    <t>Cathay Leasing S.A.</t>
  </si>
  <si>
    <t>***-2016</t>
  </si>
  <si>
    <t>% Cliente o Grupo Empresarial:</t>
  </si>
  <si>
    <t>Marginal acumulada últimos 12 meses Cliente o Grupo Empresarial</t>
  </si>
  <si>
    <t>SUB TOTAL</t>
  </si>
  <si>
    <t>a Banco Cathay S.A.</t>
  </si>
  <si>
    <t>MODELO Y AÑO</t>
  </si>
  <si>
    <r>
      <rPr>
        <b/>
        <sz val="10"/>
        <color theme="1"/>
        <rFont val="Franklin Gothic Book"/>
        <family val="2"/>
        <scheme val="minor"/>
      </rPr>
      <t>MAS:</t>
    </r>
    <r>
      <rPr>
        <sz val="10"/>
        <color theme="1"/>
        <rFont val="Franklin Gothic Book"/>
        <family val="2"/>
        <scheme val="minor"/>
      </rPr>
      <t xml:space="preserve"> COMISION A FINANCIAR</t>
    </r>
  </si>
  <si>
    <t>FLAT</t>
  </si>
  <si>
    <t>por concepto de financiamiento de la comisión</t>
  </si>
  <si>
    <t>y</t>
  </si>
  <si>
    <t>Desembolsar la suma de</t>
  </si>
  <si>
    <t>Corolla 2016</t>
  </si>
  <si>
    <t>Toyota</t>
  </si>
  <si>
    <t>APROBACION INICIAL v 4.16</t>
  </si>
  <si>
    <t>SEGUIMIENTO ANUAL v 4.16</t>
  </si>
  <si>
    <t>APROBACION INTERINA v 4.16</t>
  </si>
  <si>
    <t>Katherine Barquero Solano</t>
  </si>
  <si>
    <t>Criterios de Selección v 4.16</t>
  </si>
  <si>
    <t>Oferta crediticia v 4.16</t>
  </si>
  <si>
    <t>CATHAY LEASING S.A., v 4.16</t>
  </si>
  <si>
    <t>Inversiones Prosto M CH C, S.A.</t>
  </si>
  <si>
    <t>Estudio de seguimiento</t>
  </si>
  <si>
    <t>Carlos Quesada Camacho</t>
  </si>
  <si>
    <t>Código Calificación según metodología</t>
  </si>
  <si>
    <t>Calificación según metodología</t>
  </si>
  <si>
    <t>Código Riesgo Cambiario</t>
  </si>
  <si>
    <t>Codigo Nivel Capacidad de Pago</t>
  </si>
  <si>
    <t>Nivel Capacidad de Pago</t>
  </si>
  <si>
    <t>Codigo Generador de Moneda Extranjera</t>
  </si>
  <si>
    <t>Generador de Moneda Extranjera</t>
  </si>
  <si>
    <t>Cobertura de servicio de la deuda</t>
  </si>
  <si>
    <t>IdTipoSeleccion</t>
  </si>
  <si>
    <t>Descripcion</t>
  </si>
  <si>
    <t>1</t>
  </si>
  <si>
    <t>0</t>
  </si>
  <si>
    <t>001</t>
  </si>
  <si>
    <t>Nivel 1</t>
  </si>
  <si>
    <t>Es generador</t>
  </si>
  <si>
    <t>2</t>
  </si>
  <si>
    <t>002</t>
  </si>
  <si>
    <t>Nivel 2</t>
  </si>
  <si>
    <t>Es No generador de bajo riesgo</t>
  </si>
  <si>
    <t>3</t>
  </si>
  <si>
    <t>003</t>
  </si>
  <si>
    <t>Nivel 3</t>
  </si>
  <si>
    <t>Es No generador de alto riesgo</t>
  </si>
  <si>
    <t>4</t>
  </si>
  <si>
    <t>004</t>
  </si>
  <si>
    <t>Nivel 4</t>
  </si>
  <si>
    <t>No Aplica</t>
  </si>
  <si>
    <t>5</t>
  </si>
  <si>
    <t>GENERADOR</t>
  </si>
  <si>
    <t>NO APLICA</t>
  </si>
  <si>
    <t>Generador de moneda extranjera (BPM)</t>
  </si>
  <si>
    <t>NO GENERADOR DE BAJO RIESGO</t>
  </si>
  <si>
    <t>NO GENERADOR DE ALTO RIESGO</t>
  </si>
  <si>
    <t>Nombre del Cliente</t>
  </si>
  <si>
    <t/>
  </si>
  <si>
    <t xml:space="preserve">Utilidad operativa al último cierre fiscal (en dólares)
</t>
  </si>
  <si>
    <t>Concentración con clientes (en porcentaje)</t>
  </si>
  <si>
    <t xml:space="preserve">Domicilio legal del representante y/o de los socios mayoritarios
</t>
  </si>
  <si>
    <t>Record crediticio en CIC del deudor (diferente de tarjeta de crédito) en meses</t>
  </si>
  <si>
    <t>Mora en operaciones activas del deudor según CIC de SUGEF (en días)</t>
  </si>
  <si>
    <t>Mora histórica del deudor según CIC de SUGEF (en días)</t>
  </si>
  <si>
    <t>Descuento de Facturas Privado</t>
  </si>
  <si>
    <t>Id Tipo Facilidad</t>
  </si>
  <si>
    <t>Capital de Trabajo Libre</t>
  </si>
  <si>
    <t>Capital de Trabajo Pago Directo a Proveedores</t>
  </si>
  <si>
    <t>Cartas de Crédito Apertura</t>
  </si>
  <si>
    <t xml:space="preserve">Cartas de Crédito Financiamiento </t>
  </si>
  <si>
    <t xml:space="preserve">Adelanto de Contratos Público
</t>
  </si>
  <si>
    <t xml:space="preserve">Adelanto de Contratos Privado
</t>
  </si>
  <si>
    <t xml:space="preserve">Adelanto de Orden de Compra Público
</t>
  </si>
  <si>
    <t>Adelanto de Orden de Compra Privado</t>
  </si>
  <si>
    <t xml:space="preserve">Descuento de Facturas Público
</t>
  </si>
  <si>
    <t xml:space="preserve">Garantías de Cumplimiento
</t>
  </si>
  <si>
    <t>Garantías de Pago</t>
  </si>
  <si>
    <t xml:space="preserve">Garantías de Participacion </t>
  </si>
  <si>
    <t>Tarjeta de Crédito</t>
  </si>
  <si>
    <t>Descuento de Arrendamiento</t>
  </si>
  <si>
    <t>Leasing - Equipo Electrónico y Software</t>
  </si>
  <si>
    <t>Leasing - Maquinaria Especializada</t>
  </si>
  <si>
    <t>Leasing - Maquinaria de uso general</t>
  </si>
  <si>
    <t>Leasing - Vehículos</t>
  </si>
  <si>
    <t>Inversión (Prenda) - Maquinaria Especializada</t>
  </si>
  <si>
    <t>Hipoteca - NO USAR</t>
  </si>
  <si>
    <t>Cancelación Otros Acreedores</t>
  </si>
  <si>
    <t>Inversión (Prenda) - Equipo Electrónico y Software</t>
  </si>
  <si>
    <t xml:space="preserve">Inversión (Leasing) - Maquinaria Especializada </t>
  </si>
  <si>
    <t>Inversión (Prenda) - Maquinaria de uso general</t>
  </si>
  <si>
    <t>Inversión (Prenda) - Vehículos</t>
  </si>
  <si>
    <t>Inversión (Hipotecas) - Capital de Trabajo</t>
  </si>
  <si>
    <t>Inversión (Hipoteca) - Compra / Remodelación inmuebles</t>
  </si>
  <si>
    <t>Compra de Saldos - Cancelación otros acreedores</t>
  </si>
  <si>
    <t>Proyectos de Inversión</t>
  </si>
  <si>
    <t>Reestructuración de pasivos</t>
  </si>
  <si>
    <t>Cancelación de pasivos</t>
  </si>
  <si>
    <t>Crédito personal para Inversión y Vivienda</t>
  </si>
  <si>
    <t>Crédito Personal para Inversión y Vivienda</t>
  </si>
  <si>
    <t>Operaciones de Bodegas</t>
  </si>
  <si>
    <t>Sobregiro de Cuenta Corriente</t>
  </si>
  <si>
    <t>Stand By</t>
  </si>
  <si>
    <t>Compra / remodelación / inversión / vivienda</t>
  </si>
  <si>
    <t>Pago / Stand by</t>
  </si>
  <si>
    <t>Cancelación otros / Compra saldos / Reestructuración</t>
  </si>
  <si>
    <t>Libre / Sobregiro CC / TCR</t>
  </si>
  <si>
    <t>Financiamiento / OP Bodega</t>
  </si>
  <si>
    <r>
      <t xml:space="preserve">Activo </t>
    </r>
    <r>
      <rPr>
        <b/>
        <u/>
        <sz val="12"/>
        <color theme="0"/>
        <rFont val="Franklin Gothic Book"/>
        <family val="2"/>
        <scheme val="minor"/>
      </rPr>
      <t xml:space="preserve">fijo neto
</t>
    </r>
    <r>
      <rPr>
        <sz val="10"/>
        <color theme="0"/>
        <rFont val="Franklin Gothic Book"/>
        <family val="2"/>
        <scheme val="minor"/>
      </rPr>
      <t>al último cierre fiscal (en dólares)
 (requerido por SBD)</t>
    </r>
  </si>
  <si>
    <t>Recomendación del Analista</t>
  </si>
  <si>
    <t>Ingrese la recomendación del analista de crédito</t>
  </si>
  <si>
    <t>Carlos Ramírez Morales</t>
  </si>
  <si>
    <t>El estudio fue elaborado con base en los estados financieros directos al 30 de setiembre de 2014, 2015 y 2016, así como un corte parcial a ******* del 2017, firmados por el Sr. *********, Representante Legal, y por el Sr. ********, Contador.  La información se complementó con una visita a las oficinas centrales y bodegas de la compañía y la entrevista al Sr. *******, Indicar nombre del puesto.</t>
  </si>
  <si>
    <t xml:space="preserve">El estudio fue elaborado con base en los estados financieros al 30 de setiembre de 2014, 2015 y 2016 auditados por la firma *********, emitidos con opinión limpia (emitidos con las siguientes excepciones:  - indicar si esas excepciones afectan la calidad del análisis que vaya a realizarse o no -).  También se utilizó un corte parcial de las operaciones a ******* del 2017, firmados por el Sr. *********, Representante Legal, y por el Sr. ********, Contador.  La información se complementó con una visita a las oficinas centrales y bodegas de la compañía y la entrevista al Sr. *******, Indicar nombre del puesto. </t>
  </si>
  <si>
    <t>Estudio de Crédito Inicial v 8.17</t>
  </si>
  <si>
    <t>Estudio de Seguimiento Anual v 8.17</t>
  </si>
  <si>
    <t>Estudio Interino v 8.17</t>
  </si>
  <si>
    <t>OIC-OCCIDENTE</t>
  </si>
  <si>
    <t>PROGRAMA BCIE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</si>
</sst>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 #,##0.00_);_(* \(#,##0.00\);_(* &quot;-&quot;??_);_(@_)"/>
    <numFmt numFmtId="165" formatCode="_(* #,##0_);_(* \(#,##0\);_(* &quot;-&quot;??_);_(@_)"/>
    <numFmt numFmtId="166" formatCode="0.0%"/>
    <numFmt numFmtId="167" formatCode="0.0"/>
    <numFmt numFmtId="168" formatCode="[$-F800]dddd\,\ mmmm\ dd\,\ yyyy"/>
    <numFmt numFmtId="169" formatCode="_(&quot; &quot;* #,##0.00_);_(&quot; &quot;* \(#,##0.00\);_(&quot; &quot;* &quot;-&quot;??_);_(@_)"/>
    <numFmt numFmtId="170" formatCode="_-* #,##0.00_-;\-* #,##0.00_-;_-* &quot;-&quot;_-;_-@_-"/>
    <numFmt numFmtId="171" formatCode="&quot;₡&quot;#,##0"/>
  </numFmts>
  <fonts count="106" x14ac:knownFonts="1">
    <font>
      <sz val="11"/>
      <color theme="1"/>
      <name val="Franklin Gothic Book"/>
      <family val="2"/>
      <scheme val="minor"/>
    </font>
    <font>
      <b/>
      <sz val="11"/>
      <color theme="1"/>
      <name val="Franklin Gothic Book"/>
      <family val="2"/>
      <scheme val="minor"/>
    </font>
    <font>
      <sz val="11"/>
      <color rgb="FFFF0000"/>
      <name val="Franklin Gothic Book"/>
      <family val="2"/>
      <scheme val="minor"/>
    </font>
    <font>
      <b/>
      <sz val="18"/>
      <name val="Franklin Gothic Book"/>
      <family val="2"/>
      <scheme val="minor"/>
    </font>
    <font>
      <sz val="11"/>
      <name val="Franklin Gothic Book"/>
      <family val="2"/>
      <scheme val="minor"/>
    </font>
    <font>
      <sz val="11"/>
      <color theme="1"/>
      <name val="Franklin Gothic Book"/>
      <family val="2"/>
      <scheme val="minor"/>
    </font>
    <font>
      <b/>
      <sz val="11"/>
      <color theme="0"/>
      <name val="Franklin Gothic Book"/>
      <family val="2"/>
      <scheme val="minor"/>
    </font>
    <font>
      <b/>
      <sz val="11"/>
      <name val="Franklin Gothic Book"/>
      <family val="2"/>
      <scheme val="minor"/>
    </font>
    <font>
      <b/>
      <sz val="9"/>
      <color indexed="81"/>
      <name val="Tahoma"/>
      <family val="2"/>
    </font>
    <font>
      <b/>
      <sz val="11"/>
      <color rgb="FFFF0000"/>
      <name val="Franklin Gothic Book"/>
      <family val="2"/>
      <scheme val="minor"/>
    </font>
    <font>
      <sz val="11"/>
      <color theme="0"/>
      <name val="Franklin Gothic Book"/>
      <family val="2"/>
      <scheme val="minor"/>
    </font>
    <font>
      <b/>
      <sz val="11"/>
      <color rgb="FF00B050"/>
      <name val="Franklin Gothic Book"/>
      <family val="2"/>
      <scheme val="minor"/>
    </font>
    <font>
      <b/>
      <sz val="20"/>
      <color theme="1"/>
      <name val="Franklin Gothic Book"/>
      <family val="2"/>
      <scheme val="minor"/>
    </font>
    <font>
      <b/>
      <sz val="14"/>
      <name val="Franklin Gothic Book"/>
      <family val="2"/>
      <scheme val="minor"/>
    </font>
    <font>
      <u/>
      <sz val="11"/>
      <name val="Franklin Gothic Book"/>
      <family val="2"/>
      <scheme val="minor"/>
    </font>
    <font>
      <b/>
      <sz val="16"/>
      <color theme="1"/>
      <name val="Franklin Gothic Book"/>
      <family val="2"/>
      <scheme val="minor"/>
    </font>
    <font>
      <sz val="10"/>
      <color theme="0" tint="-0.34998626667073579"/>
      <name val="Franklin Gothic Book"/>
      <family val="2"/>
      <scheme val="minor"/>
    </font>
    <font>
      <sz val="11"/>
      <color theme="3" tint="0.39997558519241921"/>
      <name val="Franklin Gothic Book"/>
      <family val="2"/>
      <scheme val="minor"/>
    </font>
    <font>
      <b/>
      <sz val="10"/>
      <name val="Franklin Gothic Book"/>
      <family val="2"/>
      <scheme val="minor"/>
    </font>
    <font>
      <sz val="10"/>
      <name val="Franklin Gothic Book"/>
      <family val="2"/>
      <scheme val="minor"/>
    </font>
    <font>
      <b/>
      <sz val="8"/>
      <color theme="1"/>
      <name val="Franklin Gothic Book"/>
      <family val="2"/>
      <scheme val="minor"/>
    </font>
    <font>
      <sz val="10"/>
      <color theme="1"/>
      <name val="Franklin Gothic Book"/>
      <family val="2"/>
      <scheme val="minor"/>
    </font>
    <font>
      <b/>
      <sz val="10"/>
      <color theme="1"/>
      <name val="Franklin Gothic Book"/>
      <family val="2"/>
      <scheme val="minor"/>
    </font>
    <font>
      <sz val="10"/>
      <color rgb="FFC00000"/>
      <name val="Franklin Gothic Book"/>
      <family val="2"/>
      <scheme val="minor"/>
    </font>
    <font>
      <b/>
      <sz val="10"/>
      <color rgb="FFC00000"/>
      <name val="Franklin Gothic Book"/>
      <family val="2"/>
      <scheme val="minor"/>
    </font>
    <font>
      <b/>
      <sz val="10"/>
      <color indexed="60"/>
      <name val="Calibri"/>
      <family val="2"/>
    </font>
    <font>
      <sz val="10"/>
      <color indexed="60"/>
      <name val="Calibri"/>
      <family val="2"/>
    </font>
    <font>
      <b/>
      <sz val="18"/>
      <color theme="1"/>
      <name val="Franklin Gothic Book"/>
      <family val="2"/>
      <scheme val="minor"/>
    </font>
    <font>
      <sz val="18"/>
      <color theme="1"/>
      <name val="Franklin Gothic Book"/>
      <family val="2"/>
      <scheme val="minor"/>
    </font>
    <font>
      <b/>
      <sz val="12"/>
      <name val="Franklin Gothic Book"/>
      <family val="2"/>
      <scheme val="minor"/>
    </font>
    <font>
      <sz val="12"/>
      <color rgb="FFC00000"/>
      <name val="Franklin Gothic Book"/>
      <family val="2"/>
      <scheme val="minor"/>
    </font>
    <font>
      <sz val="12"/>
      <name val="Franklin Gothic Book"/>
      <family val="2"/>
      <scheme val="minor"/>
    </font>
    <font>
      <b/>
      <sz val="12"/>
      <color rgb="FFC00000"/>
      <name val="Franklin Gothic Book"/>
      <family val="2"/>
      <scheme val="minor"/>
    </font>
    <font>
      <sz val="8"/>
      <name val="Arial"/>
      <family val="2"/>
    </font>
    <font>
      <sz val="11"/>
      <color indexed="17"/>
      <name val="Calibri"/>
      <family val="2"/>
    </font>
    <font>
      <b/>
      <sz val="11"/>
      <color indexed="53"/>
      <name val="Calibri"/>
      <family val="2"/>
    </font>
    <font>
      <b/>
      <sz val="11"/>
      <color indexed="9"/>
      <name val="Calibri"/>
      <family val="2"/>
    </font>
    <font>
      <sz val="11"/>
      <color indexed="53"/>
      <name val="Calibri"/>
      <family val="2"/>
    </font>
    <font>
      <b/>
      <sz val="11"/>
      <color indexed="62"/>
      <name val="Calibri"/>
      <family val="2"/>
    </font>
    <font>
      <b/>
      <sz val="11"/>
      <color indexed="8"/>
      <name val="Calibri"/>
      <family val="2"/>
    </font>
    <font>
      <sz val="11"/>
      <color indexed="8"/>
      <name val="Calibri"/>
      <family val="2"/>
    </font>
    <font>
      <sz val="11"/>
      <color indexed="9"/>
      <name val="Calibri"/>
      <family val="2"/>
    </font>
    <font>
      <sz val="11"/>
      <color indexed="62"/>
      <name val="Calibri"/>
      <family val="2"/>
    </font>
    <font>
      <sz val="11"/>
      <color indexed="16"/>
      <name val="Calibri"/>
      <family val="2"/>
    </font>
    <font>
      <sz val="11"/>
      <color indexed="60"/>
      <name val="Calibri"/>
      <family val="2"/>
    </font>
    <font>
      <sz val="10"/>
      <name val="Arial"/>
      <family val="2"/>
    </font>
    <font>
      <sz val="10"/>
      <name val="Arial"/>
      <family val="2"/>
    </font>
    <font>
      <b/>
      <sz val="11"/>
      <color indexed="63"/>
      <name val="Calibri"/>
      <family val="2"/>
    </font>
    <font>
      <sz val="11"/>
      <color indexed="10"/>
      <name val="Calibri"/>
      <family val="2"/>
    </font>
    <font>
      <b/>
      <sz val="15"/>
      <color indexed="62"/>
      <name val="Calibri"/>
      <family val="2"/>
    </font>
    <font>
      <b/>
      <sz val="13"/>
      <color indexed="62"/>
      <name val="Calibri"/>
      <family val="2"/>
    </font>
    <font>
      <b/>
      <sz val="18"/>
      <color indexed="62"/>
      <name val="Cambria"/>
      <family val="2"/>
    </font>
    <font>
      <b/>
      <sz val="16"/>
      <name val="Franklin Gothic Book"/>
      <family val="2"/>
      <scheme val="minor"/>
    </font>
    <font>
      <u/>
      <sz val="12"/>
      <name val="Franklin Gothic Book"/>
      <family val="2"/>
      <scheme val="minor"/>
    </font>
    <font>
      <u/>
      <sz val="10"/>
      <name val="Franklin Gothic Book"/>
      <family val="2"/>
      <scheme val="minor"/>
    </font>
    <font>
      <sz val="8"/>
      <color theme="1"/>
      <name val="Arial"/>
      <family val="2"/>
    </font>
    <font>
      <b/>
      <sz val="9"/>
      <name val="Arial"/>
      <family val="2"/>
    </font>
    <font>
      <b/>
      <sz val="10"/>
      <name val="Arial"/>
      <family val="2"/>
    </font>
    <font>
      <sz val="8"/>
      <color rgb="FFFF0000"/>
      <name val="Arial"/>
      <family val="2"/>
    </font>
    <font>
      <b/>
      <sz val="11"/>
      <name val="Arial"/>
      <family val="2"/>
    </font>
    <font>
      <sz val="8"/>
      <color theme="0"/>
      <name val="Arial"/>
      <family val="2"/>
    </font>
    <font>
      <b/>
      <sz val="8"/>
      <color theme="1"/>
      <name val="Arial"/>
      <family val="2"/>
    </font>
    <font>
      <b/>
      <i/>
      <sz val="8"/>
      <color indexed="9"/>
      <name val="Calibri"/>
      <family val="2"/>
    </font>
    <font>
      <b/>
      <sz val="8"/>
      <color indexed="9"/>
      <name val="Calibri"/>
      <family val="2"/>
    </font>
    <font>
      <sz val="8"/>
      <color indexed="8"/>
      <name val="Calibri"/>
      <family val="2"/>
    </font>
    <font>
      <sz val="8"/>
      <color indexed="9"/>
      <name val="Calibri"/>
      <family val="2"/>
    </font>
    <font>
      <b/>
      <sz val="8"/>
      <color theme="0"/>
      <name val="Arial"/>
      <family val="2"/>
    </font>
    <font>
      <sz val="12"/>
      <color rgb="FFFF0000"/>
      <name val="Franklin Gothic Book"/>
      <family val="2"/>
      <scheme val="minor"/>
    </font>
    <font>
      <b/>
      <sz val="12"/>
      <color rgb="FFFF0000"/>
      <name val="Franklin Gothic Book"/>
      <family val="2"/>
      <scheme val="minor"/>
    </font>
    <font>
      <b/>
      <sz val="12"/>
      <color theme="1"/>
      <name val="Arial"/>
      <family val="2"/>
    </font>
    <font>
      <b/>
      <sz val="14"/>
      <color theme="1"/>
      <name val="Arial"/>
      <family val="2"/>
    </font>
    <font>
      <b/>
      <sz val="8"/>
      <color rgb="FFFF0000"/>
      <name val="Arial"/>
      <family val="2"/>
    </font>
    <font>
      <i/>
      <sz val="8"/>
      <color theme="1"/>
      <name val="Arial"/>
      <family val="2"/>
    </font>
    <font>
      <b/>
      <u/>
      <sz val="8"/>
      <color theme="3"/>
      <name val="Arial"/>
      <family val="2"/>
    </font>
    <font>
      <b/>
      <i/>
      <sz val="8"/>
      <color rgb="FFFF0000"/>
      <name val="Arial"/>
      <family val="2"/>
    </font>
    <font>
      <b/>
      <i/>
      <u/>
      <sz val="8"/>
      <color rgb="FFFF0000"/>
      <name val="Arial"/>
      <family val="2"/>
    </font>
    <font>
      <b/>
      <sz val="8"/>
      <color indexed="81"/>
      <name val="Tahoma"/>
      <family val="2"/>
    </font>
    <font>
      <sz val="8"/>
      <color indexed="81"/>
      <name val="Tahoma"/>
      <family val="2"/>
    </font>
    <font>
      <sz val="9"/>
      <color indexed="81"/>
      <name val="Tahoma"/>
      <family val="2"/>
    </font>
    <font>
      <u/>
      <sz val="11"/>
      <color theme="10"/>
      <name val="Franklin Gothic Book"/>
      <family val="2"/>
      <scheme val="minor"/>
    </font>
    <font>
      <sz val="11"/>
      <color theme="0" tint="-0.249977111117893"/>
      <name val="Franklin Gothic Book"/>
      <family val="2"/>
      <scheme val="minor"/>
    </font>
    <font>
      <b/>
      <sz val="11"/>
      <color theme="0" tint="-0.249977111117893"/>
      <name val="Franklin Gothic Book"/>
      <family val="2"/>
      <scheme val="minor"/>
    </font>
    <font>
      <u/>
      <sz val="11"/>
      <color theme="0" tint="-0.249977111117893"/>
      <name val="Franklin Gothic Book"/>
      <family val="2"/>
      <scheme val="minor"/>
    </font>
    <font>
      <sz val="18"/>
      <color theme="0" tint="-0.249977111117893"/>
      <name val="Franklin Gothic Book"/>
      <family val="2"/>
      <scheme val="minor"/>
    </font>
    <font>
      <b/>
      <sz val="10"/>
      <color theme="0" tint="-0.249977111117893"/>
      <name val="Franklin Gothic Book"/>
      <family val="2"/>
      <scheme val="minor"/>
    </font>
    <font>
      <sz val="10"/>
      <color theme="0" tint="-0.249977111117893"/>
      <name val="Franklin Gothic Book"/>
      <family val="2"/>
      <scheme val="minor"/>
    </font>
    <font>
      <b/>
      <sz val="11"/>
      <color theme="0"/>
      <name val="Arial"/>
      <family val="2"/>
    </font>
    <font>
      <b/>
      <sz val="9"/>
      <color theme="0"/>
      <name val="Arial"/>
      <family val="2"/>
    </font>
    <font>
      <b/>
      <sz val="10"/>
      <color theme="0"/>
      <name val="Arial"/>
      <family val="2"/>
    </font>
    <font>
      <sz val="18"/>
      <name val="Franklin Gothic Book"/>
      <family val="2"/>
      <scheme val="minor"/>
    </font>
    <font>
      <sz val="16"/>
      <color theme="1"/>
      <name val="Franklin Gothic Book"/>
      <family val="2"/>
      <scheme val="minor"/>
    </font>
    <font>
      <sz val="12"/>
      <color theme="0" tint="-0.249977111117893"/>
      <name val="Franklin Gothic Book"/>
      <family val="2"/>
      <scheme val="minor"/>
    </font>
    <font>
      <b/>
      <sz val="11"/>
      <color theme="4" tint="0.39997558519241921"/>
      <name val="Arial"/>
      <family val="2"/>
    </font>
    <font>
      <sz val="11"/>
      <color theme="4" tint="0.39997558519241921"/>
      <name val="Franklin Gothic Book"/>
      <family val="2"/>
      <scheme val="minor"/>
    </font>
    <font>
      <sz val="9"/>
      <color theme="4" tint="0.39997558519241921"/>
      <name val="Arial"/>
      <family val="2"/>
    </font>
    <font>
      <b/>
      <sz val="9"/>
      <color theme="4" tint="0.39997558519241921"/>
      <name val="Arial"/>
      <family val="2"/>
    </font>
    <font>
      <sz val="8"/>
      <color theme="4" tint="0.39997558519241921"/>
      <name val="Arial"/>
      <family val="2"/>
    </font>
    <font>
      <b/>
      <sz val="10"/>
      <color theme="4" tint="0.39997558519241921"/>
      <name val="Arial"/>
      <family val="2"/>
    </font>
    <font>
      <sz val="10"/>
      <color rgb="FFFF0000"/>
      <name val="Franklin Gothic Book"/>
      <family val="2"/>
      <scheme val="minor"/>
    </font>
    <font>
      <b/>
      <sz val="18"/>
      <color rgb="FFC00000"/>
      <name val="Franklin Gothic Book"/>
      <family val="2"/>
      <scheme val="minor"/>
    </font>
    <font>
      <b/>
      <sz val="12"/>
      <color theme="0"/>
      <name val="Franklin Gothic Book"/>
      <family val="2"/>
      <scheme val="minor"/>
    </font>
    <font>
      <sz val="11"/>
      <color rgb="FF000000"/>
      <name val="Franklin Gothic Book"/>
      <family val="2"/>
      <scheme val="minor"/>
    </font>
    <font>
      <sz val="11"/>
      <name val="Calibri"/>
      <family val="2"/>
    </font>
    <font>
      <sz val="10"/>
      <color rgb="FF000000"/>
      <name val="Segoe UI"/>
      <family val="2"/>
    </font>
    <font>
      <sz val="10"/>
      <color theme="0"/>
      <name val="Franklin Gothic Book"/>
      <family val="2"/>
      <scheme val="minor"/>
    </font>
    <font>
      <b/>
      <u/>
      <sz val="12"/>
      <color theme="0"/>
      <name val="Franklin Gothic Book"/>
      <family val="2"/>
      <scheme val="minor"/>
    </font>
  </fonts>
  <fills count="37">
    <fill>
      <patternFill patternType="none"/>
    </fill>
    <fill>
      <patternFill patternType="gray125"/>
    </fill>
    <fill>
      <gradientFill>
        <stop position="0">
          <color rgb="FF00B050"/>
        </stop>
        <stop position="1">
          <color rgb="FFFFFF00"/>
        </stop>
      </gradientFill>
    </fill>
    <fill>
      <patternFill patternType="solid">
        <fgColor rgb="FFC00000"/>
        <bgColor indexed="64"/>
      </patternFill>
    </fill>
    <fill>
      <patternFill patternType="solid">
        <fgColor theme="0" tint="-0.249977111117893"/>
        <bgColor indexed="64"/>
      </patternFill>
    </fill>
    <fill>
      <patternFill patternType="solid">
        <fgColor theme="0"/>
        <bgColor indexed="64"/>
      </patternFill>
    </fill>
    <fill>
      <patternFill patternType="solid">
        <fgColor indexed="42"/>
        <bgColor indexed="42"/>
      </patternFill>
    </fill>
    <fill>
      <patternFill patternType="solid">
        <fgColor indexed="9"/>
        <bgColor indexed="9"/>
      </patternFill>
    </fill>
    <fill>
      <patternFill patternType="solid">
        <fgColor indexed="55"/>
        <b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4"/>
        <bgColor indexed="54"/>
      </patternFill>
    </fill>
    <fill>
      <patternFill patternType="solid">
        <fgColor indexed="26"/>
        <bgColor indexed="26"/>
      </patternFill>
    </fill>
    <fill>
      <patternFill patternType="solid">
        <fgColor indexed="22"/>
        <bgColor indexed="22"/>
      </patternFill>
    </fill>
    <fill>
      <patternFill patternType="solid">
        <fgColor indexed="25"/>
        <bgColor indexed="25"/>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2"/>
        <bgColor indexed="52"/>
      </patternFill>
    </fill>
    <fill>
      <patternFill patternType="solid">
        <fgColor indexed="45"/>
        <bgColor indexed="45"/>
      </patternFill>
    </fill>
    <fill>
      <patternFill patternType="solid">
        <fgColor indexed="43"/>
        <bgColor indexed="43"/>
      </patternFill>
    </fill>
    <fill>
      <patternFill patternType="solid">
        <fgColor rgb="FF0070C0"/>
        <bgColor indexed="64"/>
      </patternFill>
    </fill>
    <fill>
      <patternFill patternType="solid">
        <fgColor indexed="8"/>
      </patternFill>
    </fill>
    <fill>
      <patternFill patternType="solid">
        <fgColor theme="1"/>
        <bgColor indexed="64"/>
      </patternFill>
    </fill>
    <fill>
      <patternFill patternType="solid">
        <fgColor theme="8" tint="-0.49998474074526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249977111117893"/>
        <bgColor rgb="FF000000"/>
      </patternFill>
    </fill>
    <fill>
      <patternFill patternType="solid">
        <fgColor theme="4" tint="-0.249977111117893"/>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00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22"/>
      </bottom>
      <diagonal/>
    </border>
    <border>
      <left/>
      <right/>
      <top/>
      <bottom style="medium">
        <color indexed="44"/>
      </bottom>
      <diagonal/>
    </border>
    <border>
      <left/>
      <right/>
      <top style="thin">
        <color indexed="54"/>
      </top>
      <bottom style="double">
        <color indexed="5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
      <left style="thin">
        <color rgb="FFD3D3D3"/>
      </left>
      <right style="thin">
        <color rgb="FFD3D3D3"/>
      </right>
      <top style="thin">
        <color rgb="FFD3D3D3"/>
      </top>
      <bottom style="thin">
        <color rgb="FFD3D3D3"/>
      </bottom>
      <diagonal/>
    </border>
  </borders>
  <cellStyleXfs count="58">
    <xf numFmtId="0" fontId="0" fillId="0" borderId="0"/>
    <xf numFmtId="164" fontId="5" fillId="0" borderId="0" applyFont="0" applyFill="0" applyBorder="0" applyAlignment="0" applyProtection="0"/>
    <xf numFmtId="9" fontId="5" fillId="0" borderId="0" applyFont="0" applyFill="0" applyBorder="0" applyAlignment="0" applyProtection="0"/>
    <xf numFmtId="0" fontId="33" fillId="0" borderId="0" applyNumberFormat="0" applyFill="0" applyBorder="0" applyAlignment="0" applyProtection="0"/>
    <xf numFmtId="0" fontId="34" fillId="6" borderId="0" applyNumberFormat="0" applyBorder="0" applyAlignment="0" applyProtection="0"/>
    <xf numFmtId="0" fontId="35" fillId="7" borderId="29" applyNumberFormat="0" applyAlignment="0" applyProtection="0"/>
    <xf numFmtId="0" fontId="36" fillId="8" borderId="30" applyNumberFormat="0" applyAlignment="0" applyProtection="0"/>
    <xf numFmtId="0" fontId="37" fillId="0" borderId="31" applyNumberFormat="0" applyFill="0" applyAlignment="0" applyProtection="0"/>
    <xf numFmtId="0" fontId="38" fillId="0" borderId="0" applyNumberFormat="0" applyFill="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40" fillId="12" borderId="0" applyNumberFormat="0" applyBorder="0" applyAlignment="0" applyProtection="0"/>
    <xf numFmtId="0" fontId="40"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0" fillId="15" borderId="0" applyNumberFormat="0" applyBorder="0" applyAlignment="0" applyProtection="0"/>
    <xf numFmtId="0" fontId="40" fillId="16" borderId="0" applyNumberFormat="0" applyBorder="0" applyAlignment="0" applyProtection="0"/>
    <xf numFmtId="0" fontId="41" fillId="8" borderId="0" applyNumberFormat="0" applyBorder="0" applyAlignment="0" applyProtection="0"/>
    <xf numFmtId="0" fontId="41" fillId="17" borderId="0" applyNumberFormat="0" applyBorder="0" applyAlignment="0" applyProtection="0"/>
    <xf numFmtId="0" fontId="40" fillId="15" borderId="0" applyNumberFormat="0" applyBorder="0" applyAlignment="0" applyProtection="0"/>
    <xf numFmtId="0" fontId="40" fillId="6" borderId="0" applyNumberFormat="0" applyBorder="0" applyAlignment="0" applyProtection="0"/>
    <xf numFmtId="0" fontId="41" fillId="16" borderId="0" applyNumberFormat="0" applyBorder="0" applyAlignment="0" applyProtection="0"/>
    <xf numFmtId="0" fontId="41" fillId="8" borderId="0" applyNumberFormat="0" applyBorder="0" applyAlignment="0" applyProtection="0"/>
    <xf numFmtId="0" fontId="40" fillId="12" borderId="0" applyNumberFormat="0" applyBorder="0" applyAlignment="0" applyProtection="0"/>
    <xf numFmtId="0" fontId="40" fillId="16" borderId="0" applyNumberFormat="0" applyBorder="0" applyAlignment="0" applyProtection="0"/>
    <xf numFmtId="0" fontId="41" fillId="16" borderId="0" applyNumberFormat="0" applyBorder="0" applyAlignment="0" applyProtection="0"/>
    <xf numFmtId="0" fontId="41" fillId="14" borderId="0" applyNumberFormat="0" applyBorder="0" applyAlignment="0" applyProtection="0"/>
    <xf numFmtId="0" fontId="40" fillId="18" borderId="0" applyNumberFormat="0" applyBorder="0" applyAlignment="0" applyProtection="0"/>
    <xf numFmtId="0" fontId="40" fillId="12" borderId="0" applyNumberFormat="0" applyBorder="0" applyAlignment="0" applyProtection="0"/>
    <xf numFmtId="0" fontId="41" fillId="13" borderId="0" applyNumberFormat="0" applyBorder="0" applyAlignment="0" applyProtection="0"/>
    <xf numFmtId="0" fontId="41" fillId="19" borderId="0" applyNumberFormat="0" applyBorder="0" applyAlignment="0" applyProtection="0"/>
    <xf numFmtId="0" fontId="40" fillId="15" borderId="0" applyNumberFormat="0" applyBorder="0" applyAlignment="0" applyProtection="0"/>
    <xf numFmtId="0" fontId="40" fillId="20" borderId="0" applyNumberFormat="0" applyBorder="0" applyAlignment="0" applyProtection="0"/>
    <xf numFmtId="0" fontId="41" fillId="20" borderId="0" applyNumberFormat="0" applyBorder="0" applyAlignment="0" applyProtection="0"/>
    <xf numFmtId="0" fontId="41" fillId="21" borderId="0" applyNumberFormat="0" applyBorder="0" applyAlignment="0" applyProtection="0"/>
    <xf numFmtId="0" fontId="42" fillId="20" borderId="29" applyNumberFormat="0" applyAlignment="0" applyProtection="0"/>
    <xf numFmtId="0" fontId="43" fillId="22" borderId="0" applyNumberFormat="0" applyBorder="0" applyAlignment="0" applyProtection="0"/>
    <xf numFmtId="0" fontId="44" fillId="23" borderId="0" applyNumberFormat="0" applyBorder="0" applyAlignment="0" applyProtection="0"/>
    <xf numFmtId="0" fontId="45" fillId="0" borderId="0"/>
    <xf numFmtId="0" fontId="40" fillId="0" borderId="0"/>
    <xf numFmtId="0" fontId="33" fillId="0" borderId="0" applyNumberFormat="0" applyFill="0" applyBorder="0" applyAlignment="0" applyProtection="0"/>
    <xf numFmtId="0" fontId="46" fillId="0" borderId="0"/>
    <xf numFmtId="0" fontId="40" fillId="15" borderId="32" applyNumberFormat="0" applyFont="0" applyAlignment="0" applyProtection="0"/>
    <xf numFmtId="0" fontId="47" fillId="7" borderId="33" applyNumberFormat="0" applyAlignment="0" applyProtection="0"/>
    <xf numFmtId="0" fontId="48"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38" fillId="0" borderId="36" applyNumberFormat="0" applyFill="0" applyAlignment="0" applyProtection="0"/>
    <xf numFmtId="0" fontId="51" fillId="0" borderId="0" applyNumberFormat="0" applyFill="0" applyBorder="0" applyAlignment="0" applyProtection="0"/>
    <xf numFmtId="0" fontId="39" fillId="0" borderId="37" applyNumberFormat="0" applyFill="0" applyAlignment="0" applyProtection="0"/>
    <xf numFmtId="0" fontId="45" fillId="0" borderId="0"/>
    <xf numFmtId="0" fontId="79" fillId="0" borderId="0" applyNumberFormat="0" applyFill="0" applyBorder="0" applyAlignment="0" applyProtection="0"/>
    <xf numFmtId="0" fontId="5" fillId="0" borderId="0"/>
    <xf numFmtId="0" fontId="5" fillId="0" borderId="0"/>
    <xf numFmtId="164" fontId="5" fillId="0" borderId="0" applyFont="0" applyFill="0" applyBorder="0" applyAlignment="0" applyProtection="0"/>
    <xf numFmtId="41" fontId="5" fillId="0" borderId="0" applyFont="0" applyFill="0" applyBorder="0" applyAlignment="0" applyProtection="0"/>
    <xf numFmtId="0" fontId="101" fillId="0" borderId="0"/>
  </cellStyleXfs>
  <cellXfs count="1016">
    <xf numFmtId="0" fontId="0" fillId="0" borderId="0" xfId="0"/>
    <xf numFmtId="0" fontId="0" fillId="3" borderId="0" xfId="0" applyFill="1" applyBorder="1" applyProtection="1">
      <protection hidden="1"/>
    </xf>
    <xf numFmtId="0" fontId="0" fillId="3" borderId="0" xfId="0" applyFill="1" applyBorder="1" applyAlignment="1" applyProtection="1">
      <alignment horizontal="left"/>
      <protection hidden="1"/>
    </xf>
    <xf numFmtId="0" fontId="4" fillId="3" borderId="0" xfId="0" applyFont="1" applyFill="1" applyBorder="1" applyAlignment="1" applyProtection="1">
      <alignment horizontal="center"/>
      <protection hidden="1"/>
    </xf>
    <xf numFmtId="165" fontId="0" fillId="3" borderId="0" xfId="1" applyNumberFormat="1" applyFont="1" applyFill="1" applyBorder="1" applyProtection="1">
      <protection hidden="1"/>
    </xf>
    <xf numFmtId="0" fontId="0" fillId="0" borderId="0" xfId="0" applyBorder="1" applyProtection="1">
      <protection hidden="1"/>
    </xf>
    <xf numFmtId="0" fontId="0" fillId="0" borderId="0" xfId="0" applyFill="1" applyBorder="1" applyProtection="1">
      <protection hidden="1"/>
    </xf>
    <xf numFmtId="0" fontId="0" fillId="0" borderId="0" xfId="0" applyBorder="1" applyAlignment="1" applyProtection="1">
      <alignment horizontal="left"/>
      <protection hidden="1"/>
    </xf>
    <xf numFmtId="0" fontId="4" fillId="0" borderId="0" xfId="0" applyFont="1" applyBorder="1" applyAlignment="1" applyProtection="1">
      <alignment horizontal="center"/>
      <protection hidden="1"/>
    </xf>
    <xf numFmtId="165" fontId="0" fillId="0" borderId="0" xfId="1" applyNumberFormat="1" applyFont="1" applyBorder="1" applyProtection="1">
      <protection hidden="1"/>
    </xf>
    <xf numFmtId="0" fontId="0" fillId="0" borderId="0" xfId="0" applyProtection="1">
      <protection hidden="1"/>
    </xf>
    <xf numFmtId="0" fontId="1" fillId="0" borderId="0" xfId="0" applyFont="1" applyBorder="1" applyAlignment="1" applyProtection="1">
      <alignment horizontal="left"/>
      <protection hidden="1"/>
    </xf>
    <xf numFmtId="0" fontId="1" fillId="0" borderId="0" xfId="0" applyFont="1" applyBorder="1" applyAlignment="1" applyProtection="1">
      <alignment horizontal="right"/>
      <protection hidden="1"/>
    </xf>
    <xf numFmtId="165" fontId="0" fillId="0" borderId="0" xfId="1" applyNumberFormat="1" applyFont="1" applyBorder="1" applyAlignment="1" applyProtection="1">
      <alignment horizontal="center"/>
      <protection hidden="1"/>
    </xf>
    <xf numFmtId="165" fontId="7" fillId="0" borderId="0" xfId="1" applyNumberFormat="1" applyFont="1" applyBorder="1" applyAlignment="1" applyProtection="1">
      <alignment horizontal="center"/>
      <protection hidden="1"/>
    </xf>
    <xf numFmtId="0" fontId="10" fillId="0" borderId="0" xfId="0" applyFont="1" applyBorder="1" applyAlignment="1" applyProtection="1">
      <alignment horizontal="center"/>
      <protection hidden="1"/>
    </xf>
    <xf numFmtId="0" fontId="1" fillId="3" borderId="0" xfId="0" applyFont="1" applyFill="1" applyBorder="1" applyProtection="1">
      <protection hidden="1"/>
    </xf>
    <xf numFmtId="0" fontId="1" fillId="0" borderId="0" xfId="0" applyFont="1" applyFill="1" applyBorder="1" applyProtection="1">
      <protection hidden="1"/>
    </xf>
    <xf numFmtId="0" fontId="1" fillId="0" borderId="0" xfId="0" applyFont="1" applyBorder="1" applyProtection="1">
      <protection hidden="1"/>
    </xf>
    <xf numFmtId="0" fontId="1" fillId="0" borderId="0" xfId="0" applyFont="1" applyProtection="1">
      <protection hidden="1"/>
    </xf>
    <xf numFmtId="0" fontId="0" fillId="0" borderId="1" xfId="0" applyBorder="1" applyProtection="1">
      <protection hidden="1"/>
    </xf>
    <xf numFmtId="164" fontId="4" fillId="0" borderId="0" xfId="1" applyFont="1" applyBorder="1" applyAlignment="1" applyProtection="1">
      <alignment horizontal="center"/>
      <protection hidden="1"/>
    </xf>
    <xf numFmtId="165" fontId="0" fillId="0" borderId="1" xfId="1" applyNumberFormat="1" applyFont="1" applyBorder="1" applyAlignment="1" applyProtection="1">
      <alignment horizontal="center"/>
      <protection hidden="1"/>
    </xf>
    <xf numFmtId="0" fontId="0" fillId="0" borderId="0" xfId="0" applyFill="1" applyBorder="1" applyAlignment="1" applyProtection="1">
      <alignment horizontal="left"/>
      <protection hidden="1"/>
    </xf>
    <xf numFmtId="0" fontId="4" fillId="0" borderId="0" xfId="0" applyFont="1" applyFill="1" applyBorder="1" applyAlignment="1" applyProtection="1">
      <alignment horizontal="center"/>
      <protection hidden="1"/>
    </xf>
    <xf numFmtId="165" fontId="0" fillId="0" borderId="0" xfId="1" applyNumberFormat="1" applyFont="1" applyFill="1" applyBorder="1" applyProtection="1">
      <protection hidden="1"/>
    </xf>
    <xf numFmtId="0" fontId="0" fillId="0" borderId="0" xfId="0" applyAlignment="1" applyProtection="1">
      <alignment horizontal="left"/>
      <protection hidden="1"/>
    </xf>
    <xf numFmtId="0" fontId="4" fillId="0" borderId="0" xfId="0" applyFont="1" applyAlignment="1" applyProtection="1">
      <alignment horizontal="center"/>
      <protection hidden="1"/>
    </xf>
    <xf numFmtId="165" fontId="0" fillId="0" borderId="0" xfId="1" applyNumberFormat="1" applyFont="1" applyProtection="1">
      <protection hidden="1"/>
    </xf>
    <xf numFmtId="0" fontId="0" fillId="3" borderId="0" xfId="0" applyFill="1" applyProtection="1">
      <protection hidden="1"/>
    </xf>
    <xf numFmtId="0" fontId="0" fillId="3" borderId="0" xfId="0" applyFill="1" applyAlignment="1" applyProtection="1">
      <alignment horizontal="left"/>
      <protection hidden="1"/>
    </xf>
    <xf numFmtId="0" fontId="4" fillId="3" borderId="0" xfId="0" applyFont="1" applyFill="1" applyAlignment="1" applyProtection="1">
      <alignment horizontal="center"/>
      <protection hidden="1"/>
    </xf>
    <xf numFmtId="165" fontId="0" fillId="3" borderId="0" xfId="1" applyNumberFormat="1" applyFont="1" applyFill="1" applyProtection="1">
      <protection hidden="1"/>
    </xf>
    <xf numFmtId="165" fontId="1" fillId="0" borderId="15" xfId="1" applyNumberFormat="1" applyFont="1" applyBorder="1" applyProtection="1">
      <protection locked="0"/>
    </xf>
    <xf numFmtId="165" fontId="0" fillId="0" borderId="1" xfId="1" applyNumberFormat="1" applyFont="1" applyBorder="1" applyProtection="1">
      <protection locked="0"/>
    </xf>
    <xf numFmtId="0" fontId="0" fillId="0" borderId="14" xfId="0" applyBorder="1" applyProtection="1">
      <protection locked="0"/>
    </xf>
    <xf numFmtId="0" fontId="0" fillId="3" borderId="0" xfId="0" applyFont="1" applyFill="1" applyProtection="1">
      <protection hidden="1"/>
    </xf>
    <xf numFmtId="0" fontId="0" fillId="3" borderId="0" xfId="0" applyFont="1" applyFill="1" applyAlignment="1" applyProtection="1">
      <alignment horizontal="left" vertical="center" wrapText="1"/>
      <protection hidden="1"/>
    </xf>
    <xf numFmtId="0" fontId="0" fillId="3" borderId="0" xfId="0" applyFont="1" applyFill="1" applyAlignment="1" applyProtection="1">
      <alignment horizontal="center" vertical="center" wrapText="1"/>
      <protection hidden="1"/>
    </xf>
    <xf numFmtId="0" fontId="0" fillId="3" borderId="0" xfId="0" applyFont="1" applyFill="1" applyAlignment="1" applyProtection="1">
      <alignment horizontal="center" vertical="center"/>
      <protection hidden="1"/>
    </xf>
    <xf numFmtId="0" fontId="0" fillId="0" borderId="0" xfId="0" applyFont="1" applyFill="1" applyProtection="1">
      <protection hidden="1"/>
    </xf>
    <xf numFmtId="0" fontId="0" fillId="0" borderId="0" xfId="0" applyFont="1" applyFill="1" applyAlignment="1" applyProtection="1">
      <alignment horizontal="left" vertical="center" wrapText="1"/>
      <protection hidden="1"/>
    </xf>
    <xf numFmtId="0" fontId="0" fillId="0" borderId="0" xfId="0" applyFont="1" applyFill="1" applyAlignment="1" applyProtection="1">
      <alignment horizontal="center" vertical="center" wrapText="1"/>
      <protection hidden="1"/>
    </xf>
    <xf numFmtId="0" fontId="0" fillId="0" borderId="0" xfId="0" applyFont="1" applyFill="1" applyAlignment="1" applyProtection="1">
      <alignment horizontal="center" vertical="center"/>
      <protection hidden="1"/>
    </xf>
    <xf numFmtId="0" fontId="9" fillId="0" borderId="0" xfId="0" applyFont="1" applyFill="1" applyAlignment="1" applyProtection="1">
      <alignment horizontal="center" vertical="center" wrapText="1"/>
      <protection hidden="1"/>
    </xf>
    <xf numFmtId="0" fontId="2" fillId="0" borderId="0" xfId="0" applyFont="1" applyFill="1" applyAlignment="1" applyProtection="1">
      <alignment horizontal="center" vertical="center" wrapText="1"/>
      <protection hidden="1"/>
    </xf>
    <xf numFmtId="0" fontId="11" fillId="0" borderId="0" xfId="0" applyFont="1" applyFill="1" applyAlignment="1" applyProtection="1">
      <alignment horizontal="center" vertical="center" wrapText="1"/>
      <protection hidden="1"/>
    </xf>
    <xf numFmtId="0" fontId="0" fillId="0" borderId="1" xfId="0" applyFont="1" applyFill="1" applyBorder="1" applyAlignment="1" applyProtection="1">
      <alignment horizontal="center" vertical="center"/>
      <protection locked="0"/>
    </xf>
    <xf numFmtId="165" fontId="0" fillId="0" borderId="1" xfId="1" applyNumberFormat="1" applyFont="1" applyFill="1" applyBorder="1" applyAlignment="1" applyProtection="1">
      <alignment horizontal="center" vertical="center"/>
      <protection locked="0"/>
    </xf>
    <xf numFmtId="9" fontId="0" fillId="0" borderId="1" xfId="2" applyFont="1" applyFill="1" applyBorder="1" applyAlignment="1" applyProtection="1">
      <alignment horizontal="center" vertical="center"/>
      <protection locked="0"/>
    </xf>
    <xf numFmtId="0" fontId="0"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15" fillId="0" borderId="0" xfId="0" applyFont="1" applyAlignment="1" applyProtection="1">
      <protection hidden="1"/>
    </xf>
    <xf numFmtId="0" fontId="0" fillId="0" borderId="0" xfId="0" applyFill="1" applyProtection="1">
      <protection hidden="1"/>
    </xf>
    <xf numFmtId="14" fontId="0" fillId="0" borderId="0" xfId="0" applyNumberFormat="1" applyAlignment="1" applyProtection="1">
      <alignment horizontal="center"/>
      <protection hidden="1"/>
    </xf>
    <xf numFmtId="0" fontId="16" fillId="0" borderId="0" xfId="0" applyFont="1" applyBorder="1" applyAlignment="1" applyProtection="1">
      <alignment horizontal="left" vertical="justify"/>
      <protection hidden="1"/>
    </xf>
    <xf numFmtId="0" fontId="16" fillId="0" borderId="0" xfId="0" applyFont="1" applyBorder="1" applyAlignment="1" applyProtection="1">
      <alignment horizontal="center" vertical="justify"/>
      <protection hidden="1"/>
    </xf>
    <xf numFmtId="0" fontId="1" fillId="0" borderId="0" xfId="0" applyFont="1" applyFill="1" applyProtection="1">
      <protection hidden="1"/>
    </xf>
    <xf numFmtId="0" fontId="7" fillId="0" borderId="0" xfId="0" applyFont="1" applyFill="1" applyAlignment="1" applyProtection="1">
      <alignment horizontal="center" vertical="center"/>
      <protection hidden="1"/>
    </xf>
    <xf numFmtId="0" fontId="7" fillId="0" borderId="0" xfId="0" applyFont="1" applyFill="1" applyBorder="1" applyAlignment="1" applyProtection="1">
      <alignment horizontal="justify" vertical="center"/>
      <protection hidden="1"/>
    </xf>
    <xf numFmtId="0" fontId="17" fillId="0" borderId="0" xfId="0" applyFont="1" applyFill="1" applyBorder="1" applyAlignment="1" applyProtection="1">
      <alignment horizontal="center" vertical="justify"/>
      <protection hidden="1"/>
    </xf>
    <xf numFmtId="0" fontId="17" fillId="0" borderId="0" xfId="0" applyFont="1" applyFill="1" applyBorder="1" applyAlignment="1" applyProtection="1">
      <alignment vertical="justify"/>
      <protection hidden="1"/>
    </xf>
    <xf numFmtId="0" fontId="18" fillId="0" borderId="0" xfId="0" applyFont="1" applyFill="1" applyBorder="1" applyAlignment="1" applyProtection="1">
      <alignment horizontal="center"/>
      <protection hidden="1"/>
    </xf>
    <xf numFmtId="0" fontId="19" fillId="0" borderId="0" xfId="0" applyFont="1" applyFill="1" applyBorder="1" applyProtection="1">
      <protection hidden="1"/>
    </xf>
    <xf numFmtId="0" fontId="1" fillId="0" borderId="0" xfId="0" applyFont="1" applyAlignment="1" applyProtection="1">
      <alignment horizontal="justify" vertical="center"/>
      <protection hidden="1"/>
    </xf>
    <xf numFmtId="0" fontId="1" fillId="0" borderId="0" xfId="0" applyFont="1" applyAlignment="1" applyProtection="1">
      <alignment horizontal="center" vertical="center"/>
      <protection hidden="1"/>
    </xf>
    <xf numFmtId="0" fontId="0" fillId="0" borderId="0" xfId="0" applyAlignment="1" applyProtection="1">
      <alignment horizontal="justify" vertical="center"/>
      <protection hidden="1"/>
    </xf>
    <xf numFmtId="0" fontId="20" fillId="0" borderId="0" xfId="0" applyFont="1" applyFill="1" applyBorder="1" applyAlignment="1" applyProtection="1">
      <alignment horizontal="left" textRotation="45" readingOrder="1"/>
      <protection hidden="1"/>
    </xf>
    <xf numFmtId="0" fontId="0" fillId="0" borderId="0" xfId="0" applyFill="1" applyBorder="1" applyAlignment="1" applyProtection="1">
      <alignment horizontal="center" vertical="center"/>
      <protection hidden="1"/>
    </xf>
    <xf numFmtId="0" fontId="0" fillId="0" borderId="0" xfId="0" applyFill="1" applyAlignment="1" applyProtection="1">
      <alignment horizontal="justify" vertical="center"/>
      <protection hidden="1"/>
    </xf>
    <xf numFmtId="0" fontId="21" fillId="0" borderId="0" xfId="0" applyFont="1" applyFill="1" applyAlignment="1" applyProtection="1">
      <alignment horizontal="center" vertical="center"/>
      <protection hidden="1"/>
    </xf>
    <xf numFmtId="0" fontId="1" fillId="0" borderId="0" xfId="0" applyFont="1" applyFill="1" applyAlignment="1" applyProtection="1">
      <alignment horizontal="justify" vertical="center"/>
      <protection hidden="1"/>
    </xf>
    <xf numFmtId="0" fontId="21" fillId="0" borderId="0" xfId="0" applyFont="1" applyFill="1" applyAlignment="1" applyProtection="1">
      <alignment horizontal="justify" vertical="center"/>
      <protection hidden="1"/>
    </xf>
    <xf numFmtId="0" fontId="4" fillId="0" borderId="0" xfId="0" applyFont="1" applyFill="1" applyAlignment="1" applyProtection="1">
      <alignment horizontal="center" vertical="center"/>
      <protection hidden="1"/>
    </xf>
    <xf numFmtId="0" fontId="19" fillId="0" borderId="0" xfId="0" applyFont="1" applyFill="1" applyAlignment="1" applyProtection="1">
      <alignment horizontal="justify" vertical="center" wrapText="1"/>
      <protection hidden="1"/>
    </xf>
    <xf numFmtId="0" fontId="4" fillId="0" borderId="0" xfId="0" applyFont="1" applyAlignment="1" applyProtection="1">
      <alignment horizontal="justify" vertical="center"/>
      <protection hidden="1"/>
    </xf>
    <xf numFmtId="0" fontId="7" fillId="0" borderId="1" xfId="0" applyFont="1" applyFill="1" applyBorder="1" applyAlignment="1" applyProtection="1">
      <alignment horizontal="center" vertical="center"/>
      <protection hidden="1"/>
    </xf>
    <xf numFmtId="0" fontId="4" fillId="0" borderId="0" xfId="0" applyFont="1" applyFill="1" applyAlignment="1" applyProtection="1">
      <alignment horizontal="justify" vertical="center"/>
      <protection hidden="1"/>
    </xf>
    <xf numFmtId="0" fontId="1" fillId="0" borderId="0" xfId="0" applyFont="1" applyAlignment="1" applyProtection="1">
      <alignment horizontal="left" vertical="center"/>
      <protection hidden="1"/>
    </xf>
    <xf numFmtId="0" fontId="0" fillId="0" borderId="0" xfId="0" applyFill="1" applyAlignment="1" applyProtection="1">
      <alignment horizontal="center" vertical="center"/>
      <protection hidden="1"/>
    </xf>
    <xf numFmtId="0" fontId="19" fillId="0" borderId="0" xfId="0" applyFont="1" applyFill="1" applyBorder="1" applyAlignment="1" applyProtection="1">
      <alignment horizontal="justify" vertical="center" wrapText="1"/>
      <protection hidden="1"/>
    </xf>
    <xf numFmtId="0" fontId="1" fillId="0" borderId="0" xfId="0" applyFont="1" applyFill="1" applyBorder="1" applyAlignment="1" applyProtection="1">
      <alignment horizontal="center" vertical="center"/>
      <protection hidden="1"/>
    </xf>
    <xf numFmtId="0" fontId="0" fillId="0" borderId="0" xfId="0" applyFill="1" applyBorder="1" applyAlignment="1" applyProtection="1">
      <alignment horizontal="justify" vertical="center"/>
      <protection hidden="1"/>
    </xf>
    <xf numFmtId="0" fontId="19" fillId="0" borderId="0" xfId="0" applyFont="1" applyFill="1" applyAlignment="1" applyProtection="1">
      <alignment horizontal="justify" vertical="center"/>
      <protection hidden="1"/>
    </xf>
    <xf numFmtId="0" fontId="7" fillId="0" borderId="0" xfId="0" applyFont="1" applyFill="1" applyBorder="1" applyAlignment="1" applyProtection="1">
      <alignment horizontal="center" vertical="center"/>
      <protection hidden="1"/>
    </xf>
    <xf numFmtId="0" fontId="0" fillId="0" borderId="0" xfId="0" applyAlignment="1" applyProtection="1">
      <alignment horizontal="center" vertical="center"/>
      <protection hidden="1"/>
    </xf>
    <xf numFmtId="0" fontId="19" fillId="0" borderId="0" xfId="0" applyFont="1" applyAlignment="1" applyProtection="1">
      <alignment horizontal="justify" vertical="center" wrapText="1"/>
      <protection hidden="1"/>
    </xf>
    <xf numFmtId="0" fontId="19" fillId="0" borderId="0" xfId="0" applyFont="1" applyAlignment="1" applyProtection="1">
      <alignment horizontal="justify" vertical="center"/>
      <protection hidden="1"/>
    </xf>
    <xf numFmtId="0" fontId="0" fillId="0" borderId="0" xfId="0" applyFont="1" applyFill="1" applyBorder="1" applyAlignment="1" applyProtection="1">
      <alignment horizontal="center" vertical="center"/>
      <protection hidden="1"/>
    </xf>
    <xf numFmtId="0" fontId="21" fillId="0" borderId="0" xfId="0" applyFont="1" applyBorder="1" applyAlignment="1" applyProtection="1">
      <alignment horizontal="justify" vertical="center"/>
      <protection hidden="1"/>
    </xf>
    <xf numFmtId="0" fontId="21"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0" fontId="22" fillId="0" borderId="0" xfId="0" applyFont="1" applyFill="1" applyBorder="1" applyAlignment="1" applyProtection="1">
      <alignment horizontal="center" vertical="center"/>
      <protection hidden="1"/>
    </xf>
    <xf numFmtId="0" fontId="0" fillId="0" borderId="0" xfId="0" applyBorder="1" applyAlignment="1" applyProtection="1">
      <alignment horizontal="justify" vertical="center"/>
      <protection hidden="1"/>
    </xf>
    <xf numFmtId="0" fontId="21" fillId="0" borderId="0" xfId="0" applyFont="1" applyFill="1" applyBorder="1" applyAlignment="1" applyProtection="1">
      <alignment horizontal="center" vertical="center"/>
      <protection hidden="1"/>
    </xf>
    <xf numFmtId="0" fontId="19" fillId="0" borderId="0" xfId="0" applyFont="1" applyFill="1" applyAlignment="1" applyProtection="1">
      <alignment horizontal="center" vertical="center"/>
      <protection hidden="1"/>
    </xf>
    <xf numFmtId="0" fontId="22" fillId="0" borderId="0" xfId="0" applyFont="1" applyBorder="1" applyAlignment="1" applyProtection="1">
      <alignment horizontal="justify" vertical="center"/>
      <protection hidden="1"/>
    </xf>
    <xf numFmtId="0" fontId="19" fillId="0" borderId="0" xfId="0" applyFont="1" applyFill="1" applyBorder="1" applyAlignment="1" applyProtection="1">
      <alignment horizontal="justify" vertical="top" wrapText="1"/>
      <protection hidden="1"/>
    </xf>
    <xf numFmtId="0" fontId="22" fillId="0" borderId="0" xfId="0" applyFont="1" applyBorder="1" applyAlignment="1" applyProtection="1">
      <alignment horizontal="left"/>
      <protection hidden="1"/>
    </xf>
    <xf numFmtId="0" fontId="22" fillId="0" borderId="0" xfId="0" applyFont="1" applyBorder="1" applyAlignment="1" applyProtection="1">
      <alignment horizontal="left" vertical="center"/>
      <protection hidden="1"/>
    </xf>
    <xf numFmtId="0" fontId="7" fillId="0" borderId="0" xfId="0" applyFont="1" applyFill="1" applyProtection="1">
      <protection hidden="1"/>
    </xf>
    <xf numFmtId="0" fontId="19" fillId="0" borderId="0" xfId="0" applyFont="1" applyFill="1" applyBorder="1" applyAlignment="1" applyProtection="1">
      <alignment horizontal="center" vertical="center" wrapText="1"/>
      <protection hidden="1"/>
    </xf>
    <xf numFmtId="0" fontId="0" fillId="0" borderId="0" xfId="0" applyFill="1" applyBorder="1" applyAlignment="1" applyProtection="1">
      <alignment horizontal="center"/>
      <protection hidden="1"/>
    </xf>
    <xf numFmtId="0" fontId="0" fillId="0" borderId="0" xfId="0" applyFill="1" applyBorder="1" applyAlignment="1" applyProtection="1">
      <protection hidden="1"/>
    </xf>
    <xf numFmtId="0" fontId="0" fillId="0" borderId="14" xfId="0" applyFill="1" applyBorder="1" applyProtection="1">
      <protection hidden="1"/>
    </xf>
    <xf numFmtId="0" fontId="0" fillId="0" borderId="14" xfId="0" applyFill="1" applyBorder="1" applyAlignment="1" applyProtection="1">
      <alignment horizontal="center"/>
      <protection hidden="1"/>
    </xf>
    <xf numFmtId="0" fontId="0" fillId="0" borderId="14" xfId="0" applyFill="1" applyBorder="1" applyAlignment="1" applyProtection="1">
      <protection hidden="1"/>
    </xf>
    <xf numFmtId="0" fontId="4" fillId="0" borderId="0" xfId="0" applyFont="1" applyFill="1" applyBorder="1" applyProtection="1">
      <protection hidden="1"/>
    </xf>
    <xf numFmtId="0" fontId="7" fillId="0" borderId="1" xfId="0" applyFont="1" applyFill="1" applyBorder="1" applyAlignment="1" applyProtection="1">
      <alignment horizontal="center"/>
      <protection hidden="1"/>
    </xf>
    <xf numFmtId="0" fontId="0" fillId="0" borderId="0" xfId="0" applyFont="1" applyBorder="1" applyProtection="1">
      <protection hidden="1"/>
    </xf>
    <xf numFmtId="0" fontId="4" fillId="0" borderId="0" xfId="0" applyFont="1" applyFill="1" applyBorder="1" applyAlignment="1" applyProtection="1">
      <alignment wrapText="1"/>
      <protection hidden="1"/>
    </xf>
    <xf numFmtId="0" fontId="4" fillId="0" borderId="0" xfId="0" applyFont="1" applyFill="1" applyBorder="1" applyAlignment="1" applyProtection="1">
      <alignment vertical="top" wrapText="1"/>
      <protection hidden="1"/>
    </xf>
    <xf numFmtId="0" fontId="19" fillId="0" borderId="0" xfId="0" applyFont="1" applyFill="1" applyBorder="1" applyAlignment="1" applyProtection="1">
      <alignment horizontal="left"/>
      <protection hidden="1"/>
    </xf>
    <xf numFmtId="0" fontId="4" fillId="0" borderId="0" xfId="0" applyFont="1" applyFill="1" applyBorder="1" applyAlignment="1" applyProtection="1">
      <alignment horizontal="left" vertical="top" wrapText="1"/>
      <protection hidden="1"/>
    </xf>
    <xf numFmtId="0" fontId="7" fillId="0" borderId="0" xfId="0" applyFont="1" applyFill="1" applyAlignment="1" applyProtection="1">
      <alignment horizontal="left" vertical="top" wrapText="1"/>
      <protection hidden="1"/>
    </xf>
    <xf numFmtId="0" fontId="1" fillId="0" borderId="0" xfId="0" applyFont="1" applyAlignment="1" applyProtection="1">
      <alignment horizontal="left"/>
      <protection hidden="1"/>
    </xf>
    <xf numFmtId="0" fontId="29" fillId="0" borderId="1" xfId="0" applyFont="1" applyFill="1" applyBorder="1" applyAlignment="1" applyProtection="1">
      <alignment horizontal="center" vertical="center"/>
      <protection hidden="1"/>
    </xf>
    <xf numFmtId="0" fontId="1" fillId="0" borderId="0" xfId="0" applyFont="1" applyFill="1" applyAlignment="1" applyProtection="1">
      <alignment horizontal="center" vertical="center" wrapText="1"/>
      <protection hidden="1"/>
    </xf>
    <xf numFmtId="0" fontId="21" fillId="0" borderId="0" xfId="0" applyFont="1" applyBorder="1" applyAlignment="1" applyProtection="1">
      <alignment horizontal="left"/>
      <protection hidden="1"/>
    </xf>
    <xf numFmtId="0" fontId="21" fillId="0" borderId="0" xfId="0" applyFont="1" applyBorder="1" applyProtection="1">
      <protection hidden="1"/>
    </xf>
    <xf numFmtId="0" fontId="19" fillId="0" borderId="0" xfId="0" applyFont="1" applyFill="1" applyBorder="1" applyAlignment="1" applyProtection="1">
      <alignment vertical="center" wrapText="1"/>
      <protection hidden="1"/>
    </xf>
    <xf numFmtId="0" fontId="21" fillId="0" borderId="1" xfId="0" applyFont="1" applyBorder="1" applyAlignment="1" applyProtection="1">
      <alignment vertical="center"/>
      <protection hidden="1"/>
    </xf>
    <xf numFmtId="0" fontId="21" fillId="0" borderId="10" xfId="0" applyFont="1" applyFill="1" applyBorder="1" applyAlignment="1" applyProtection="1">
      <alignment horizontal="center" vertical="center"/>
      <protection hidden="1"/>
    </xf>
    <xf numFmtId="0" fontId="22" fillId="0" borderId="0" xfId="0" applyFont="1" applyBorder="1" applyAlignment="1" applyProtection="1">
      <alignment vertical="center"/>
      <protection hidden="1"/>
    </xf>
    <xf numFmtId="0" fontId="22" fillId="0" borderId="0" xfId="0" applyFont="1" applyBorder="1" applyAlignment="1" applyProtection="1">
      <alignment horizontal="right" vertical="center"/>
      <protection hidden="1"/>
    </xf>
    <xf numFmtId="0" fontId="21" fillId="0" borderId="0" xfId="0" applyFont="1" applyBorder="1" applyAlignment="1" applyProtection="1">
      <alignment vertical="center"/>
      <protection hidden="1"/>
    </xf>
    <xf numFmtId="165" fontId="18" fillId="0" borderId="0" xfId="1" applyNumberFormat="1" applyFont="1" applyBorder="1" applyAlignment="1" applyProtection="1">
      <alignment horizontal="center" vertical="center"/>
      <protection hidden="1"/>
    </xf>
    <xf numFmtId="0" fontId="21" fillId="0" borderId="1" xfId="0" applyFont="1" applyFill="1" applyBorder="1" applyAlignment="1" applyProtection="1">
      <alignment horizontal="center" vertical="center"/>
      <protection hidden="1"/>
    </xf>
    <xf numFmtId="0" fontId="19"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wrapText="1"/>
      <protection locked="0"/>
    </xf>
    <xf numFmtId="0" fontId="16" fillId="0" borderId="0" xfId="0" applyFont="1" applyFill="1" applyBorder="1" applyAlignment="1" applyProtection="1">
      <alignment horizontal="left" vertical="justify"/>
      <protection hidden="1"/>
    </xf>
    <xf numFmtId="0" fontId="16" fillId="0" borderId="0" xfId="0" applyFont="1" applyFill="1" applyBorder="1" applyAlignment="1" applyProtection="1">
      <alignment horizontal="center" vertical="justify"/>
      <protection hidden="1"/>
    </xf>
    <xf numFmtId="0" fontId="19" fillId="0" borderId="0" xfId="0" applyFont="1" applyFill="1" applyBorder="1" applyAlignment="1" applyProtection="1">
      <alignment horizontal="center" vertical="center"/>
      <protection hidden="1"/>
    </xf>
    <xf numFmtId="0" fontId="21" fillId="0" borderId="0" xfId="0" applyFont="1" applyFill="1" applyBorder="1" applyAlignment="1" applyProtection="1">
      <alignment horizontal="justify" vertical="center"/>
      <protection hidden="1"/>
    </xf>
    <xf numFmtId="9" fontId="21" fillId="0" borderId="1" xfId="2" applyFont="1" applyFill="1" applyBorder="1" applyAlignment="1" applyProtection="1">
      <alignment horizontal="center" vertical="center"/>
      <protection locked="0"/>
    </xf>
    <xf numFmtId="0" fontId="1" fillId="0" borderId="0" xfId="0" applyFont="1" applyFill="1" applyAlignment="1" applyProtection="1">
      <alignment horizontal="left" vertical="center"/>
      <protection hidden="1"/>
    </xf>
    <xf numFmtId="0" fontId="0" fillId="0" borderId="0" xfId="0" applyBorder="1" applyAlignment="1" applyProtection="1">
      <alignment horizontal="center"/>
      <protection hidden="1"/>
    </xf>
    <xf numFmtId="0" fontId="1" fillId="0" borderId="0" xfId="0" applyFont="1" applyFill="1" applyAlignment="1" applyProtection="1">
      <alignment horizontal="center"/>
      <protection hidden="1"/>
    </xf>
    <xf numFmtId="0" fontId="1" fillId="0" borderId="0" xfId="0" applyFont="1" applyFill="1" applyAlignment="1" applyProtection="1">
      <alignment horizontal="center" vertical="center"/>
      <protection hidden="1"/>
    </xf>
    <xf numFmtId="0" fontId="1" fillId="0" borderId="0" xfId="0" applyFont="1" applyFill="1" applyBorder="1" applyAlignment="1" applyProtection="1">
      <alignment horizontal="center"/>
      <protection hidden="1"/>
    </xf>
    <xf numFmtId="0" fontId="0" fillId="0" borderId="0" xfId="0" applyAlignment="1" applyProtection="1">
      <alignment horizontal="center"/>
      <protection hidden="1"/>
    </xf>
    <xf numFmtId="0" fontId="0" fillId="0" borderId="0" xfId="0" applyFill="1" applyAlignment="1" applyProtection="1">
      <alignment horizontal="center"/>
      <protection hidden="1"/>
    </xf>
    <xf numFmtId="165" fontId="19" fillId="0" borderId="0" xfId="1" applyNumberFormat="1"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protection hidden="1"/>
    </xf>
    <xf numFmtId="164" fontId="19" fillId="0" borderId="0" xfId="1" applyFont="1" applyFill="1" applyBorder="1" applyAlignment="1" applyProtection="1">
      <alignment horizontal="center" vertical="center"/>
      <protection hidden="1"/>
    </xf>
    <xf numFmtId="165" fontId="19" fillId="0" borderId="0" xfId="1" applyNumberFormat="1" applyFont="1" applyFill="1" applyBorder="1" applyAlignment="1" applyProtection="1">
      <alignment horizontal="center" vertical="center"/>
      <protection hidden="1"/>
    </xf>
    <xf numFmtId="0" fontId="21" fillId="0" borderId="0" xfId="0" applyFont="1" applyFill="1" applyBorder="1" applyAlignment="1" applyProtection="1">
      <alignment vertical="center"/>
      <protection hidden="1"/>
    </xf>
    <xf numFmtId="165" fontId="19" fillId="0" borderId="0" xfId="1" applyNumberFormat="1" applyFont="1" applyBorder="1" applyAlignment="1" applyProtection="1">
      <alignment horizontal="center" vertical="center" wrapText="1"/>
      <protection hidden="1"/>
    </xf>
    <xf numFmtId="0" fontId="1" fillId="0" borderId="0" xfId="0" applyFont="1" applyFill="1" applyAlignment="1" applyProtection="1">
      <alignment horizontal="center"/>
      <protection locked="0"/>
    </xf>
    <xf numFmtId="0" fontId="0" fillId="0" borderId="0" xfId="0" applyFill="1" applyProtection="1">
      <protection locked="0"/>
    </xf>
    <xf numFmtId="0" fontId="0" fillId="0" borderId="0" xfId="0" applyProtection="1">
      <protection locked="0"/>
    </xf>
    <xf numFmtId="10" fontId="19" fillId="0" borderId="1" xfId="2" applyNumberFormat="1" applyFont="1" applyFill="1" applyBorder="1" applyAlignment="1" applyProtection="1">
      <alignment horizontal="center" vertical="center"/>
      <protection locked="0"/>
    </xf>
    <xf numFmtId="2" fontId="19" fillId="0" borderId="1" xfId="0" applyNumberFormat="1" applyFont="1" applyFill="1" applyBorder="1" applyAlignment="1" applyProtection="1">
      <alignment horizontal="center" vertical="center"/>
      <protection locked="0"/>
    </xf>
    <xf numFmtId="9" fontId="19" fillId="0" borderId="1" xfId="2" applyNumberFormat="1" applyFont="1" applyFill="1" applyBorder="1" applyAlignment="1" applyProtection="1">
      <alignment horizontal="center" vertical="center"/>
      <protection locked="0"/>
    </xf>
    <xf numFmtId="0" fontId="4" fillId="0" borderId="0" xfId="0" applyFont="1" applyFill="1" applyAlignment="1" applyProtection="1">
      <alignment vertical="center" wrapText="1"/>
      <protection hidden="1"/>
    </xf>
    <xf numFmtId="0" fontId="13" fillId="0" borderId="0" xfId="0" applyFont="1" applyFill="1" applyBorder="1" applyAlignment="1" applyProtection="1">
      <alignment horizontal="center" vertical="center"/>
      <protection hidden="1"/>
    </xf>
    <xf numFmtId="0" fontId="4" fillId="0" borderId="0" xfId="0" applyFont="1" applyFill="1" applyProtection="1">
      <protection hidden="1"/>
    </xf>
    <xf numFmtId="0" fontId="7" fillId="0" borderId="0" xfId="0" applyFont="1" applyFill="1" applyBorder="1" applyAlignment="1" applyProtection="1">
      <protection hidden="1"/>
    </xf>
    <xf numFmtId="0" fontId="3" fillId="0" borderId="0" xfId="0" applyFont="1" applyFill="1" applyAlignment="1" applyProtection="1">
      <alignment horizontal="left" vertical="center" wrapText="1"/>
      <protection hidden="1"/>
    </xf>
    <xf numFmtId="0" fontId="7" fillId="0" borderId="0" xfId="0" applyFont="1" applyAlignment="1" applyProtection="1">
      <alignment horizontal="center"/>
      <protection hidden="1"/>
    </xf>
    <xf numFmtId="0" fontId="7" fillId="0" borderId="0" xfId="0" applyFont="1" applyAlignment="1" applyProtection="1">
      <alignment vertical="center" wrapText="1"/>
      <protection hidden="1"/>
    </xf>
    <xf numFmtId="0" fontId="6" fillId="0" borderId="0" xfId="0" applyFont="1" applyAlignment="1" applyProtection="1">
      <alignment horizontal="center"/>
      <protection hidden="1"/>
    </xf>
    <xf numFmtId="0" fontId="7" fillId="0" borderId="0" xfId="0" applyFont="1" applyBorder="1" applyProtection="1">
      <protection hidden="1"/>
    </xf>
    <xf numFmtId="0" fontId="7" fillId="0" borderId="0" xfId="0" applyFont="1" applyProtection="1">
      <protection hidden="1"/>
    </xf>
    <xf numFmtId="0" fontId="4" fillId="0" borderId="1" xfId="0" applyFont="1" applyFill="1" applyBorder="1" applyAlignment="1" applyProtection="1">
      <alignment vertical="center" wrapText="1"/>
      <protection hidden="1"/>
    </xf>
    <xf numFmtId="2" fontId="4" fillId="0" borderId="1" xfId="1" applyNumberFormat="1" applyFont="1" applyBorder="1" applyAlignment="1" applyProtection="1">
      <alignment horizontal="center" vertical="center"/>
      <protection hidden="1"/>
    </xf>
    <xf numFmtId="2" fontId="4" fillId="0" borderId="1" xfId="1" applyNumberFormat="1" applyFont="1" applyFill="1" applyBorder="1" applyAlignment="1" applyProtection="1">
      <alignment horizontal="center" vertical="center"/>
      <protection hidden="1"/>
    </xf>
    <xf numFmtId="0" fontId="4" fillId="0" borderId="0" xfId="0" applyFont="1" applyProtection="1">
      <protection hidden="1"/>
    </xf>
    <xf numFmtId="0" fontId="4" fillId="0" borderId="1" xfId="0" applyFont="1" applyBorder="1" applyAlignment="1" applyProtection="1">
      <alignment horizontal="center" vertical="center"/>
      <protection hidden="1"/>
    </xf>
    <xf numFmtId="165" fontId="4" fillId="0" borderId="1" xfId="1" applyNumberFormat="1" applyFont="1" applyBorder="1" applyAlignment="1" applyProtection="1">
      <alignment horizontal="center" vertical="center"/>
      <protection hidden="1"/>
    </xf>
    <xf numFmtId="165" fontId="4" fillId="0" borderId="1" xfId="1" applyNumberFormat="1" applyFont="1" applyFill="1" applyBorder="1" applyAlignment="1" applyProtection="1">
      <alignment horizontal="center" vertical="center"/>
      <protection hidden="1"/>
    </xf>
    <xf numFmtId="0" fontId="4" fillId="0" borderId="1" xfId="0" applyFont="1" applyBorder="1" applyAlignment="1" applyProtection="1">
      <alignment vertical="center" wrapText="1"/>
      <protection hidden="1"/>
    </xf>
    <xf numFmtId="9" fontId="4" fillId="0" borderId="1" xfId="0" applyNumberFormat="1" applyFont="1" applyBorder="1" applyAlignment="1" applyProtection="1">
      <alignment horizontal="center" vertical="center"/>
      <protection hidden="1"/>
    </xf>
    <xf numFmtId="9" fontId="4" fillId="0" borderId="1" xfId="2" applyFont="1" applyBorder="1" applyAlignment="1" applyProtection="1">
      <alignment horizontal="center" vertical="center"/>
      <protection hidden="1"/>
    </xf>
    <xf numFmtId="0" fontId="4" fillId="0" borderId="1" xfId="0" applyFont="1" applyFill="1" applyBorder="1" applyProtection="1">
      <protection hidden="1"/>
    </xf>
    <xf numFmtId="0" fontId="4" fillId="0" borderId="1" xfId="0" applyFont="1" applyFill="1" applyBorder="1" applyAlignment="1" applyProtection="1">
      <alignment horizontal="center" wrapText="1"/>
      <protection hidden="1"/>
    </xf>
    <xf numFmtId="0" fontId="4" fillId="0" borderId="1" xfId="0" applyFont="1" applyFill="1" applyBorder="1" applyAlignment="1" applyProtection="1">
      <alignment horizontal="center"/>
      <protection hidden="1"/>
    </xf>
    <xf numFmtId="0" fontId="4" fillId="0" borderId="0" xfId="0" applyFont="1" applyBorder="1" applyAlignment="1" applyProtection="1">
      <protection hidden="1"/>
    </xf>
    <xf numFmtId="0" fontId="4" fillId="0" borderId="1" xfId="0" applyFont="1" applyBorder="1" applyAlignment="1" applyProtection="1">
      <alignment horizontal="center" vertical="center" wrapText="1"/>
      <protection hidden="1"/>
    </xf>
    <xf numFmtId="0" fontId="4" fillId="0" borderId="0" xfId="0" applyFont="1" applyBorder="1" applyProtection="1">
      <protection hidden="1"/>
    </xf>
    <xf numFmtId="0" fontId="4" fillId="0" borderId="0" xfId="0" applyFont="1" applyAlignment="1" applyProtection="1">
      <alignment vertical="center" wrapText="1"/>
      <protection hidden="1"/>
    </xf>
    <xf numFmtId="165" fontId="7" fillId="0" borderId="0" xfId="1" applyNumberFormat="1" applyFont="1" applyFill="1" applyBorder="1" applyAlignment="1" applyProtection="1">
      <alignment horizontal="center"/>
      <protection hidden="1"/>
    </xf>
    <xf numFmtId="165" fontId="4" fillId="0" borderId="0" xfId="0" applyNumberFormat="1" applyFont="1" applyBorder="1" applyProtection="1">
      <protection hidden="1"/>
    </xf>
    <xf numFmtId="0" fontId="4" fillId="0" borderId="0" xfId="0" applyFont="1" applyBorder="1" applyAlignment="1" applyProtection="1">
      <alignment vertical="center"/>
      <protection hidden="1"/>
    </xf>
    <xf numFmtId="0" fontId="4" fillId="0" borderId="0" xfId="0" applyFont="1" applyAlignment="1" applyProtection="1">
      <alignment vertical="center"/>
      <protection hidden="1"/>
    </xf>
    <xf numFmtId="9" fontId="4" fillId="0" borderId="0" xfId="0" applyNumberFormat="1" applyFont="1" applyFill="1" applyBorder="1" applyAlignment="1" applyProtection="1">
      <alignment horizontal="center"/>
      <protection hidden="1"/>
    </xf>
    <xf numFmtId="165" fontId="0" fillId="0" borderId="0" xfId="1" applyNumberFormat="1" applyFont="1" applyAlignment="1" applyProtection="1">
      <alignment horizontal="center"/>
      <protection hidden="1"/>
    </xf>
    <xf numFmtId="0" fontId="1" fillId="0" borderId="0" xfId="0" applyFont="1" applyAlignment="1" applyProtection="1">
      <alignment horizontal="center"/>
      <protection hidden="1"/>
    </xf>
    <xf numFmtId="0" fontId="1" fillId="0" borderId="0" xfId="0" applyFont="1" applyBorder="1" applyAlignment="1" applyProtection="1">
      <alignment horizontal="center"/>
      <protection hidden="1"/>
    </xf>
    <xf numFmtId="9" fontId="7" fillId="0" borderId="7" xfId="2" applyFont="1" applyBorder="1" applyAlignment="1" applyProtection="1">
      <alignment horizontal="center"/>
      <protection hidden="1"/>
    </xf>
    <xf numFmtId="9" fontId="7" fillId="0" borderId="8" xfId="2" applyFont="1" applyBorder="1" applyAlignment="1" applyProtection="1">
      <alignment horizontal="center"/>
      <protection hidden="1"/>
    </xf>
    <xf numFmtId="9" fontId="7" fillId="0" borderId="6" xfId="2" applyFont="1" applyBorder="1" applyAlignment="1" applyProtection="1">
      <alignment horizontal="center"/>
      <protection hidden="1"/>
    </xf>
    <xf numFmtId="165" fontId="1" fillId="0" borderId="0" xfId="1" applyNumberFormat="1" applyFont="1" applyAlignment="1" applyProtection="1">
      <alignment horizontal="center"/>
      <protection hidden="1"/>
    </xf>
    <xf numFmtId="165" fontId="1" fillId="0" borderId="7" xfId="1" applyNumberFormat="1" applyFont="1" applyBorder="1" applyAlignment="1" applyProtection="1">
      <alignment horizontal="center"/>
      <protection hidden="1"/>
    </xf>
    <xf numFmtId="165" fontId="1" fillId="0" borderId="8" xfId="1" applyNumberFormat="1" applyFont="1" applyBorder="1" applyAlignment="1" applyProtection="1">
      <alignment horizontal="center"/>
      <protection hidden="1"/>
    </xf>
    <xf numFmtId="165" fontId="1" fillId="0" borderId="6" xfId="1" applyNumberFormat="1" applyFont="1" applyBorder="1" applyAlignment="1" applyProtection="1">
      <alignment horizontal="center"/>
      <protection hidden="1"/>
    </xf>
    <xf numFmtId="9" fontId="7" fillId="0" borderId="0" xfId="2" applyFont="1" applyBorder="1" applyAlignment="1" applyProtection="1">
      <alignment horizontal="center"/>
      <protection hidden="1"/>
    </xf>
    <xf numFmtId="0" fontId="0" fillId="0" borderId="3" xfId="0" applyBorder="1" applyAlignment="1" applyProtection="1">
      <alignment horizontal="center"/>
      <protection hidden="1"/>
    </xf>
    <xf numFmtId="9" fontId="4" fillId="0" borderId="16" xfId="2" applyFont="1" applyBorder="1" applyAlignment="1" applyProtection="1">
      <alignment horizontal="center"/>
      <protection hidden="1"/>
    </xf>
    <xf numFmtId="9" fontId="4" fillId="0" borderId="17" xfId="2" applyFont="1" applyBorder="1" applyAlignment="1" applyProtection="1">
      <alignment horizontal="center"/>
      <protection hidden="1"/>
    </xf>
    <xf numFmtId="9" fontId="4" fillId="0" borderId="18" xfId="2" applyFont="1" applyBorder="1" applyAlignment="1" applyProtection="1">
      <alignment horizontal="center"/>
      <protection hidden="1"/>
    </xf>
    <xf numFmtId="165" fontId="0" fillId="0" borderId="16" xfId="1" applyNumberFormat="1" applyFont="1" applyBorder="1" applyAlignment="1" applyProtection="1">
      <alignment horizontal="center"/>
      <protection hidden="1"/>
    </xf>
    <xf numFmtId="165" fontId="0" fillId="0" borderId="17" xfId="1" applyNumberFormat="1" applyFont="1" applyBorder="1" applyAlignment="1" applyProtection="1">
      <alignment horizontal="center"/>
      <protection hidden="1"/>
    </xf>
    <xf numFmtId="165" fontId="0" fillId="0" borderId="18" xfId="1" applyNumberFormat="1" applyFont="1" applyBorder="1" applyAlignment="1" applyProtection="1">
      <alignment horizontal="center"/>
      <protection hidden="1"/>
    </xf>
    <xf numFmtId="9" fontId="4" fillId="0" borderId="19" xfId="0" applyNumberFormat="1" applyFont="1" applyBorder="1" applyAlignment="1" applyProtection="1">
      <alignment horizontal="center"/>
      <protection hidden="1"/>
    </xf>
    <xf numFmtId="9" fontId="4" fillId="0" borderId="0" xfId="0" applyNumberFormat="1" applyFont="1" applyBorder="1" applyAlignment="1" applyProtection="1">
      <alignment horizontal="center"/>
      <protection hidden="1"/>
    </xf>
    <xf numFmtId="9" fontId="4" fillId="0" borderId="20" xfId="0" applyNumberFormat="1" applyFont="1" applyBorder="1" applyAlignment="1" applyProtection="1">
      <alignment horizontal="center"/>
      <protection hidden="1"/>
    </xf>
    <xf numFmtId="9" fontId="0" fillId="0" borderId="0" xfId="0" applyNumberFormat="1" applyProtection="1">
      <protection hidden="1"/>
    </xf>
    <xf numFmtId="165" fontId="0" fillId="0" borderId="19" xfId="1" applyNumberFormat="1" applyFont="1" applyBorder="1" applyAlignment="1" applyProtection="1">
      <alignment horizontal="center"/>
      <protection hidden="1"/>
    </xf>
    <xf numFmtId="165" fontId="0" fillId="0" borderId="20" xfId="1" applyNumberFormat="1" applyFont="1" applyBorder="1" applyAlignment="1" applyProtection="1">
      <alignment horizontal="center"/>
      <protection hidden="1"/>
    </xf>
    <xf numFmtId="9" fontId="4" fillId="0" borderId="21" xfId="0" applyNumberFormat="1" applyFont="1" applyBorder="1" applyAlignment="1" applyProtection="1">
      <alignment horizontal="center"/>
      <protection hidden="1"/>
    </xf>
    <xf numFmtId="9" fontId="4" fillId="0" borderId="22" xfId="0" applyNumberFormat="1" applyFont="1" applyBorder="1" applyAlignment="1" applyProtection="1">
      <alignment horizontal="center"/>
      <protection hidden="1"/>
    </xf>
    <xf numFmtId="9" fontId="4" fillId="0" borderId="23" xfId="0" applyNumberFormat="1" applyFont="1" applyBorder="1" applyAlignment="1" applyProtection="1">
      <alignment horizontal="center"/>
      <protection hidden="1"/>
    </xf>
    <xf numFmtId="165" fontId="0" fillId="0" borderId="21" xfId="1" applyNumberFormat="1" applyFont="1" applyBorder="1" applyAlignment="1" applyProtection="1">
      <alignment horizontal="center"/>
      <protection hidden="1"/>
    </xf>
    <xf numFmtId="165" fontId="0" fillId="0" borderId="22" xfId="1" applyNumberFormat="1" applyFont="1" applyBorder="1" applyAlignment="1" applyProtection="1">
      <alignment horizontal="center"/>
      <protection hidden="1"/>
    </xf>
    <xf numFmtId="165" fontId="0" fillId="0" borderId="23" xfId="1" applyNumberFormat="1" applyFont="1" applyBorder="1" applyAlignment="1" applyProtection="1">
      <alignment horizontal="center"/>
      <protection hidden="1"/>
    </xf>
    <xf numFmtId="166" fontId="4" fillId="0" borderId="17" xfId="2" applyNumberFormat="1" applyFont="1" applyBorder="1" applyAlignment="1" applyProtection="1">
      <alignment horizontal="center"/>
      <protection hidden="1"/>
    </xf>
    <xf numFmtId="166" fontId="4" fillId="0" borderId="0" xfId="2" applyNumberFormat="1" applyFont="1" applyBorder="1" applyAlignment="1" applyProtection="1">
      <alignment horizontal="center"/>
      <protection hidden="1"/>
    </xf>
    <xf numFmtId="9" fontId="4" fillId="0" borderId="0" xfId="2" applyFont="1" applyBorder="1" applyAlignment="1" applyProtection="1">
      <alignment horizontal="center"/>
      <protection hidden="1"/>
    </xf>
    <xf numFmtId="9" fontId="4" fillId="0" borderId="20" xfId="2" applyFont="1" applyBorder="1" applyAlignment="1" applyProtection="1">
      <alignment horizontal="center"/>
      <protection hidden="1"/>
    </xf>
    <xf numFmtId="0" fontId="0" fillId="0" borderId="1" xfId="0" applyBorder="1" applyAlignment="1" applyProtection="1">
      <alignment horizontal="center"/>
      <protection hidden="1"/>
    </xf>
    <xf numFmtId="9" fontId="4" fillId="0" borderId="22" xfId="2" applyFont="1" applyBorder="1" applyAlignment="1" applyProtection="1">
      <alignment horizontal="center"/>
      <protection hidden="1"/>
    </xf>
    <xf numFmtId="9" fontId="4" fillId="0" borderId="8" xfId="2" applyFont="1" applyBorder="1" applyAlignment="1" applyProtection="1">
      <alignment horizontal="center"/>
      <protection hidden="1"/>
    </xf>
    <xf numFmtId="9" fontId="4" fillId="0" borderId="6" xfId="0" applyNumberFormat="1" applyFont="1" applyBorder="1" applyAlignment="1" applyProtection="1">
      <alignment horizontal="center"/>
      <protection hidden="1"/>
    </xf>
    <xf numFmtId="165" fontId="0" fillId="0" borderId="7" xfId="1" applyNumberFormat="1" applyFont="1" applyBorder="1" applyAlignment="1" applyProtection="1">
      <alignment horizontal="center"/>
      <protection hidden="1"/>
    </xf>
    <xf numFmtId="165" fontId="0" fillId="0" borderId="8" xfId="1" applyNumberFormat="1" applyFont="1" applyBorder="1" applyAlignment="1" applyProtection="1">
      <alignment horizontal="center"/>
      <protection hidden="1"/>
    </xf>
    <xf numFmtId="165" fontId="0" fillId="0" borderId="6" xfId="1" applyNumberFormat="1" applyFont="1" applyBorder="1" applyAlignment="1" applyProtection="1">
      <alignment horizontal="center"/>
      <protection hidden="1"/>
    </xf>
    <xf numFmtId="0" fontId="28" fillId="0" borderId="0" xfId="0" applyFont="1" applyFill="1" applyBorder="1" applyProtection="1">
      <protection hidden="1"/>
    </xf>
    <xf numFmtId="0" fontId="0" fillId="0" borderId="0" xfId="0" applyFont="1" applyFill="1" applyBorder="1" applyProtection="1">
      <protection hidden="1"/>
    </xf>
    <xf numFmtId="0" fontId="4" fillId="0" borderId="0" xfId="0" applyFont="1" applyFill="1" applyBorder="1" applyAlignment="1" applyProtection="1">
      <alignment horizontal="center" vertical="center"/>
      <protection hidden="1"/>
    </xf>
    <xf numFmtId="0" fontId="21" fillId="0" borderId="0" xfId="0" applyFont="1" applyFill="1" applyBorder="1" applyProtection="1">
      <protection hidden="1"/>
    </xf>
    <xf numFmtId="0" fontId="19" fillId="0" borderId="0" xfId="0" applyFont="1" applyFill="1" applyBorder="1" applyAlignment="1" applyProtection="1">
      <alignment horizontal="justify" vertical="center"/>
      <protection hidden="1"/>
    </xf>
    <xf numFmtId="9" fontId="4" fillId="0" borderId="1" xfId="0" applyNumberFormat="1" applyFont="1" applyFill="1" applyBorder="1" applyAlignment="1" applyProtection="1">
      <alignment horizontal="center" vertical="center"/>
      <protection hidden="1"/>
    </xf>
    <xf numFmtId="9" fontId="4" fillId="0" borderId="1" xfId="0" applyNumberFormat="1" applyFont="1" applyFill="1" applyBorder="1" applyAlignment="1" applyProtection="1">
      <alignment horizontal="center"/>
      <protection hidden="1"/>
    </xf>
    <xf numFmtId="0" fontId="4" fillId="0" borderId="1" xfId="0" quotePrefix="1" applyFont="1" applyFill="1" applyBorder="1" applyAlignment="1" applyProtection="1">
      <alignment horizontal="center" vertical="center"/>
      <protection hidden="1"/>
    </xf>
    <xf numFmtId="0" fontId="0" fillId="0" borderId="1" xfId="0" applyFill="1" applyBorder="1" applyAlignment="1" applyProtection="1">
      <alignment horizontal="center"/>
      <protection hidden="1"/>
    </xf>
    <xf numFmtId="166" fontId="4" fillId="0" borderId="1" xfId="0" applyNumberFormat="1" applyFont="1" applyFill="1" applyBorder="1" applyAlignment="1" applyProtection="1">
      <alignment horizontal="center" vertical="center"/>
      <protection hidden="1"/>
    </xf>
    <xf numFmtId="9" fontId="4" fillId="0" borderId="1" xfId="2" applyFont="1" applyFill="1" applyBorder="1" applyAlignment="1" applyProtection="1">
      <alignment horizontal="center" vertical="center"/>
      <protection hidden="1"/>
    </xf>
    <xf numFmtId="167" fontId="4" fillId="0" borderId="1" xfId="0" applyNumberFormat="1" applyFont="1" applyFill="1" applyBorder="1" applyAlignment="1" applyProtection="1">
      <alignment horizontal="center" vertical="center"/>
      <protection hidden="1"/>
    </xf>
    <xf numFmtId="164" fontId="4" fillId="0" borderId="0" xfId="1" applyFont="1" applyFill="1" applyBorder="1" applyAlignment="1" applyProtection="1">
      <alignment horizontal="center" vertical="center"/>
      <protection hidden="1"/>
    </xf>
    <xf numFmtId="164" fontId="4" fillId="0" borderId="0" xfId="0" applyNumberFormat="1" applyFont="1" applyFill="1" applyBorder="1" applyAlignment="1" applyProtection="1">
      <alignment horizontal="center" vertical="center"/>
      <protection hidden="1"/>
    </xf>
    <xf numFmtId="0" fontId="1" fillId="0" borderId="0" xfId="0" applyFont="1" applyFill="1" applyBorder="1" applyAlignment="1" applyProtection="1">
      <alignment horizontal="justify" vertical="center"/>
      <protection hidden="1"/>
    </xf>
    <xf numFmtId="0" fontId="1" fillId="0" borderId="0" xfId="0" applyFont="1" applyFill="1" applyBorder="1" applyAlignment="1" applyProtection="1">
      <alignment horizontal="justify" vertical="top"/>
      <protection hidden="1"/>
    </xf>
    <xf numFmtId="0" fontId="1" fillId="0" borderId="0" xfId="0" applyFont="1" applyFill="1" applyBorder="1" applyAlignment="1" applyProtection="1">
      <alignment vertical="top"/>
      <protection hidden="1"/>
    </xf>
    <xf numFmtId="0" fontId="1" fillId="0" borderId="0" xfId="0" applyFont="1" applyFill="1" applyBorder="1" applyAlignment="1" applyProtection="1">
      <alignment horizontal="center" vertical="top"/>
      <protection hidden="1"/>
    </xf>
    <xf numFmtId="0" fontId="0" fillId="0" borderId="0" xfId="0" applyFill="1" applyBorder="1" applyAlignment="1" applyProtection="1">
      <alignment vertical="top"/>
      <protection hidden="1"/>
    </xf>
    <xf numFmtId="0" fontId="4" fillId="0" borderId="0" xfId="0" applyFont="1" applyFill="1" applyBorder="1" applyAlignment="1" applyProtection="1">
      <alignment horizontal="center" vertical="top" wrapText="1"/>
      <protection hidden="1"/>
    </xf>
    <xf numFmtId="0" fontId="0" fillId="0" borderId="0" xfId="0" applyFill="1" applyBorder="1" applyAlignment="1" applyProtection="1">
      <alignment horizontal="center" vertical="top"/>
      <protection hidden="1"/>
    </xf>
    <xf numFmtId="17" fontId="0" fillId="0" borderId="14" xfId="0" applyNumberFormat="1" applyBorder="1" applyProtection="1">
      <protection locked="0"/>
    </xf>
    <xf numFmtId="164" fontId="19" fillId="0" borderId="1" xfId="1" applyFont="1" applyFill="1" applyBorder="1" applyAlignment="1" applyProtection="1">
      <alignment horizontal="center" vertical="center" wrapText="1"/>
      <protection locked="0"/>
    </xf>
    <xf numFmtId="0" fontId="19" fillId="5" borderId="1" xfId="0" applyFont="1" applyFill="1" applyBorder="1" applyAlignment="1" applyProtection="1">
      <alignment horizontal="center" vertical="center"/>
      <protection locked="0"/>
    </xf>
    <xf numFmtId="0" fontId="31" fillId="0" borderId="0" xfId="0" applyFont="1" applyFill="1"/>
    <xf numFmtId="0" fontId="31" fillId="0" borderId="0" xfId="0" applyFont="1"/>
    <xf numFmtId="0" fontId="29" fillId="0" borderId="0" xfId="0" applyFont="1"/>
    <xf numFmtId="0" fontId="31" fillId="0" borderId="0" xfId="0" applyFont="1" applyBorder="1"/>
    <xf numFmtId="0" fontId="29" fillId="0" borderId="0" xfId="0" applyFont="1" applyFill="1"/>
    <xf numFmtId="0" fontId="29" fillId="0" borderId="0" xfId="0" applyFont="1" applyFill="1" applyAlignment="1">
      <alignment horizontal="center"/>
    </xf>
    <xf numFmtId="0" fontId="32" fillId="0" borderId="0" xfId="0" applyFont="1" applyFill="1" applyAlignment="1">
      <alignment horizontal="center"/>
    </xf>
    <xf numFmtId="0" fontId="4" fillId="0" borderId="0" xfId="0" applyFont="1" applyFill="1" applyBorder="1" applyAlignment="1" applyProtection="1">
      <alignment horizontal="center"/>
      <protection hidden="1"/>
    </xf>
    <xf numFmtId="0" fontId="29" fillId="0" borderId="0" xfId="0" applyFont="1" applyProtection="1">
      <protection hidden="1"/>
    </xf>
    <xf numFmtId="0" fontId="31" fillId="0" borderId="0" xfId="0" applyFont="1" applyProtection="1">
      <protection hidden="1"/>
    </xf>
    <xf numFmtId="0" fontId="31" fillId="0" borderId="0" xfId="0" applyFont="1" applyFill="1" applyProtection="1">
      <protection hidden="1"/>
    </xf>
    <xf numFmtId="0" fontId="31" fillId="0" borderId="0" xfId="0" applyFont="1" applyFill="1" applyBorder="1" applyProtection="1">
      <protection hidden="1"/>
    </xf>
    <xf numFmtId="0" fontId="31" fillId="0" borderId="0" xfId="0" applyFont="1" applyFill="1" applyAlignment="1" applyProtection="1">
      <alignment horizontal="center" wrapText="1"/>
      <protection hidden="1"/>
    </xf>
    <xf numFmtId="0" fontId="31" fillId="0" borderId="0" xfId="0" applyFont="1" applyFill="1" applyBorder="1" applyAlignment="1" applyProtection="1">
      <alignment horizontal="center" wrapText="1"/>
      <protection hidden="1"/>
    </xf>
    <xf numFmtId="0" fontId="31" fillId="0" borderId="0" xfId="0" applyFont="1" applyFill="1" applyBorder="1" applyAlignment="1" applyProtection="1">
      <alignment horizontal="center"/>
      <protection hidden="1"/>
    </xf>
    <xf numFmtId="0" fontId="31" fillId="0" borderId="0" xfId="0" applyFont="1" applyFill="1" applyBorder="1" applyAlignment="1" applyProtection="1">
      <alignment horizontal="right"/>
      <protection hidden="1"/>
    </xf>
    <xf numFmtId="0" fontId="31" fillId="0" borderId="0" xfId="0" applyFont="1" applyFill="1" applyAlignment="1" applyProtection="1">
      <alignment horizontal="center"/>
      <protection hidden="1"/>
    </xf>
    <xf numFmtId="0" fontId="31" fillId="0" borderId="1" xfId="0" applyFont="1" applyFill="1" applyBorder="1" applyAlignment="1" applyProtection="1">
      <alignment horizontal="center" wrapText="1"/>
      <protection hidden="1"/>
    </xf>
    <xf numFmtId="0" fontId="31" fillId="0" borderId="1" xfId="0" applyFont="1" applyFill="1" applyBorder="1" applyAlignment="1" applyProtection="1">
      <alignment horizontal="center"/>
      <protection hidden="1"/>
    </xf>
    <xf numFmtId="0" fontId="31" fillId="0" borderId="0" xfId="0" quotePrefix="1" applyFont="1" applyFill="1" applyBorder="1" applyProtection="1">
      <protection hidden="1"/>
    </xf>
    <xf numFmtId="164" fontId="31" fillId="0" borderId="0" xfId="1" applyNumberFormat="1" applyFont="1" applyFill="1" applyBorder="1" applyProtection="1">
      <protection hidden="1"/>
    </xf>
    <xf numFmtId="0" fontId="31" fillId="0" borderId="0" xfId="0" applyFont="1" applyFill="1" applyAlignment="1" applyProtection="1">
      <alignment horizontal="left"/>
      <protection hidden="1"/>
    </xf>
    <xf numFmtId="0" fontId="31" fillId="0" borderId="0" xfId="0" applyFont="1" applyFill="1" applyBorder="1" applyAlignment="1" applyProtection="1">
      <alignment horizontal="left"/>
      <protection hidden="1"/>
    </xf>
    <xf numFmtId="0" fontId="29" fillId="0" borderId="0" xfId="0" applyFont="1" applyFill="1" applyBorder="1" applyAlignment="1" applyProtection="1">
      <alignment horizontal="center"/>
      <protection hidden="1"/>
    </xf>
    <xf numFmtId="0" fontId="4" fillId="0" borderId="25" xfId="0" applyFont="1" applyFill="1" applyBorder="1" applyAlignment="1" applyProtection="1">
      <alignment horizontal="center"/>
      <protection hidden="1"/>
    </xf>
    <xf numFmtId="0" fontId="4" fillId="0" borderId="0" xfId="0" applyFont="1" applyFill="1" applyBorder="1" applyAlignment="1" applyProtection="1">
      <alignment horizontal="right"/>
      <protection hidden="1"/>
    </xf>
    <xf numFmtId="164" fontId="4" fillId="0" borderId="0" xfId="0" applyNumberFormat="1" applyFont="1" applyFill="1" applyBorder="1" applyProtection="1">
      <protection hidden="1"/>
    </xf>
    <xf numFmtId="0" fontId="31" fillId="0" borderId="0" xfId="0" applyFont="1" applyFill="1" applyBorder="1" applyAlignment="1" applyProtection="1">
      <alignment horizontal="left" vertical="center"/>
      <protection hidden="1"/>
    </xf>
    <xf numFmtId="0" fontId="31" fillId="0" borderId="0" xfId="0" applyFont="1" applyFill="1" applyBorder="1" applyAlignment="1" applyProtection="1">
      <alignment horizontal="left" wrapText="1"/>
      <protection hidden="1"/>
    </xf>
    <xf numFmtId="0" fontId="31" fillId="0" borderId="0" xfId="0" applyFont="1" applyFill="1" applyBorder="1" applyAlignment="1" applyProtection="1">
      <alignment wrapText="1"/>
      <protection hidden="1"/>
    </xf>
    <xf numFmtId="0" fontId="29" fillId="0" borderId="0" xfId="0" applyFont="1" applyAlignment="1" applyProtection="1">
      <alignment vertical="top" wrapText="1"/>
      <protection hidden="1"/>
    </xf>
    <xf numFmtId="0" fontId="31" fillId="0" borderId="0" xfId="0" applyFont="1" applyFill="1" applyBorder="1" applyAlignment="1" applyProtection="1">
      <alignment horizontal="left" vertical="top"/>
      <protection hidden="1"/>
    </xf>
    <xf numFmtId="0" fontId="29" fillId="0" borderId="0" xfId="0" applyFont="1" applyFill="1" applyBorder="1" applyProtection="1">
      <protection hidden="1"/>
    </xf>
    <xf numFmtId="0" fontId="7" fillId="0" borderId="3" xfId="0" applyFont="1" applyFill="1" applyBorder="1" applyAlignment="1" applyProtection="1">
      <alignment horizontal="center"/>
      <protection hidden="1"/>
    </xf>
    <xf numFmtId="0" fontId="31" fillId="0" borderId="13" xfId="0" applyFont="1" applyBorder="1" applyAlignment="1" applyProtection="1">
      <alignment horizontal="left" vertical="top" wrapText="1"/>
      <protection hidden="1"/>
    </xf>
    <xf numFmtId="0" fontId="29" fillId="0" borderId="10" xfId="0" applyFont="1" applyBorder="1" applyAlignment="1" applyProtection="1">
      <alignment vertical="top" wrapText="1"/>
      <protection hidden="1"/>
    </xf>
    <xf numFmtId="0" fontId="29" fillId="0" borderId="0" xfId="0" applyFont="1" applyAlignment="1" applyProtection="1">
      <alignment horizontal="left" vertical="top" wrapText="1"/>
      <protection hidden="1"/>
    </xf>
    <xf numFmtId="0" fontId="29" fillId="0" borderId="0" xfId="0" applyFont="1" applyFill="1" applyProtection="1">
      <protection hidden="1"/>
    </xf>
    <xf numFmtId="0" fontId="67" fillId="0" borderId="0" xfId="0" applyFont="1" applyFill="1" applyAlignment="1" applyProtection="1">
      <protection hidden="1"/>
    </xf>
    <xf numFmtId="0" fontId="67" fillId="0" borderId="0" xfId="0" applyFont="1" applyFill="1" applyAlignment="1" applyProtection="1">
      <alignment horizontal="center"/>
      <protection hidden="1"/>
    </xf>
    <xf numFmtId="0" fontId="29" fillId="0" borderId="0" xfId="0" applyFont="1" applyBorder="1" applyAlignment="1" applyProtection="1">
      <alignment horizontal="left" vertical="top" wrapText="1"/>
      <protection hidden="1"/>
    </xf>
    <xf numFmtId="0" fontId="29" fillId="0" borderId="0" xfId="0" applyFont="1" applyBorder="1" applyAlignment="1" applyProtection="1">
      <alignment horizontal="left" vertical="top"/>
      <protection hidden="1"/>
    </xf>
    <xf numFmtId="0" fontId="31" fillId="0" borderId="10" xfId="0" applyFont="1" applyFill="1" applyBorder="1" applyAlignment="1" applyProtection="1">
      <protection hidden="1"/>
    </xf>
    <xf numFmtId="0" fontId="31" fillId="0" borderId="0" xfId="0" applyFont="1" applyFill="1" applyAlignment="1" applyProtection="1">
      <protection hidden="1"/>
    </xf>
    <xf numFmtId="10" fontId="2" fillId="0" borderId="5" xfId="2" applyNumberFormat="1" applyFont="1" applyFill="1" applyBorder="1" applyAlignment="1" applyProtection="1">
      <alignment horizontal="center"/>
      <protection locked="0"/>
    </xf>
    <xf numFmtId="0" fontId="29" fillId="0" borderId="24" xfId="0" applyFont="1" applyBorder="1" applyAlignment="1" applyProtection="1">
      <alignment vertical="top" wrapText="1"/>
      <protection hidden="1"/>
    </xf>
    <xf numFmtId="0" fontId="7" fillId="0" borderId="0" xfId="0" applyFont="1" applyFill="1" applyBorder="1" applyAlignment="1" applyProtection="1">
      <alignment horizontal="center"/>
      <protection hidden="1"/>
    </xf>
    <xf numFmtId="49" fontId="19" fillId="0" borderId="5" xfId="0" applyNumberFormat="1" applyFont="1" applyFill="1" applyBorder="1" applyAlignment="1" applyProtection="1">
      <alignment horizontal="justify" vertical="top"/>
      <protection locked="0"/>
    </xf>
    <xf numFmtId="0" fontId="1" fillId="0" borderId="0" xfId="0" applyFont="1" applyFill="1" applyBorder="1" applyAlignment="1" applyProtection="1">
      <alignment horizontal="center"/>
      <protection hidden="1"/>
    </xf>
    <xf numFmtId="49" fontId="19" fillId="0" borderId="3" xfId="0" applyNumberFormat="1" applyFont="1" applyFill="1" applyBorder="1" applyAlignment="1" applyProtection="1">
      <alignment horizontal="justify" vertical="top"/>
      <protection locked="0"/>
    </xf>
    <xf numFmtId="49" fontId="19" fillId="0" borderId="3" xfId="0" applyNumberFormat="1" applyFont="1" applyFill="1" applyBorder="1" applyAlignment="1" applyProtection="1">
      <alignment horizontal="left" vertical="top" wrapText="1"/>
      <protection locked="0"/>
    </xf>
    <xf numFmtId="49" fontId="19" fillId="0" borderId="4" xfId="0" applyNumberFormat="1" applyFont="1" applyFill="1" applyBorder="1" applyAlignment="1" applyProtection="1">
      <alignment horizontal="left" vertical="top" wrapText="1"/>
      <protection locked="0"/>
    </xf>
    <xf numFmtId="49" fontId="19" fillId="0" borderId="5" xfId="0" applyNumberFormat="1" applyFont="1" applyFill="1" applyBorder="1" applyAlignment="1" applyProtection="1">
      <alignment horizontal="left" vertical="top" wrapText="1"/>
      <protection locked="0"/>
    </xf>
    <xf numFmtId="0" fontId="1" fillId="0" borderId="0" xfId="0" applyFont="1" applyFill="1" applyAlignment="1" applyProtection="1">
      <alignment horizontal="center"/>
      <protection hidden="1"/>
    </xf>
    <xf numFmtId="0" fontId="0" fillId="0" borderId="0" xfId="0" applyFill="1" applyAlignment="1" applyProtection="1">
      <alignment horizontal="center"/>
      <protection hidden="1"/>
    </xf>
    <xf numFmtId="0" fontId="1" fillId="0" borderId="0" xfId="0" applyFont="1" applyFill="1" applyAlignment="1" applyProtection="1">
      <alignment horizontal="center" vertical="center"/>
      <protection hidden="1"/>
    </xf>
    <xf numFmtId="0" fontId="7" fillId="0" borderId="14" xfId="0" applyFont="1" applyFill="1" applyBorder="1" applyAlignment="1" applyProtection="1">
      <alignment horizontal="center"/>
      <protection hidden="1"/>
    </xf>
    <xf numFmtId="0" fontId="19" fillId="0" borderId="1" xfId="0" applyFont="1" applyFill="1" applyBorder="1" applyAlignment="1" applyProtection="1">
      <alignment horizontal="left" vertical="top"/>
      <protection locked="0"/>
    </xf>
    <xf numFmtId="0" fontId="19" fillId="0" borderId="1" xfId="0" applyFont="1" applyFill="1" applyBorder="1" applyAlignment="1" applyProtection="1">
      <alignment horizontal="left" vertical="top" wrapText="1"/>
      <protection locked="0"/>
    </xf>
    <xf numFmtId="0" fontId="7" fillId="0" borderId="14" xfId="0" applyFont="1" applyFill="1" applyBorder="1" applyAlignment="1" applyProtection="1">
      <alignment horizontal="center" vertical="center"/>
      <protection hidden="1"/>
    </xf>
    <xf numFmtId="9" fontId="19" fillId="0" borderId="5" xfId="2" applyFont="1" applyFill="1" applyBorder="1" applyAlignment="1" applyProtection="1">
      <alignment horizontal="right" vertical="top" wrapText="1"/>
      <protection locked="0"/>
    </xf>
    <xf numFmtId="0" fontId="19" fillId="0" borderId="0" xfId="0" applyFont="1" applyFill="1" applyBorder="1" applyAlignment="1" applyProtection="1">
      <alignment horizontal="justify" vertical="top"/>
      <protection hidden="1"/>
    </xf>
    <xf numFmtId="0" fontId="7" fillId="0" borderId="0" xfId="0" applyFont="1" applyFill="1" applyBorder="1" applyAlignment="1" applyProtection="1">
      <alignment horizontal="center" vertical="top"/>
      <protection hidden="1"/>
    </xf>
    <xf numFmtId="0" fontId="7" fillId="0" borderId="0" xfId="0" applyFont="1" applyFill="1" applyBorder="1" applyAlignment="1" applyProtection="1">
      <alignment wrapText="1"/>
      <protection hidden="1"/>
    </xf>
    <xf numFmtId="0" fontId="7" fillId="0" borderId="0" xfId="0" applyFont="1" applyFill="1" applyBorder="1" applyAlignment="1" applyProtection="1">
      <alignment horizontal="center" wrapText="1"/>
      <protection hidden="1"/>
    </xf>
    <xf numFmtId="0" fontId="7" fillId="0" borderId="14" xfId="0" applyFont="1" applyFill="1" applyBorder="1" applyAlignment="1" applyProtection="1">
      <alignment horizontal="center" wrapText="1"/>
      <protection hidden="1"/>
    </xf>
    <xf numFmtId="9" fontId="18" fillId="0" borderId="10" xfId="0" applyNumberFormat="1" applyFont="1" applyFill="1" applyBorder="1" applyAlignment="1" applyProtection="1">
      <alignment vertical="top" wrapText="1"/>
      <protection hidden="1"/>
    </xf>
    <xf numFmtId="0" fontId="19" fillId="0" borderId="0" xfId="0" applyFont="1" applyFill="1" applyBorder="1" applyAlignment="1" applyProtection="1">
      <alignment horizontal="center" vertical="top" wrapText="1"/>
      <protection hidden="1"/>
    </xf>
    <xf numFmtId="0" fontId="19" fillId="0" borderId="0" xfId="0" applyFont="1" applyFill="1" applyBorder="1" applyAlignment="1" applyProtection="1">
      <alignment horizontal="left" vertical="top"/>
      <protection hidden="1"/>
    </xf>
    <xf numFmtId="0" fontId="70" fillId="0" borderId="0" xfId="0" applyFont="1" applyAlignment="1" applyProtection="1">
      <protection hidden="1"/>
    </xf>
    <xf numFmtId="0" fontId="55" fillId="0" borderId="0" xfId="0" applyFont="1" applyFill="1" applyProtection="1">
      <protection hidden="1"/>
    </xf>
    <xf numFmtId="0" fontId="66" fillId="26" borderId="16" xfId="0" applyFont="1" applyFill="1" applyBorder="1" applyAlignment="1" applyProtection="1">
      <alignment horizontal="left" vertical="center" wrapText="1"/>
      <protection hidden="1"/>
    </xf>
    <xf numFmtId="0" fontId="66" fillId="26" borderId="18" xfId="0" applyFont="1" applyFill="1" applyBorder="1" applyAlignment="1" applyProtection="1">
      <alignment horizontal="center" vertical="center" wrapText="1"/>
      <protection hidden="1"/>
    </xf>
    <xf numFmtId="0" fontId="55" fillId="0" borderId="0" xfId="0" applyFont="1" applyFill="1" applyBorder="1" applyAlignment="1" applyProtection="1">
      <alignment vertical="center" wrapText="1"/>
      <protection hidden="1"/>
    </xf>
    <xf numFmtId="0" fontId="71" fillId="0" borderId="0" xfId="0" applyFont="1" applyAlignment="1" applyProtection="1">
      <alignment horizontal="center"/>
      <protection hidden="1"/>
    </xf>
    <xf numFmtId="0" fontId="55" fillId="0" borderId="0" xfId="0" applyFont="1" applyFill="1" applyAlignment="1" applyProtection="1">
      <alignment vertical="center" wrapText="1"/>
      <protection hidden="1"/>
    </xf>
    <xf numFmtId="0" fontId="71" fillId="0" borderId="0" xfId="0" applyFont="1" applyFill="1" applyAlignment="1" applyProtection="1">
      <alignment horizontal="center"/>
      <protection hidden="1"/>
    </xf>
    <xf numFmtId="0" fontId="61" fillId="0" borderId="0" xfId="0" applyFont="1" applyFill="1" applyBorder="1" applyAlignment="1" applyProtection="1">
      <alignment horizontal="center"/>
      <protection hidden="1"/>
    </xf>
    <xf numFmtId="0" fontId="61" fillId="0" borderId="0" xfId="0" applyFont="1" applyFill="1" applyAlignment="1" applyProtection="1">
      <alignment horizontal="center"/>
      <protection hidden="1"/>
    </xf>
    <xf numFmtId="0" fontId="55" fillId="0" borderId="0" xfId="0" applyFont="1" applyBorder="1" applyProtection="1">
      <protection hidden="1"/>
    </xf>
    <xf numFmtId="0" fontId="55" fillId="0" borderId="0" xfId="0" applyFont="1" applyProtection="1">
      <protection hidden="1"/>
    </xf>
    <xf numFmtId="0" fontId="55" fillId="0" borderId="0" xfId="0" applyFont="1" applyFill="1" applyBorder="1" applyProtection="1">
      <protection hidden="1"/>
    </xf>
    <xf numFmtId="0" fontId="60" fillId="0" borderId="0" xfId="0" applyFont="1" applyProtection="1">
      <protection hidden="1"/>
    </xf>
    <xf numFmtId="0" fontId="80" fillId="4" borderId="0" xfId="0" applyFont="1" applyFill="1" applyBorder="1" applyProtection="1">
      <protection hidden="1"/>
    </xf>
    <xf numFmtId="0" fontId="80" fillId="4" borderId="0" xfId="0" applyFont="1" applyFill="1" applyAlignment="1" applyProtection="1">
      <alignment horizontal="left"/>
      <protection hidden="1"/>
    </xf>
    <xf numFmtId="0" fontId="80" fillId="4" borderId="0" xfId="0" applyFont="1" applyFill="1" applyProtection="1">
      <protection hidden="1"/>
    </xf>
    <xf numFmtId="0" fontId="81" fillId="4" borderId="0" xfId="0" applyFont="1" applyFill="1" applyBorder="1" applyProtection="1">
      <protection hidden="1"/>
    </xf>
    <xf numFmtId="0" fontId="80" fillId="4" borderId="0" xfId="0" applyFont="1" applyFill="1" applyBorder="1" applyAlignment="1" applyProtection="1">
      <alignment horizontal="center"/>
      <protection hidden="1"/>
    </xf>
    <xf numFmtId="0" fontId="80" fillId="4" borderId="1" xfId="0" applyFont="1" applyFill="1" applyBorder="1" applyAlignment="1" applyProtection="1">
      <alignment horizontal="center" vertical="center"/>
      <protection hidden="1"/>
    </xf>
    <xf numFmtId="0" fontId="80" fillId="4" borderId="0" xfId="0" applyFont="1" applyFill="1" applyBorder="1" applyAlignment="1" applyProtection="1">
      <alignment horizontal="center" wrapText="1"/>
      <protection hidden="1"/>
    </xf>
    <xf numFmtId="0" fontId="80" fillId="4" borderId="0" xfId="0" applyFont="1" applyFill="1" applyBorder="1" applyAlignment="1" applyProtection="1">
      <alignment horizontal="left"/>
      <protection hidden="1"/>
    </xf>
    <xf numFmtId="0" fontId="80" fillId="4" borderId="0" xfId="0" applyFont="1" applyFill="1" applyBorder="1" applyAlignment="1" applyProtection="1">
      <protection hidden="1"/>
    </xf>
    <xf numFmtId="0" fontId="80" fillId="4" borderId="0" xfId="0" applyFont="1" applyFill="1" applyBorder="1" applyAlignment="1" applyProtection="1">
      <alignment horizontal="left" wrapText="1"/>
      <protection hidden="1"/>
    </xf>
    <xf numFmtId="0" fontId="81" fillId="4" borderId="1" xfId="0" applyFont="1" applyFill="1" applyBorder="1" applyAlignment="1" applyProtection="1">
      <alignment horizontal="center"/>
      <protection hidden="1"/>
    </xf>
    <xf numFmtId="0" fontId="80" fillId="4" borderId="0" xfId="0" applyFont="1" applyFill="1" applyAlignment="1" applyProtection="1">
      <alignment horizontal="center"/>
      <protection hidden="1"/>
    </xf>
    <xf numFmtId="166" fontId="80" fillId="4" borderId="0" xfId="2" applyNumberFormat="1" applyFont="1" applyFill="1" applyAlignment="1" applyProtection="1">
      <alignment horizontal="center"/>
      <protection hidden="1"/>
    </xf>
    <xf numFmtId="165" fontId="81" fillId="4" borderId="0" xfId="1" applyNumberFormat="1" applyFont="1" applyFill="1" applyBorder="1" applyAlignment="1" applyProtection="1">
      <alignment horizontal="center"/>
      <protection hidden="1"/>
    </xf>
    <xf numFmtId="0" fontId="80" fillId="4" borderId="1" xfId="0" applyFont="1" applyFill="1" applyBorder="1" applyAlignment="1" applyProtection="1">
      <alignment horizontal="center"/>
      <protection hidden="1"/>
    </xf>
    <xf numFmtId="165" fontId="80" fillId="4" borderId="0" xfId="0" applyNumberFormat="1" applyFont="1" applyFill="1" applyBorder="1" applyProtection="1">
      <protection hidden="1"/>
    </xf>
    <xf numFmtId="9" fontId="80" fillId="4" borderId="0" xfId="2" applyFont="1" applyFill="1" applyBorder="1" applyProtection="1">
      <protection hidden="1"/>
    </xf>
    <xf numFmtId="0" fontId="80" fillId="4" borderId="0" xfId="0" applyFont="1" applyFill="1" applyBorder="1" applyAlignment="1" applyProtection="1">
      <alignment vertical="center"/>
      <protection hidden="1"/>
    </xf>
    <xf numFmtId="9" fontId="80" fillId="4" borderId="0" xfId="0" applyNumberFormat="1" applyFont="1" applyFill="1" applyBorder="1" applyAlignment="1" applyProtection="1">
      <alignment horizontal="center"/>
      <protection hidden="1"/>
    </xf>
    <xf numFmtId="0" fontId="83" fillId="4" borderId="0" xfId="0" applyFont="1" applyFill="1" applyBorder="1" applyProtection="1">
      <protection hidden="1"/>
    </xf>
    <xf numFmtId="0" fontId="81" fillId="4" borderId="0" xfId="0" applyFont="1" applyFill="1" applyBorder="1" applyAlignment="1" applyProtection="1">
      <alignment horizontal="left" vertical="center"/>
      <protection hidden="1"/>
    </xf>
    <xf numFmtId="0" fontId="84" fillId="4" borderId="0" xfId="0" applyFont="1" applyFill="1" applyBorder="1" applyAlignment="1" applyProtection="1">
      <alignment vertical="center"/>
      <protection hidden="1"/>
    </xf>
    <xf numFmtId="165" fontId="84" fillId="4" borderId="1" xfId="1" applyNumberFormat="1" applyFont="1" applyFill="1" applyBorder="1" applyAlignment="1" applyProtection="1">
      <alignment vertical="center"/>
      <protection hidden="1"/>
    </xf>
    <xf numFmtId="165" fontId="80" fillId="4" borderId="1" xfId="1" applyNumberFormat="1" applyFont="1" applyFill="1" applyBorder="1" applyAlignment="1" applyProtection="1">
      <alignment vertical="center"/>
      <protection hidden="1"/>
    </xf>
    <xf numFmtId="165" fontId="85" fillId="4" borderId="1" xfId="1" applyNumberFormat="1" applyFont="1" applyFill="1" applyBorder="1" applyAlignment="1" applyProtection="1">
      <alignment vertical="center" wrapText="1"/>
      <protection hidden="1"/>
    </xf>
    <xf numFmtId="165" fontId="80" fillId="4" borderId="2" xfId="1" applyNumberFormat="1" applyFont="1" applyFill="1" applyBorder="1" applyAlignment="1" applyProtection="1">
      <alignment vertical="center"/>
      <protection hidden="1"/>
    </xf>
    <xf numFmtId="165" fontId="81" fillId="4" borderId="1" xfId="0" applyNumberFormat="1" applyFont="1" applyFill="1" applyBorder="1" applyProtection="1">
      <protection hidden="1"/>
    </xf>
    <xf numFmtId="165" fontId="80" fillId="4" borderId="1" xfId="0" applyNumberFormat="1" applyFont="1" applyFill="1" applyBorder="1" applyProtection="1">
      <protection hidden="1"/>
    </xf>
    <xf numFmtId="0" fontId="85" fillId="4" borderId="1" xfId="0" applyFont="1" applyFill="1" applyBorder="1" applyAlignment="1" applyProtection="1">
      <alignment horizontal="center" vertical="center" wrapText="1"/>
      <protection hidden="1"/>
    </xf>
    <xf numFmtId="166" fontId="80" fillId="4" borderId="0" xfId="2" applyNumberFormat="1" applyFont="1" applyFill="1" applyBorder="1" applyProtection="1">
      <protection hidden="1"/>
    </xf>
    <xf numFmtId="0" fontId="80" fillId="4" borderId="0" xfId="0" applyFont="1" applyFill="1" applyBorder="1" applyAlignment="1" applyProtection="1">
      <alignment horizontal="center" vertical="center"/>
      <protection hidden="1"/>
    </xf>
    <xf numFmtId="167" fontId="80" fillId="4" borderId="0" xfId="0" applyNumberFormat="1" applyFont="1" applyFill="1" applyBorder="1" applyProtection="1">
      <protection hidden="1"/>
    </xf>
    <xf numFmtId="0" fontId="80" fillId="4" borderId="0" xfId="0" applyFont="1" applyFill="1" applyBorder="1" applyAlignment="1" applyProtection="1">
      <alignment vertical="top"/>
      <protection hidden="1"/>
    </xf>
    <xf numFmtId="0" fontId="60" fillId="24" borderId="0" xfId="0" applyFont="1" applyFill="1" applyBorder="1" applyAlignment="1" applyProtection="1">
      <alignment horizontal="center" vertical="center" wrapText="1"/>
      <protection hidden="1"/>
    </xf>
    <xf numFmtId="0" fontId="55" fillId="0" borderId="0" xfId="0" applyFont="1" applyFill="1" applyBorder="1" applyAlignment="1" applyProtection="1">
      <alignment horizontal="center" vertical="center" wrapText="1"/>
      <protection hidden="1"/>
    </xf>
    <xf numFmtId="0" fontId="61" fillId="0" borderId="0" xfId="0" applyFont="1" applyFill="1" applyBorder="1" applyProtection="1">
      <protection hidden="1"/>
    </xf>
    <xf numFmtId="0" fontId="62" fillId="25" borderId="0" xfId="40" applyFont="1" applyFill="1" applyBorder="1" applyAlignment="1" applyProtection="1">
      <alignment horizontal="left"/>
      <protection hidden="1"/>
    </xf>
    <xf numFmtId="0" fontId="63" fillId="25" borderId="0" xfId="40" applyFont="1" applyFill="1" applyBorder="1" applyProtection="1">
      <protection hidden="1"/>
    </xf>
    <xf numFmtId="0" fontId="64" fillId="0" borderId="0" xfId="40" applyFont="1" applyBorder="1" applyAlignment="1" applyProtection="1">
      <alignment horizontal="center"/>
      <protection hidden="1"/>
    </xf>
    <xf numFmtId="0" fontId="64" fillId="0" borderId="0" xfId="40" applyFont="1" applyBorder="1" applyProtection="1">
      <protection hidden="1"/>
    </xf>
    <xf numFmtId="0" fontId="65" fillId="25" borderId="0" xfId="40" applyFont="1" applyFill="1" applyBorder="1" applyProtection="1">
      <protection hidden="1"/>
    </xf>
    <xf numFmtId="0" fontId="64" fillId="0" borderId="0" xfId="40" applyFont="1" applyFill="1" applyBorder="1" applyAlignment="1" applyProtection="1">
      <alignment horizontal="center"/>
      <protection hidden="1"/>
    </xf>
    <xf numFmtId="0" fontId="64" fillId="0" borderId="0" xfId="40" applyFont="1" applyFill="1" applyBorder="1" applyProtection="1">
      <protection hidden="1"/>
    </xf>
    <xf numFmtId="0" fontId="62" fillId="25" borderId="0" xfId="40" applyFont="1" applyFill="1" applyBorder="1" applyProtection="1">
      <protection hidden="1"/>
    </xf>
    <xf numFmtId="0" fontId="33" fillId="0" borderId="0" xfId="51" applyFont="1" applyFill="1" applyProtection="1">
      <protection hidden="1"/>
    </xf>
    <xf numFmtId="0" fontId="55" fillId="0" borderId="0" xfId="51" applyFont="1" applyFill="1" applyProtection="1">
      <protection hidden="1"/>
    </xf>
    <xf numFmtId="0" fontId="33" fillId="0" borderId="0" xfId="51" applyFont="1" applyFill="1" applyBorder="1" applyProtection="1">
      <protection hidden="1"/>
    </xf>
    <xf numFmtId="0" fontId="55" fillId="0" borderId="0" xfId="51" applyFont="1" applyFill="1" applyBorder="1" applyProtection="1">
      <protection hidden="1"/>
    </xf>
    <xf numFmtId="0" fontId="58" fillId="0" borderId="0" xfId="51" applyFont="1" applyFill="1" applyProtection="1">
      <protection hidden="1"/>
    </xf>
    <xf numFmtId="0" fontId="58" fillId="0" borderId="0" xfId="51" applyFont="1" applyFill="1" applyBorder="1" applyProtection="1">
      <protection hidden="1"/>
    </xf>
    <xf numFmtId="0" fontId="7" fillId="28" borderId="0" xfId="0" applyFont="1" applyFill="1" applyAlignment="1" applyProtection="1">
      <alignment horizontal="center" wrapText="1"/>
      <protection hidden="1"/>
    </xf>
    <xf numFmtId="15" fontId="4" fillId="0" borderId="0" xfId="0" applyNumberFormat="1" applyFont="1" applyFill="1" applyProtection="1">
      <protection locked="0"/>
    </xf>
    <xf numFmtId="0" fontId="31" fillId="0" borderId="0" xfId="0" applyFont="1" applyFill="1" applyBorder="1" applyAlignment="1" applyProtection="1">
      <alignment horizontal="center" vertical="center"/>
      <protection hidden="1"/>
    </xf>
    <xf numFmtId="15" fontId="19" fillId="0" borderId="0" xfId="0" applyNumberFormat="1" applyFont="1" applyFill="1" applyAlignment="1" applyProtection="1">
      <alignment horizontal="center"/>
      <protection hidden="1"/>
    </xf>
    <xf numFmtId="0" fontId="31" fillId="0" borderId="0" xfId="0" applyFont="1" applyAlignment="1" applyProtection="1">
      <alignment horizontal="left" vertical="top"/>
      <protection locked="0"/>
    </xf>
    <xf numFmtId="0" fontId="68" fillId="0" borderId="0" xfId="0" applyFont="1" applyAlignment="1" applyProtection="1">
      <alignment horizontal="center" vertical="top" wrapText="1"/>
      <protection hidden="1"/>
    </xf>
    <xf numFmtId="0" fontId="31" fillId="0" borderId="0" xfId="0" applyFont="1" applyFill="1" applyAlignment="1" applyProtection="1">
      <alignment vertical="center"/>
      <protection hidden="1"/>
    </xf>
    <xf numFmtId="0" fontId="31" fillId="0" borderId="0" xfId="0" applyFont="1" applyFill="1" applyAlignment="1" applyProtection="1">
      <alignment horizontal="center" vertical="center"/>
      <protection hidden="1"/>
    </xf>
    <xf numFmtId="0" fontId="7" fillId="0" borderId="0" xfId="0" applyFont="1" applyFill="1" applyBorder="1" applyAlignment="1" applyProtection="1">
      <alignment horizontal="center"/>
      <protection hidden="1"/>
    </xf>
    <xf numFmtId="0" fontId="31" fillId="0" borderId="1" xfId="0" applyFont="1" applyFill="1" applyBorder="1" applyAlignment="1" applyProtection="1">
      <alignment horizontal="center" vertical="center"/>
      <protection locked="0"/>
    </xf>
    <xf numFmtId="0" fontId="4" fillId="0" borderId="0" xfId="0" applyFont="1" applyFill="1" applyBorder="1" applyAlignment="1" applyProtection="1">
      <alignment horizontal="center"/>
      <protection hidden="1"/>
    </xf>
    <xf numFmtId="0" fontId="19" fillId="0" borderId="0" xfId="0" applyFont="1" applyFill="1" applyBorder="1" applyAlignment="1" applyProtection="1">
      <alignment horizontal="center"/>
      <protection hidden="1"/>
    </xf>
    <xf numFmtId="0" fontId="0" fillId="0" borderId="0" xfId="0" applyAlignment="1" applyProtection="1">
      <alignment horizontal="center"/>
      <protection hidden="1"/>
    </xf>
    <xf numFmtId="0" fontId="19" fillId="0" borderId="1" xfId="0" applyFont="1" applyFill="1" applyBorder="1" applyAlignment="1" applyProtection="1">
      <alignment horizontal="left" vertical="top"/>
      <protection locked="0"/>
    </xf>
    <xf numFmtId="0" fontId="19" fillId="0" borderId="1" xfId="0" applyFont="1" applyFill="1" applyBorder="1" applyAlignment="1" applyProtection="1">
      <alignment horizontal="left" vertical="top" wrapText="1"/>
      <protection locked="0"/>
    </xf>
    <xf numFmtId="0" fontId="31" fillId="0" borderId="5" xfId="0" applyFont="1" applyFill="1" applyBorder="1" applyAlignment="1" applyProtection="1">
      <alignment horizontal="center" vertical="center"/>
      <protection locked="0"/>
    </xf>
    <xf numFmtId="0" fontId="4" fillId="0" borderId="1" xfId="0" quotePrefix="1" applyFont="1" applyFill="1" applyBorder="1" applyAlignment="1" applyProtection="1">
      <alignment horizontal="center" vertical="center"/>
      <protection locked="0"/>
    </xf>
    <xf numFmtId="0" fontId="31" fillId="0" borderId="1" xfId="0" applyFont="1" applyFill="1" applyBorder="1" applyAlignment="1" applyProtection="1">
      <alignment horizontal="left" vertical="center"/>
      <protection locked="0"/>
    </xf>
    <xf numFmtId="0" fontId="29" fillId="0" borderId="0" xfId="0" applyFont="1" applyAlignment="1" applyProtection="1">
      <alignment horizontal="left" vertical="center"/>
      <protection hidden="1"/>
    </xf>
    <xf numFmtId="0" fontId="31" fillId="0" borderId="0" xfId="0" applyFont="1" applyAlignment="1" applyProtection="1">
      <alignment horizontal="left" vertical="center"/>
      <protection hidden="1"/>
    </xf>
    <xf numFmtId="0" fontId="29" fillId="0" borderId="0" xfId="0" applyFont="1" applyBorder="1" applyAlignment="1" applyProtection="1">
      <alignment horizontal="left" vertical="center" wrapText="1"/>
      <protection hidden="1"/>
    </xf>
    <xf numFmtId="0" fontId="68" fillId="0" borderId="0" xfId="0" applyFont="1" applyFill="1" applyBorder="1" applyAlignment="1">
      <alignment horizontal="left" vertical="center"/>
    </xf>
    <xf numFmtId="0" fontId="29" fillId="0" borderId="0" xfId="0" applyFont="1" applyBorder="1" applyAlignment="1" applyProtection="1">
      <alignment horizontal="left" vertical="center"/>
      <protection hidden="1"/>
    </xf>
    <xf numFmtId="0" fontId="31" fillId="0" borderId="0" xfId="0" applyFont="1" applyBorder="1" applyAlignment="1" applyProtection="1">
      <alignment horizontal="left" vertical="center"/>
      <protection hidden="1"/>
    </xf>
    <xf numFmtId="0" fontId="29" fillId="0" borderId="0" xfId="0" applyFont="1" applyAlignment="1" applyProtection="1">
      <alignment horizontal="left" vertical="center" wrapText="1"/>
      <protection hidden="1"/>
    </xf>
    <xf numFmtId="0" fontId="4" fillId="29" borderId="1" xfId="0" applyFont="1" applyFill="1" applyBorder="1" applyAlignment="1" applyProtection="1">
      <alignment horizontal="center" vertical="center"/>
      <protection hidden="1"/>
    </xf>
    <xf numFmtId="0" fontId="10" fillId="0" borderId="0" xfId="0" applyFont="1" applyBorder="1" applyProtection="1">
      <protection hidden="1"/>
    </xf>
    <xf numFmtId="0" fontId="10" fillId="0" borderId="0" xfId="0" applyFont="1" applyAlignment="1" applyProtection="1">
      <alignment horizontal="justify" vertical="center"/>
      <protection hidden="1"/>
    </xf>
    <xf numFmtId="0" fontId="10" fillId="0" borderId="0" xfId="0" applyFont="1" applyFill="1" applyAlignment="1" applyProtection="1">
      <alignment horizontal="justify" vertical="center"/>
      <protection hidden="1"/>
    </xf>
    <xf numFmtId="0" fontId="10" fillId="0" borderId="0" xfId="0" applyFont="1" applyBorder="1" applyAlignment="1" applyProtection="1">
      <alignment horizontal="justify" vertical="center"/>
      <protection hidden="1"/>
    </xf>
    <xf numFmtId="0" fontId="86" fillId="0" borderId="0" xfId="51" applyFont="1" applyFill="1" applyProtection="1">
      <protection hidden="1"/>
    </xf>
    <xf numFmtId="0" fontId="59" fillId="0" borderId="0" xfId="51" applyFont="1" applyFill="1" applyProtection="1">
      <protection hidden="1"/>
    </xf>
    <xf numFmtId="49" fontId="33" fillId="0" borderId="0" xfId="51" applyNumberFormat="1" applyFont="1" applyFill="1" applyProtection="1">
      <protection hidden="1"/>
    </xf>
    <xf numFmtId="0" fontId="33" fillId="0" borderId="0" xfId="51" applyNumberFormat="1" applyFont="1" applyFill="1" applyAlignment="1" applyProtection="1">
      <alignment horizontal="center"/>
      <protection hidden="1"/>
    </xf>
    <xf numFmtId="0" fontId="87" fillId="0" borderId="0" xfId="51" applyFont="1" applyFill="1" applyProtection="1">
      <protection hidden="1"/>
    </xf>
    <xf numFmtId="0" fontId="56" fillId="0" borderId="0" xfId="51" applyFont="1" applyFill="1" applyProtection="1">
      <protection hidden="1"/>
    </xf>
    <xf numFmtId="0" fontId="60" fillId="0" borderId="0" xfId="51" applyFont="1" applyFill="1" applyProtection="1">
      <protection hidden="1"/>
    </xf>
    <xf numFmtId="0" fontId="88" fillId="0" borderId="0" xfId="51" applyFont="1" applyFill="1" applyProtection="1">
      <protection hidden="1"/>
    </xf>
    <xf numFmtId="0" fontId="57" fillId="0" borderId="0" xfId="51" applyFont="1" applyFill="1" applyProtection="1">
      <protection hidden="1"/>
    </xf>
    <xf numFmtId="0" fontId="0" fillId="0" borderId="0" xfId="0" applyNumberFormat="1" applyFill="1" applyAlignment="1" applyProtection="1">
      <alignment horizontal="center"/>
      <protection hidden="1"/>
    </xf>
    <xf numFmtId="49" fontId="59" fillId="30" borderId="0" xfId="51" applyNumberFormat="1" applyFont="1" applyFill="1" applyAlignment="1" applyProtection="1">
      <protection hidden="1"/>
    </xf>
    <xf numFmtId="0" fontId="59" fillId="30" borderId="0" xfId="51" applyNumberFormat="1" applyFont="1" applyFill="1" applyAlignment="1" applyProtection="1">
      <alignment horizontal="center"/>
      <protection hidden="1"/>
    </xf>
    <xf numFmtId="0" fontId="59" fillId="30" borderId="0" xfId="51" applyFont="1" applyFill="1" applyAlignment="1" applyProtection="1">
      <protection hidden="1"/>
    </xf>
    <xf numFmtId="0" fontId="59" fillId="30" borderId="0" xfId="51" applyFont="1" applyFill="1" applyAlignment="1" applyProtection="1">
      <alignment horizontal="center"/>
      <protection hidden="1"/>
    </xf>
    <xf numFmtId="0" fontId="59" fillId="30" borderId="0" xfId="51" applyFont="1" applyFill="1" applyAlignment="1" applyProtection="1">
      <alignment horizontal="left"/>
      <protection hidden="1"/>
    </xf>
    <xf numFmtId="0" fontId="18" fillId="0" borderId="1" xfId="0" applyFont="1" applyFill="1" applyBorder="1" applyAlignment="1" applyProtection="1">
      <alignment horizontal="left" vertical="top" wrapText="1"/>
      <protection locked="0"/>
    </xf>
    <xf numFmtId="9" fontId="18" fillId="0" borderId="1" xfId="0" applyNumberFormat="1" applyFont="1" applyFill="1" applyBorder="1" applyAlignment="1" applyProtection="1">
      <alignment vertical="center" wrapText="1"/>
      <protection hidden="1"/>
    </xf>
    <xf numFmtId="0" fontId="81" fillId="4" borderId="0" xfId="0" applyFont="1" applyFill="1" applyBorder="1" applyAlignment="1" applyProtection="1">
      <alignment horizontal="center"/>
      <protection hidden="1"/>
    </xf>
    <xf numFmtId="0" fontId="81" fillId="4" borderId="0" xfId="0" applyFont="1" applyFill="1" applyBorder="1" applyAlignment="1" applyProtection="1">
      <alignment horizontal="left"/>
      <protection hidden="1"/>
    </xf>
    <xf numFmtId="2" fontId="80" fillId="4" borderId="0" xfId="1" applyNumberFormat="1" applyFont="1" applyFill="1" applyBorder="1" applyAlignment="1" applyProtection="1">
      <alignment horizontal="left"/>
      <protection hidden="1"/>
    </xf>
    <xf numFmtId="2" fontId="80" fillId="4" borderId="0" xfId="1" applyNumberFormat="1" applyFont="1" applyFill="1" applyBorder="1" applyProtection="1">
      <protection hidden="1"/>
    </xf>
    <xf numFmtId="0" fontId="80" fillId="4" borderId="0" xfId="0" applyFont="1" applyFill="1" applyBorder="1" applyAlignment="1" applyProtection="1">
      <alignment horizontal="center" vertical="center" wrapText="1"/>
      <protection hidden="1"/>
    </xf>
    <xf numFmtId="165" fontId="80" fillId="4" borderId="0" xfId="1" applyNumberFormat="1" applyFont="1" applyFill="1" applyBorder="1" applyAlignment="1" applyProtection="1">
      <alignment horizontal="left"/>
      <protection hidden="1"/>
    </xf>
    <xf numFmtId="9" fontId="80" fillId="4" borderId="0" xfId="0" applyNumberFormat="1" applyFont="1" applyFill="1" applyBorder="1" applyAlignment="1" applyProtection="1">
      <alignment horizontal="left"/>
      <protection hidden="1"/>
    </xf>
    <xf numFmtId="9" fontId="80" fillId="4" borderId="0" xfId="0" applyNumberFormat="1" applyFont="1" applyFill="1" applyBorder="1" applyAlignment="1" applyProtection="1">
      <alignment horizontal="center" vertical="center" wrapText="1"/>
      <protection hidden="1"/>
    </xf>
    <xf numFmtId="0" fontId="80" fillId="4" borderId="0" xfId="0" applyFont="1" applyFill="1" applyBorder="1" applyAlignment="1" applyProtection="1">
      <alignment wrapText="1"/>
      <protection hidden="1"/>
    </xf>
    <xf numFmtId="166" fontId="80" fillId="4" borderId="0" xfId="2" applyNumberFormat="1" applyFont="1" applyFill="1" applyBorder="1" applyAlignment="1" applyProtection="1">
      <alignment horizontal="center"/>
      <protection hidden="1"/>
    </xf>
    <xf numFmtId="0" fontId="80" fillId="4" borderId="0" xfId="0" applyFont="1" applyFill="1" applyBorder="1" applyAlignment="1" applyProtection="1">
      <alignment horizontal="left" vertical="center"/>
      <protection hidden="1"/>
    </xf>
    <xf numFmtId="0" fontId="31" fillId="0" borderId="26" xfId="0" applyFont="1" applyBorder="1" applyAlignment="1" applyProtection="1">
      <alignment horizontal="left" vertical="top" wrapText="1"/>
      <protection locked="0"/>
    </xf>
    <xf numFmtId="0" fontId="31" fillId="0" borderId="27" xfId="0" applyFont="1" applyFill="1" applyBorder="1" applyAlignment="1" applyProtection="1">
      <alignment horizontal="left" vertical="top"/>
      <protection locked="0"/>
    </xf>
    <xf numFmtId="0" fontId="31" fillId="0" borderId="24" xfId="0" applyFont="1" applyFill="1" applyBorder="1" applyAlignment="1" applyProtection="1">
      <alignment horizontal="left" vertical="top"/>
      <protection locked="0"/>
    </xf>
    <xf numFmtId="164" fontId="4" fillId="0" borderId="0" xfId="1" applyFont="1"/>
    <xf numFmtId="0" fontId="29" fillId="0" borderId="2" xfId="0" applyFont="1" applyFill="1" applyBorder="1" applyAlignment="1" applyProtection="1">
      <alignment horizontal="left" vertical="top"/>
      <protection locked="0"/>
    </xf>
    <xf numFmtId="0" fontId="31" fillId="0" borderId="2" xfId="0" applyFont="1" applyBorder="1" applyAlignment="1" applyProtection="1">
      <alignment horizontal="left" vertical="top"/>
      <protection hidden="1"/>
    </xf>
    <xf numFmtId="0" fontId="31" fillId="0" borderId="0" xfId="0" applyFont="1" applyAlignment="1">
      <alignment horizontal="left" vertical="top"/>
    </xf>
    <xf numFmtId="0" fontId="4" fillId="0" borderId="27" xfId="0" quotePrefix="1" applyFont="1" applyFill="1" applyBorder="1" applyAlignment="1" applyProtection="1">
      <alignment horizontal="left" vertical="top"/>
      <protection locked="0"/>
    </xf>
    <xf numFmtId="10" fontId="31" fillId="0" borderId="27" xfId="2" applyNumberFormat="1" applyFont="1" applyFill="1" applyBorder="1" applyAlignment="1" applyProtection="1">
      <alignment horizontal="left" vertical="top"/>
      <protection locked="0"/>
    </xf>
    <xf numFmtId="0" fontId="4" fillId="0" borderId="27" xfId="0" applyFont="1" applyFill="1" applyBorder="1" applyAlignment="1" applyProtection="1">
      <alignment horizontal="left" vertical="top"/>
      <protection hidden="1"/>
    </xf>
    <xf numFmtId="0" fontId="4" fillId="0" borderId="0" xfId="0" quotePrefix="1" applyFont="1" applyFill="1" applyBorder="1" applyAlignment="1" applyProtection="1">
      <alignment horizontal="left" vertical="top"/>
      <protection hidden="1"/>
    </xf>
    <xf numFmtId="10" fontId="4" fillId="0" borderId="0" xfId="2" applyNumberFormat="1" applyFont="1" applyFill="1" applyBorder="1" applyAlignment="1" applyProtection="1">
      <alignment horizontal="left" vertical="top"/>
      <protection hidden="1"/>
    </xf>
    <xf numFmtId="164" fontId="4" fillId="0" borderId="0" xfId="1" applyFont="1" applyFill="1" applyBorder="1" applyAlignment="1" applyProtection="1">
      <alignment horizontal="left" vertical="top"/>
      <protection hidden="1"/>
    </xf>
    <xf numFmtId="10" fontId="4" fillId="0" borderId="24" xfId="2" applyNumberFormat="1" applyFont="1" applyFill="1" applyBorder="1" applyAlignment="1" applyProtection="1">
      <alignment horizontal="left" vertical="top"/>
      <protection locked="0"/>
    </xf>
    <xf numFmtId="164" fontId="4" fillId="0" borderId="24" xfId="1" applyFont="1" applyFill="1" applyBorder="1" applyAlignment="1" applyProtection="1">
      <alignment horizontal="left" vertical="top" wrapText="1"/>
      <protection locked="0"/>
    </xf>
    <xf numFmtId="0" fontId="4" fillId="0" borderId="0" xfId="0" applyFont="1" applyFill="1" applyBorder="1" applyAlignment="1" applyProtection="1">
      <alignment horizontal="left" vertical="top"/>
      <protection hidden="1"/>
    </xf>
    <xf numFmtId="0" fontId="29" fillId="0" borderId="28" xfId="0" applyFont="1" applyFill="1" applyBorder="1" applyAlignment="1" applyProtection="1">
      <alignment horizontal="left" vertical="top"/>
      <protection locked="0"/>
    </xf>
    <xf numFmtId="0" fontId="31" fillId="0" borderId="26" xfId="0" applyFont="1" applyBorder="1" applyAlignment="1" applyProtection="1">
      <alignment horizontal="left" vertical="top"/>
      <protection hidden="1"/>
    </xf>
    <xf numFmtId="0" fontId="31" fillId="0" borderId="11" xfId="0" applyFont="1" applyBorder="1" applyAlignment="1" applyProtection="1">
      <alignment horizontal="left" vertical="top"/>
      <protection hidden="1"/>
    </xf>
    <xf numFmtId="0" fontId="31" fillId="0" borderId="27" xfId="0" applyFont="1" applyFill="1" applyBorder="1" applyAlignment="1" applyProtection="1">
      <alignment horizontal="left" vertical="top"/>
      <protection hidden="1"/>
    </xf>
    <xf numFmtId="0" fontId="31" fillId="0" borderId="24" xfId="0" applyFont="1" applyFill="1" applyBorder="1" applyAlignment="1" applyProtection="1">
      <alignment horizontal="left" vertical="top"/>
      <protection hidden="1"/>
    </xf>
    <xf numFmtId="0" fontId="31" fillId="0" borderId="24" xfId="0" applyFont="1" applyBorder="1" applyAlignment="1" applyProtection="1">
      <alignment horizontal="left" vertical="top"/>
      <protection hidden="1"/>
    </xf>
    <xf numFmtId="0" fontId="31" fillId="0" borderId="0" xfId="0" applyFont="1" applyFill="1" applyBorder="1" applyAlignment="1">
      <alignment horizontal="left" vertical="top"/>
    </xf>
    <xf numFmtId="2" fontId="31" fillId="0" borderId="27" xfId="0" applyNumberFormat="1" applyFont="1" applyFill="1" applyBorder="1" applyAlignment="1" applyProtection="1">
      <alignment horizontal="left" vertical="top"/>
      <protection locked="0"/>
    </xf>
    <xf numFmtId="2" fontId="4" fillId="0" borderId="24" xfId="0" applyNumberFormat="1" applyFont="1" applyFill="1" applyBorder="1" applyAlignment="1" applyProtection="1">
      <alignment horizontal="left" vertical="top"/>
      <protection locked="0"/>
    </xf>
    <xf numFmtId="0" fontId="31" fillId="0" borderId="0" xfId="0" applyFont="1" applyBorder="1" applyAlignment="1">
      <alignment horizontal="left" vertical="top"/>
    </xf>
    <xf numFmtId="10" fontId="4" fillId="0" borderId="27" xfId="2" applyNumberFormat="1" applyFont="1" applyFill="1" applyBorder="1" applyAlignment="1" applyProtection="1">
      <alignment horizontal="left" vertical="top"/>
      <protection locked="0"/>
    </xf>
    <xf numFmtId="164" fontId="31" fillId="0" borderId="27" xfId="1" applyFont="1" applyFill="1" applyBorder="1" applyAlignment="1" applyProtection="1">
      <alignment horizontal="left" vertical="top"/>
      <protection hidden="1"/>
    </xf>
    <xf numFmtId="164" fontId="4" fillId="0" borderId="24" xfId="1" applyFont="1" applyFill="1" applyBorder="1" applyAlignment="1" applyProtection="1">
      <alignment horizontal="left" vertical="top"/>
      <protection hidden="1"/>
    </xf>
    <xf numFmtId="0" fontId="31" fillId="0" borderId="28" xfId="0" applyFont="1" applyBorder="1" applyAlignment="1" applyProtection="1">
      <alignment horizontal="left" vertical="top"/>
      <protection hidden="1"/>
    </xf>
    <xf numFmtId="0" fontId="29" fillId="0" borderId="26" xfId="0" applyFont="1" applyFill="1" applyBorder="1" applyAlignment="1" applyProtection="1">
      <alignment horizontal="left" vertical="top"/>
      <protection locked="0"/>
    </xf>
    <xf numFmtId="0" fontId="31" fillId="0" borderId="13" xfId="0" applyFont="1" applyBorder="1" applyAlignment="1" applyProtection="1">
      <alignment horizontal="left" vertical="top"/>
      <protection hidden="1"/>
    </xf>
    <xf numFmtId="0" fontId="53" fillId="0" borderId="26" xfId="0" applyFont="1" applyBorder="1" applyAlignment="1" applyProtection="1">
      <alignment horizontal="left" vertical="top" wrapText="1"/>
      <protection locked="0"/>
    </xf>
    <xf numFmtId="10" fontId="4" fillId="0" borderId="0" xfId="2" applyNumberFormat="1" applyFont="1" applyFill="1" applyBorder="1" applyAlignment="1" applyProtection="1">
      <alignment horizontal="left" vertical="top"/>
      <protection locked="0"/>
    </xf>
    <xf numFmtId="164" fontId="4" fillId="0" borderId="24" xfId="1" applyFont="1" applyBorder="1" applyAlignment="1" applyProtection="1">
      <alignment horizontal="left" vertical="top"/>
      <protection hidden="1"/>
    </xf>
    <xf numFmtId="0" fontId="19" fillId="0" borderId="1" xfId="0" applyFont="1" applyFill="1" applyBorder="1" applyAlignment="1" applyProtection="1">
      <alignment horizontal="left" vertical="top" wrapText="1"/>
      <protection locked="0"/>
    </xf>
    <xf numFmtId="165" fontId="4" fillId="0" borderId="1" xfId="1" applyNumberFormat="1" applyFont="1" applyFill="1" applyBorder="1" applyAlignment="1" applyProtection="1">
      <alignment vertical="center"/>
      <protection locked="0"/>
    </xf>
    <xf numFmtId="15" fontId="19" fillId="0" borderId="1" xfId="0" applyNumberFormat="1" applyFont="1" applyFill="1" applyBorder="1" applyAlignment="1" applyProtection="1">
      <alignment horizontal="center" vertical="center"/>
      <protection locked="0"/>
    </xf>
    <xf numFmtId="0" fontId="55" fillId="0" borderId="19" xfId="0" applyFont="1" applyFill="1" applyBorder="1" applyAlignment="1">
      <alignment horizontal="left"/>
    </xf>
    <xf numFmtId="0" fontId="61" fillId="0" borderId="20" xfId="0" applyFont="1" applyFill="1" applyBorder="1" applyAlignment="1">
      <alignment horizontal="center"/>
    </xf>
    <xf numFmtId="0" fontId="61" fillId="0" borderId="20" xfId="0" applyFont="1" applyFill="1" applyBorder="1" applyAlignment="1" applyProtection="1">
      <alignment horizontal="center"/>
    </xf>
    <xf numFmtId="0" fontId="55" fillId="0" borderId="19" xfId="0" applyFont="1" applyFill="1" applyBorder="1"/>
    <xf numFmtId="3" fontId="61" fillId="0" borderId="20" xfId="0" applyNumberFormat="1" applyFont="1" applyFill="1" applyBorder="1" applyAlignment="1">
      <alignment horizontal="center"/>
    </xf>
    <xf numFmtId="0" fontId="55" fillId="0" borderId="21" xfId="0" applyFont="1" applyFill="1" applyBorder="1"/>
    <xf numFmtId="0" fontId="61" fillId="0" borderId="23" xfId="0" applyFont="1" applyFill="1" applyBorder="1" applyAlignment="1">
      <alignment horizontal="center"/>
    </xf>
    <xf numFmtId="0" fontId="66" fillId="26" borderId="16" xfId="0" applyFont="1" applyFill="1" applyBorder="1" applyAlignment="1">
      <alignment horizontal="left" vertical="center" wrapText="1"/>
    </xf>
    <xf numFmtId="0" fontId="66" fillId="26" borderId="18" xfId="0" applyFont="1" applyFill="1" applyBorder="1" applyAlignment="1">
      <alignment horizontal="center" vertical="center" wrapText="1"/>
    </xf>
    <xf numFmtId="0" fontId="71" fillId="0" borderId="19" xfId="0" applyFont="1" applyFill="1" applyBorder="1" applyAlignment="1">
      <alignment horizontal="center"/>
    </xf>
    <xf numFmtId="0" fontId="71" fillId="0" borderId="20" xfId="0" applyFont="1" applyFill="1" applyBorder="1" applyAlignment="1">
      <alignment horizontal="center"/>
    </xf>
    <xf numFmtId="0" fontId="66" fillId="27" borderId="19" xfId="0" applyFont="1" applyFill="1" applyBorder="1" applyAlignment="1">
      <alignment horizontal="left" vertical="center" wrapText="1"/>
    </xf>
    <xf numFmtId="0" fontId="71" fillId="0" borderId="38" xfId="0" applyFont="1" applyFill="1" applyBorder="1" applyAlignment="1">
      <alignment horizontal="center" vertical="center" wrapText="1"/>
    </xf>
    <xf numFmtId="0" fontId="71" fillId="0" borderId="0" xfId="0" applyFont="1" applyAlignment="1">
      <alignment horizontal="center"/>
    </xf>
    <xf numFmtId="0" fontId="71" fillId="0" borderId="19" xfId="0" applyFont="1" applyBorder="1" applyAlignment="1">
      <alignment horizontal="center"/>
    </xf>
    <xf numFmtId="0" fontId="71" fillId="0" borderId="20" xfId="0" applyFont="1" applyBorder="1" applyAlignment="1">
      <alignment horizontal="center"/>
    </xf>
    <xf numFmtId="0" fontId="66" fillId="0" borderId="19" xfId="0" applyFont="1" applyFill="1" applyBorder="1" applyAlignment="1">
      <alignment horizontal="left" vertical="center" wrapText="1"/>
    </xf>
    <xf numFmtId="0" fontId="71" fillId="0" borderId="39" xfId="0" applyFont="1" applyFill="1" applyBorder="1" applyAlignment="1">
      <alignment horizontal="center" vertical="center" wrapText="1"/>
    </xf>
    <xf numFmtId="0" fontId="71" fillId="0" borderId="20" xfId="0" applyFont="1" applyFill="1" applyBorder="1" applyAlignment="1">
      <alignment horizontal="center" vertical="center" wrapText="1"/>
    </xf>
    <xf numFmtId="164" fontId="71" fillId="0" borderId="20" xfId="1" applyFont="1" applyBorder="1" applyAlignment="1">
      <alignment horizontal="center"/>
    </xf>
    <xf numFmtId="0" fontId="61" fillId="0" borderId="19" xfId="0" applyFont="1" applyFill="1" applyBorder="1" applyAlignment="1">
      <alignment horizontal="center"/>
    </xf>
    <xf numFmtId="0" fontId="71" fillId="0" borderId="19" xfId="0" applyFont="1" applyFill="1" applyBorder="1" applyAlignment="1">
      <alignment vertical="top" wrapText="1"/>
    </xf>
    <xf numFmtId="0" fontId="71" fillId="0" borderId="20" xfId="0" applyFont="1" applyFill="1" applyBorder="1" applyAlignment="1">
      <alignment vertical="top" wrapText="1"/>
    </xf>
    <xf numFmtId="0" fontId="66" fillId="27" borderId="21" xfId="0" applyFont="1" applyFill="1" applyBorder="1" applyAlignment="1">
      <alignment horizontal="left" vertical="center" wrapText="1"/>
    </xf>
    <xf numFmtId="0" fontId="71" fillId="0" borderId="0" xfId="0" applyFont="1" applyFill="1" applyBorder="1" applyAlignment="1">
      <alignment vertical="top" wrapText="1"/>
    </xf>
    <xf numFmtId="0" fontId="61" fillId="0" borderId="0" xfId="0" applyFont="1" applyFill="1" applyAlignment="1">
      <alignment horizontal="center"/>
    </xf>
    <xf numFmtId="0" fontId="72" fillId="0" borderId="0" xfId="0" applyFont="1" applyFill="1" applyAlignment="1"/>
    <xf numFmtId="15" fontId="72" fillId="0" borderId="0" xfId="0" applyNumberFormat="1" applyFont="1" applyFill="1" applyAlignment="1"/>
    <xf numFmtId="0" fontId="55" fillId="0" borderId="0" xfId="0" applyFont="1"/>
    <xf numFmtId="0" fontId="71" fillId="0" borderId="41" xfId="0" applyFont="1" applyBorder="1" applyAlignment="1">
      <alignment horizontal="center"/>
    </xf>
    <xf numFmtId="0" fontId="66" fillId="26" borderId="42" xfId="0" applyFont="1" applyFill="1" applyBorder="1" applyAlignment="1">
      <alignment horizontal="center" vertical="center" wrapText="1"/>
    </xf>
    <xf numFmtId="0" fontId="71" fillId="0" borderId="43" xfId="0" applyFont="1" applyFill="1" applyBorder="1" applyAlignment="1">
      <alignment horizontal="center"/>
    </xf>
    <xf numFmtId="0" fontId="71" fillId="0" borderId="43" xfId="0" applyFont="1" applyBorder="1" applyAlignment="1">
      <alignment horizontal="center"/>
    </xf>
    <xf numFmtId="0" fontId="31" fillId="0" borderId="27" xfId="0" applyFont="1" applyFill="1" applyBorder="1" applyAlignment="1" applyProtection="1">
      <alignment horizontal="left" vertical="top" wrapText="1"/>
      <protection hidden="1"/>
    </xf>
    <xf numFmtId="0" fontId="31" fillId="0" borderId="24" xfId="0" applyFont="1" applyFill="1" applyBorder="1" applyAlignment="1" applyProtection="1">
      <alignment horizontal="left" vertical="top" wrapText="1"/>
      <protection hidden="1"/>
    </xf>
    <xf numFmtId="0" fontId="31" fillId="0" borderId="12" xfId="0" applyFont="1" applyFill="1" applyBorder="1" applyAlignment="1" applyProtection="1">
      <alignment horizontal="left" vertical="top" wrapText="1"/>
      <protection hidden="1"/>
    </xf>
    <xf numFmtId="0" fontId="31" fillId="0" borderId="13" xfId="0" applyFont="1" applyFill="1" applyBorder="1" applyAlignment="1" applyProtection="1">
      <alignment horizontal="left" vertical="top" wrapText="1"/>
      <protection hidden="1"/>
    </xf>
    <xf numFmtId="0" fontId="33" fillId="0" borderId="0" xfId="0" applyFont="1" applyProtection="1">
      <protection hidden="1"/>
    </xf>
    <xf numFmtId="0" fontId="31" fillId="0" borderId="26" xfId="0" applyFont="1" applyBorder="1" applyAlignment="1" applyProtection="1">
      <alignment vertical="top" wrapText="1"/>
      <protection hidden="1"/>
    </xf>
    <xf numFmtId="0" fontId="53" fillId="0" borderId="26" xfId="0" applyFont="1" applyBorder="1" applyAlignment="1" applyProtection="1">
      <alignment vertical="top" wrapText="1"/>
      <protection hidden="1"/>
    </xf>
    <xf numFmtId="0" fontId="31" fillId="0" borderId="28" xfId="0" applyFont="1" applyBorder="1" applyAlignment="1" applyProtection="1">
      <alignment horizontal="left" vertical="top" wrapText="1"/>
      <protection hidden="1"/>
    </xf>
    <xf numFmtId="0" fontId="4" fillId="0" borderId="1" xfId="0" applyFont="1" applyFill="1" applyBorder="1" applyAlignment="1" applyProtection="1">
      <alignment horizontal="center" vertical="center"/>
      <protection locked="0"/>
    </xf>
    <xf numFmtId="0" fontId="81" fillId="4" borderId="0" xfId="0" applyFont="1" applyFill="1" applyAlignment="1" applyProtection="1">
      <alignment horizontal="center"/>
      <protection hidden="1"/>
    </xf>
    <xf numFmtId="0" fontId="66" fillId="0" borderId="0" xfId="0" applyFont="1" applyFill="1" applyBorder="1" applyAlignment="1" applyProtection="1">
      <alignment horizontal="center"/>
      <protection hidden="1"/>
    </xf>
    <xf numFmtId="0" fontId="71" fillId="0" borderId="38" xfId="0" applyFont="1" applyFill="1" applyBorder="1" applyAlignment="1" applyProtection="1">
      <alignment horizontal="center" vertical="center" wrapText="1"/>
      <protection hidden="1"/>
    </xf>
    <xf numFmtId="0" fontId="71" fillId="0" borderId="23" xfId="0" applyFont="1" applyFill="1" applyBorder="1" applyAlignment="1" applyProtection="1">
      <alignment horizontal="center" vertical="center" wrapText="1"/>
      <protection hidden="1"/>
    </xf>
    <xf numFmtId="0" fontId="31" fillId="0" borderId="27" xfId="0" applyFont="1" applyBorder="1" applyAlignment="1">
      <alignment horizontal="left" vertical="top"/>
    </xf>
    <xf numFmtId="165" fontId="1" fillId="0" borderId="1" xfId="1" applyNumberFormat="1" applyFont="1" applyBorder="1" applyProtection="1">
      <protection hidden="1"/>
    </xf>
    <xf numFmtId="0" fontId="89" fillId="0" borderId="0" xfId="0" applyFont="1" applyProtection="1">
      <protection hidden="1"/>
    </xf>
    <xf numFmtId="0" fontId="89" fillId="0" borderId="0" xfId="0" applyFont="1" applyFill="1" applyBorder="1" applyProtection="1">
      <protection hidden="1"/>
    </xf>
    <xf numFmtId="0" fontId="4" fillId="0" borderId="0" xfId="0" applyFont="1" applyFill="1" applyBorder="1" applyAlignment="1" applyProtection="1">
      <alignment vertical="top"/>
      <protection hidden="1"/>
    </xf>
    <xf numFmtId="0" fontId="7" fillId="0" borderId="0" xfId="0" applyFont="1" applyFill="1" applyBorder="1" applyAlignment="1" applyProtection="1">
      <alignment horizontal="center"/>
      <protection hidden="1"/>
    </xf>
    <xf numFmtId="0" fontId="19" fillId="0" borderId="0" xfId="0" applyFont="1" applyFill="1" applyBorder="1" applyAlignment="1" applyProtection="1">
      <alignment horizontal="left" vertical="top"/>
      <protection hidden="1"/>
    </xf>
    <xf numFmtId="0" fontId="19" fillId="0" borderId="1" xfId="0" applyFont="1" applyFill="1" applyBorder="1" applyAlignment="1" applyProtection="1">
      <alignment horizontal="justify" vertical="top" wrapText="1"/>
      <protection locked="0"/>
    </xf>
    <xf numFmtId="0" fontId="19" fillId="0" borderId="1" xfId="0" applyFont="1" applyFill="1" applyBorder="1" applyAlignment="1" applyProtection="1">
      <alignment horizontal="justify" vertical="top"/>
      <protection locked="0"/>
    </xf>
    <xf numFmtId="0" fontId="7" fillId="0" borderId="0" xfId="0" applyFont="1" applyFill="1" applyBorder="1" applyAlignment="1" applyProtection="1">
      <alignment horizontal="center" vertical="top"/>
      <protection hidden="1"/>
    </xf>
    <xf numFmtId="0" fontId="19" fillId="0" borderId="1" xfId="0" applyFont="1" applyFill="1" applyBorder="1" applyAlignment="1" applyProtection="1">
      <alignment horizontal="left" vertical="top" wrapText="1"/>
      <protection locked="0"/>
    </xf>
    <xf numFmtId="0" fontId="7" fillId="0" borderId="0" xfId="0" applyFont="1" applyFill="1" applyBorder="1" applyAlignment="1" applyProtection="1">
      <alignment horizontal="center" wrapText="1"/>
      <protection hidden="1"/>
    </xf>
    <xf numFmtId="0" fontId="7" fillId="0" borderId="14" xfId="0" applyFont="1" applyFill="1" applyBorder="1" applyAlignment="1" applyProtection="1">
      <alignment horizontal="center"/>
      <protection hidden="1"/>
    </xf>
    <xf numFmtId="0" fontId="7" fillId="0" borderId="0" xfId="0" applyFont="1" applyFill="1" applyBorder="1" applyAlignment="1" applyProtection="1">
      <alignment vertical="top"/>
      <protection hidden="1"/>
    </xf>
    <xf numFmtId="0" fontId="19" fillId="0" borderId="3" xfId="0" applyFont="1" applyFill="1" applyBorder="1" applyAlignment="1" applyProtection="1">
      <alignment horizontal="center" vertical="center"/>
      <protection locked="0"/>
    </xf>
    <xf numFmtId="0" fontId="79" fillId="0" borderId="1" xfId="52" applyFill="1" applyBorder="1" applyAlignment="1" applyProtection="1">
      <alignment horizontal="center" vertical="center" wrapText="1"/>
      <protection locked="0"/>
    </xf>
    <xf numFmtId="0" fontId="19" fillId="0" borderId="0" xfId="0" applyFont="1" applyFill="1" applyBorder="1" applyAlignment="1" applyProtection="1">
      <alignment vertical="center" wrapText="1"/>
      <protection locked="0"/>
    </xf>
    <xf numFmtId="0" fontId="19" fillId="0" borderId="3" xfId="0" applyFont="1" applyFill="1" applyBorder="1" applyAlignment="1" applyProtection="1">
      <alignment vertical="top" wrapText="1"/>
      <protection locked="0"/>
    </xf>
    <xf numFmtId="0" fontId="19" fillId="0" borderId="1" xfId="0" applyFont="1" applyFill="1" applyBorder="1" applyAlignment="1" applyProtection="1">
      <alignment horizontal="center" vertical="top" wrapText="1"/>
      <protection locked="0"/>
    </xf>
    <xf numFmtId="0" fontId="31" fillId="0" borderId="0" xfId="0" applyFont="1" applyFill="1" applyAlignment="1" applyProtection="1">
      <alignment vertical="center" wrapText="1"/>
      <protection hidden="1"/>
    </xf>
    <xf numFmtId="0" fontId="21" fillId="0" borderId="0" xfId="0" applyFont="1" applyAlignment="1" applyProtection="1">
      <alignment horizontal="justify" vertical="center"/>
      <protection hidden="1"/>
    </xf>
    <xf numFmtId="0" fontId="31" fillId="0" borderId="0" xfId="0" applyFont="1" applyFill="1" applyBorder="1" applyAlignment="1" applyProtection="1">
      <alignment vertical="center" wrapText="1"/>
      <protection hidden="1"/>
    </xf>
    <xf numFmtId="0" fontId="31" fillId="0" borderId="0" xfId="0" applyFont="1" applyFill="1" applyBorder="1" applyAlignment="1" applyProtection="1">
      <alignment horizontal="center" vertical="center" wrapText="1"/>
      <protection hidden="1"/>
    </xf>
    <xf numFmtId="165" fontId="19" fillId="0" borderId="0" xfId="1" applyNumberFormat="1" applyFont="1" applyBorder="1" applyAlignment="1" applyProtection="1">
      <alignment horizontal="right" vertical="center" wrapText="1"/>
      <protection hidden="1"/>
    </xf>
    <xf numFmtId="0" fontId="1" fillId="0" borderId="0" xfId="0" applyFont="1" applyFill="1" applyAlignment="1" applyProtection="1">
      <alignment horizontal="center" vertical="top"/>
      <protection hidden="1"/>
    </xf>
    <xf numFmtId="0" fontId="1" fillId="0" borderId="0" xfId="0" applyFont="1" applyFill="1" applyAlignment="1" applyProtection="1">
      <alignment vertical="top"/>
      <protection hidden="1"/>
    </xf>
    <xf numFmtId="0" fontId="0" fillId="0" borderId="0" xfId="0" applyFill="1" applyAlignment="1" applyProtection="1">
      <alignment vertical="top"/>
      <protection hidden="1"/>
    </xf>
    <xf numFmtId="0" fontId="81" fillId="4" borderId="0" xfId="0" applyFont="1" applyFill="1" applyAlignment="1" applyProtection="1">
      <alignment horizontal="center" wrapText="1"/>
      <protection hidden="1"/>
    </xf>
    <xf numFmtId="0" fontId="81" fillId="4" borderId="0" xfId="0" applyFont="1" applyFill="1" applyAlignment="1" applyProtection="1">
      <protection hidden="1"/>
    </xf>
    <xf numFmtId="164" fontId="80" fillId="4" borderId="0" xfId="0" applyNumberFormat="1" applyFont="1" applyFill="1" applyProtection="1">
      <protection hidden="1"/>
    </xf>
    <xf numFmtId="0" fontId="91" fillId="4" borderId="0" xfId="0" applyFont="1" applyFill="1" applyProtection="1">
      <protection hidden="1"/>
    </xf>
    <xf numFmtId="0" fontId="80" fillId="4" borderId="0" xfId="0" quotePrefix="1" applyFont="1" applyFill="1" applyAlignment="1" applyProtection="1">
      <alignment horizontal="right"/>
      <protection hidden="1"/>
    </xf>
    <xf numFmtId="10" fontId="80" fillId="4" borderId="0" xfId="0" applyNumberFormat="1" applyFont="1" applyFill="1" applyProtection="1">
      <protection hidden="1"/>
    </xf>
    <xf numFmtId="164" fontId="80" fillId="4" borderId="0" xfId="1" applyFont="1" applyFill="1" applyProtection="1">
      <protection hidden="1"/>
    </xf>
    <xf numFmtId="0" fontId="92" fillId="30" borderId="0" xfId="51" applyFont="1" applyFill="1" applyBorder="1" applyProtection="1">
      <protection hidden="1"/>
    </xf>
    <xf numFmtId="0" fontId="92" fillId="30" borderId="0" xfId="51" applyFont="1" applyFill="1" applyProtection="1">
      <protection hidden="1"/>
    </xf>
    <xf numFmtId="0" fontId="93" fillId="30" borderId="0" xfId="0" applyFont="1" applyFill="1" applyAlignment="1" applyProtection="1">
      <alignment horizontal="left"/>
      <protection hidden="1"/>
    </xf>
    <xf numFmtId="0" fontId="94" fillId="30" borderId="0" xfId="51" applyFont="1" applyFill="1" applyBorder="1" applyProtection="1">
      <protection hidden="1"/>
    </xf>
    <xf numFmtId="0" fontId="95" fillId="30" borderId="0" xfId="51" applyFont="1" applyFill="1" applyProtection="1">
      <protection hidden="1"/>
    </xf>
    <xf numFmtId="0" fontId="94" fillId="30" borderId="0" xfId="51" applyFont="1" applyFill="1" applyProtection="1">
      <protection hidden="1"/>
    </xf>
    <xf numFmtId="0" fontId="93" fillId="30" borderId="0" xfId="0" applyFont="1" applyFill="1"/>
    <xf numFmtId="0" fontId="96" fillId="30" borderId="0" xfId="51" applyFont="1" applyFill="1" applyProtection="1">
      <protection hidden="1"/>
    </xf>
    <xf numFmtId="0" fontId="96" fillId="30" borderId="0" xfId="51" applyFont="1" applyFill="1" applyAlignment="1" applyProtection="1">
      <alignment horizontal="left"/>
      <protection hidden="1"/>
    </xf>
    <xf numFmtId="0" fontId="95" fillId="30" borderId="0" xfId="51" applyFont="1" applyFill="1" applyAlignment="1" applyProtection="1">
      <alignment horizontal="left"/>
      <protection hidden="1"/>
    </xf>
    <xf numFmtId="0" fontId="97" fillId="30" borderId="0" xfId="51" applyFont="1" applyFill="1" applyProtection="1">
      <protection hidden="1"/>
    </xf>
    <xf numFmtId="0" fontId="97" fillId="30" borderId="0" xfId="51" applyFont="1" applyFill="1" applyAlignment="1" applyProtection="1">
      <alignment horizontal="left"/>
      <protection hidden="1"/>
    </xf>
    <xf numFmtId="0" fontId="96" fillId="30" borderId="0" xfId="51" applyFont="1" applyFill="1" applyBorder="1" applyProtection="1">
      <protection hidden="1"/>
    </xf>
    <xf numFmtId="0" fontId="80" fillId="31" borderId="1" xfId="0" applyFont="1" applyFill="1" applyBorder="1" applyProtection="1">
      <protection hidden="1"/>
    </xf>
    <xf numFmtId="2" fontId="80" fillId="31" borderId="1" xfId="0" applyNumberFormat="1" applyFont="1" applyFill="1" applyBorder="1" applyAlignment="1" applyProtection="1">
      <alignment horizontal="center"/>
      <protection hidden="1"/>
    </xf>
    <xf numFmtId="0" fontId="80" fillId="31" borderId="1" xfId="0" applyFont="1" applyFill="1" applyBorder="1" applyAlignment="1" applyProtection="1">
      <alignment horizontal="center"/>
      <protection hidden="1"/>
    </xf>
    <xf numFmtId="0" fontId="80" fillId="31" borderId="3" xfId="0" applyFont="1" applyFill="1" applyBorder="1" applyAlignment="1" applyProtection="1">
      <protection hidden="1"/>
    </xf>
    <xf numFmtId="0" fontId="80" fillId="31" borderId="4" xfId="0" applyFont="1" applyFill="1" applyBorder="1" applyAlignment="1" applyProtection="1">
      <protection hidden="1"/>
    </xf>
    <xf numFmtId="0" fontId="80" fillId="31" borderId="5" xfId="0" applyFont="1" applyFill="1" applyBorder="1" applyAlignment="1" applyProtection="1">
      <protection hidden="1"/>
    </xf>
    <xf numFmtId="0" fontId="81" fillId="31" borderId="1" xfId="0" applyFont="1" applyFill="1" applyBorder="1" applyAlignment="1" applyProtection="1">
      <alignment horizontal="left"/>
      <protection hidden="1"/>
    </xf>
    <xf numFmtId="0" fontId="80" fillId="31" borderId="3" xfId="0" applyFont="1" applyFill="1" applyBorder="1" applyProtection="1">
      <protection hidden="1"/>
    </xf>
    <xf numFmtId="0" fontId="80" fillId="31" borderId="4" xfId="0" applyFont="1" applyFill="1" applyBorder="1" applyProtection="1">
      <protection hidden="1"/>
    </xf>
    <xf numFmtId="0" fontId="80" fillId="31" borderId="5" xfId="0" applyFont="1" applyFill="1" applyBorder="1" applyProtection="1">
      <protection hidden="1"/>
    </xf>
    <xf numFmtId="0" fontId="80" fillId="31" borderId="0" xfId="0" applyFont="1" applyFill="1" applyBorder="1" applyProtection="1">
      <protection hidden="1"/>
    </xf>
    <xf numFmtId="0" fontId="81" fillId="31" borderId="1" xfId="0" applyFont="1" applyFill="1" applyBorder="1" applyAlignment="1" applyProtection="1">
      <alignment horizontal="center"/>
      <protection hidden="1"/>
    </xf>
    <xf numFmtId="0" fontId="81" fillId="31" borderId="3" xfId="0" applyFont="1" applyFill="1" applyBorder="1" applyAlignment="1" applyProtection="1">
      <alignment horizontal="center"/>
      <protection hidden="1"/>
    </xf>
    <xf numFmtId="164" fontId="80" fillId="31" borderId="1" xfId="1" applyFont="1" applyFill="1" applyBorder="1" applyProtection="1">
      <protection hidden="1"/>
    </xf>
    <xf numFmtId="0" fontId="81" fillId="31" borderId="1" xfId="0" applyFont="1" applyFill="1" applyBorder="1" applyAlignment="1" applyProtection="1">
      <alignment horizontal="center" vertical="center"/>
      <protection hidden="1"/>
    </xf>
    <xf numFmtId="0" fontId="81" fillId="31" borderId="1" xfId="0" applyFont="1" applyFill="1" applyBorder="1" applyProtection="1">
      <protection hidden="1"/>
    </xf>
    <xf numFmtId="0" fontId="81" fillId="31" borderId="1" xfId="0" applyFont="1" applyFill="1" applyBorder="1" applyAlignment="1" applyProtection="1">
      <alignment vertical="center"/>
      <protection hidden="1"/>
    </xf>
    <xf numFmtId="0" fontId="23" fillId="0" borderId="0" xfId="54" applyFont="1" applyAlignment="1" applyProtection="1">
      <alignment horizontal="right"/>
      <protection locked="0"/>
    </xf>
    <xf numFmtId="0" fontId="21" fillId="0" borderId="1" xfId="53" applyFont="1" applyFill="1" applyBorder="1" applyAlignment="1" applyProtection="1">
      <alignment horizontal="center"/>
      <protection locked="0"/>
    </xf>
    <xf numFmtId="0" fontId="21" fillId="0" borderId="0" xfId="53" applyFont="1" applyAlignment="1" applyProtection="1">
      <alignment horizontal="center"/>
      <protection locked="0"/>
    </xf>
    <xf numFmtId="0" fontId="21" fillId="0" borderId="0" xfId="53" applyFont="1" applyProtection="1">
      <protection locked="0"/>
    </xf>
    <xf numFmtId="0" fontId="21" fillId="0" borderId="0" xfId="53" applyFont="1" applyFill="1" applyBorder="1" applyAlignment="1" applyProtection="1">
      <alignment horizontal="center"/>
      <protection locked="0"/>
    </xf>
    <xf numFmtId="0" fontId="19" fillId="0" borderId="0" xfId="0" quotePrefix="1" applyFont="1" applyFill="1" applyBorder="1" applyAlignment="1" applyProtection="1">
      <alignment horizontal="left" vertical="top"/>
      <protection locked="0"/>
    </xf>
    <xf numFmtId="0" fontId="21" fillId="0" borderId="0" xfId="53" applyFont="1" applyProtection="1">
      <protection hidden="1"/>
    </xf>
    <xf numFmtId="0" fontId="99" fillId="0" borderId="0" xfId="53" applyFont="1" applyAlignment="1" applyProtection="1">
      <alignment horizontal="left"/>
      <protection hidden="1"/>
    </xf>
    <xf numFmtId="0" fontId="23" fillId="0" borderId="0" xfId="54" applyFont="1" applyAlignment="1" applyProtection="1">
      <alignment horizontal="right"/>
      <protection hidden="1"/>
    </xf>
    <xf numFmtId="0" fontId="21" fillId="0" borderId="0" xfId="53" applyFont="1" applyFill="1" applyProtection="1">
      <protection hidden="1"/>
    </xf>
    <xf numFmtId="49" fontId="21" fillId="0" borderId="0" xfId="53" applyNumberFormat="1" applyFont="1" applyProtection="1">
      <protection hidden="1"/>
    </xf>
    <xf numFmtId="0" fontId="21" fillId="3" borderId="0" xfId="53" applyFont="1" applyFill="1" applyProtection="1">
      <protection hidden="1"/>
    </xf>
    <xf numFmtId="0" fontId="19" fillId="0" borderId="0" xfId="53" applyFont="1" applyFill="1" applyBorder="1" applyAlignment="1" applyProtection="1">
      <alignment horizontal="center"/>
      <protection hidden="1"/>
    </xf>
    <xf numFmtId="0" fontId="21" fillId="0" borderId="0" xfId="53" applyFont="1" applyAlignment="1" applyProtection="1">
      <alignment horizontal="center"/>
      <protection hidden="1"/>
    </xf>
    <xf numFmtId="0" fontId="21" fillId="0" borderId="0" xfId="53" applyFont="1" applyAlignment="1" applyProtection="1">
      <alignment horizontal="right"/>
      <protection hidden="1"/>
    </xf>
    <xf numFmtId="0" fontId="21" fillId="0" borderId="0" xfId="53" applyFont="1" applyFill="1" applyBorder="1" applyAlignment="1" applyProtection="1">
      <protection hidden="1"/>
    </xf>
    <xf numFmtId="0" fontId="21" fillId="0" borderId="0" xfId="53" applyFont="1" applyFill="1" applyBorder="1" applyAlignment="1" applyProtection="1">
      <alignment horizontal="center"/>
      <protection hidden="1"/>
    </xf>
    <xf numFmtId="0" fontId="21" fillId="0" borderId="1" xfId="53" applyFont="1" applyFill="1" applyBorder="1" applyAlignment="1" applyProtection="1">
      <alignment horizontal="center"/>
      <protection hidden="1"/>
    </xf>
    <xf numFmtId="0" fontId="21" fillId="0" borderId="0" xfId="53" applyFont="1" applyFill="1" applyAlignment="1" applyProtection="1">
      <alignment horizontal="center"/>
      <protection hidden="1"/>
    </xf>
    <xf numFmtId="0" fontId="21" fillId="0" borderId="1" xfId="53" applyFont="1" applyFill="1" applyBorder="1" applyAlignment="1" applyProtection="1">
      <protection hidden="1"/>
    </xf>
    <xf numFmtId="164" fontId="21" fillId="0" borderId="1" xfId="55" applyFont="1" applyFill="1" applyBorder="1" applyAlignment="1" applyProtection="1">
      <alignment horizontal="right"/>
      <protection hidden="1"/>
    </xf>
    <xf numFmtId="0" fontId="21" fillId="0" borderId="1" xfId="53" applyFont="1" applyBorder="1" applyAlignment="1" applyProtection="1">
      <alignment horizontal="center"/>
      <protection hidden="1"/>
    </xf>
    <xf numFmtId="0" fontId="21" fillId="0" borderId="1" xfId="53" quotePrefix="1" applyFont="1" applyBorder="1" applyAlignment="1" applyProtection="1">
      <alignment horizontal="center"/>
      <protection hidden="1"/>
    </xf>
    <xf numFmtId="0" fontId="98" fillId="0" borderId="1" xfId="53" quotePrefix="1" applyFont="1" applyBorder="1" applyAlignment="1" applyProtection="1">
      <alignment horizontal="center"/>
      <protection hidden="1"/>
    </xf>
    <xf numFmtId="0" fontId="21" fillId="0" borderId="0" xfId="53" applyFont="1" applyBorder="1" applyAlignment="1" applyProtection="1">
      <alignment horizontal="center"/>
      <protection hidden="1"/>
    </xf>
    <xf numFmtId="0" fontId="22" fillId="0" borderId="0" xfId="53" applyFont="1" applyFill="1" applyAlignment="1" applyProtection="1">
      <alignment horizontal="center"/>
      <protection hidden="1"/>
    </xf>
    <xf numFmtId="164" fontId="21" fillId="0" borderId="1" xfId="55" applyFont="1" applyFill="1" applyBorder="1" applyProtection="1">
      <protection hidden="1"/>
    </xf>
    <xf numFmtId="164" fontId="21" fillId="0" borderId="0" xfId="55" applyFont="1" applyFill="1" applyProtection="1">
      <protection hidden="1"/>
    </xf>
    <xf numFmtId="164" fontId="19" fillId="0" borderId="1" xfId="55" applyFont="1" applyFill="1" applyBorder="1" applyProtection="1">
      <protection hidden="1"/>
    </xf>
    <xf numFmtId="168" fontId="21" fillId="0" borderId="0" xfId="53" applyNumberFormat="1" applyFont="1" applyAlignment="1" applyProtection="1">
      <alignment horizontal="center"/>
      <protection hidden="1"/>
    </xf>
    <xf numFmtId="164" fontId="23" fillId="0" borderId="0" xfId="55" applyFont="1" applyBorder="1" applyProtection="1">
      <protection hidden="1"/>
    </xf>
    <xf numFmtId="0" fontId="21" fillId="0" borderId="0" xfId="53" applyFont="1" applyAlignment="1" applyProtection="1">
      <alignment horizontal="left"/>
      <protection hidden="1"/>
    </xf>
    <xf numFmtId="169" fontId="21" fillId="0" borderId="0" xfId="53" applyNumberFormat="1" applyFont="1" applyFill="1" applyBorder="1" applyAlignment="1" applyProtection="1">
      <alignment horizontal="right"/>
      <protection hidden="1"/>
    </xf>
    <xf numFmtId="169" fontId="21" fillId="0" borderId="0" xfId="53" applyNumberFormat="1" applyFont="1" applyFill="1" applyBorder="1" applyAlignment="1" applyProtection="1">
      <alignment horizontal="center"/>
      <protection hidden="1"/>
    </xf>
    <xf numFmtId="0" fontId="21" fillId="0" borderId="0" xfId="53" applyFont="1" applyBorder="1" applyAlignment="1" applyProtection="1">
      <alignment horizontal="left"/>
      <protection hidden="1"/>
    </xf>
    <xf numFmtId="10" fontId="21" fillId="0" borderId="0" xfId="53" applyNumberFormat="1" applyFont="1" applyFill="1" applyBorder="1" applyAlignment="1" applyProtection="1">
      <protection hidden="1"/>
    </xf>
    <xf numFmtId="169" fontId="21" fillId="0" borderId="10" xfId="53" applyNumberFormat="1" applyFont="1" applyFill="1" applyBorder="1" applyAlignment="1" applyProtection="1">
      <alignment horizontal="right"/>
      <protection hidden="1"/>
    </xf>
    <xf numFmtId="164" fontId="18" fillId="0" borderId="0" xfId="53" applyNumberFormat="1" applyFont="1" applyFill="1" applyBorder="1" applyAlignment="1" applyProtection="1">
      <protection hidden="1"/>
    </xf>
    <xf numFmtId="0" fontId="19" fillId="0" borderId="0" xfId="53" applyFont="1" applyFill="1" applyBorder="1" applyAlignment="1" applyProtection="1">
      <protection hidden="1"/>
    </xf>
    <xf numFmtId="10" fontId="21" fillId="0" borderId="1" xfId="2" applyNumberFormat="1" applyFont="1" applyBorder="1" applyAlignment="1" applyProtection="1">
      <alignment horizontal="center"/>
      <protection hidden="1"/>
    </xf>
    <xf numFmtId="10" fontId="21" fillId="0" borderId="0" xfId="53" applyNumberFormat="1" applyFont="1" applyFill="1" applyBorder="1" applyAlignment="1" applyProtection="1">
      <alignment horizontal="center"/>
      <protection hidden="1"/>
    </xf>
    <xf numFmtId="10" fontId="21" fillId="5" borderId="0" xfId="53" applyNumberFormat="1" applyFont="1" applyFill="1" applyBorder="1" applyAlignment="1" applyProtection="1">
      <alignment horizontal="center"/>
      <protection hidden="1"/>
    </xf>
    <xf numFmtId="0" fontId="21" fillId="0" borderId="0" xfId="53" applyFont="1" applyAlignment="1" applyProtection="1">
      <alignment vertical="top"/>
      <protection hidden="1"/>
    </xf>
    <xf numFmtId="0" fontId="21" fillId="0" borderId="0" xfId="53" applyFont="1" applyAlignment="1" applyProtection="1">
      <alignment horizontal="left" vertical="top" wrapText="1"/>
      <protection hidden="1"/>
    </xf>
    <xf numFmtId="49" fontId="21" fillId="0" borderId="0" xfId="53" applyNumberFormat="1" applyFont="1" applyFill="1" applyBorder="1" applyAlignment="1" applyProtection="1">
      <alignment horizontal="center"/>
      <protection hidden="1"/>
    </xf>
    <xf numFmtId="0" fontId="22" fillId="0" borderId="0" xfId="53" applyFont="1" applyProtection="1">
      <protection hidden="1"/>
    </xf>
    <xf numFmtId="169" fontId="22" fillId="0" borderId="1" xfId="53" applyNumberFormat="1" applyFont="1" applyFill="1" applyBorder="1" applyAlignment="1" applyProtection="1">
      <alignment horizontal="right"/>
      <protection hidden="1"/>
    </xf>
    <xf numFmtId="169" fontId="21" fillId="0" borderId="0" xfId="53" applyNumberFormat="1" applyFont="1" applyProtection="1">
      <protection hidden="1"/>
    </xf>
    <xf numFmtId="0" fontId="21" fillId="3" borderId="0" xfId="53" applyFont="1" applyFill="1" applyAlignment="1" applyProtection="1">
      <alignment vertical="top"/>
      <protection hidden="1"/>
    </xf>
    <xf numFmtId="0" fontId="21" fillId="0" borderId="0" xfId="53" applyFont="1" applyFill="1" applyBorder="1" applyAlignment="1" applyProtection="1">
      <alignment vertical="top" wrapText="1"/>
      <protection hidden="1"/>
    </xf>
    <xf numFmtId="0" fontId="21" fillId="0" borderId="0" xfId="53" applyFont="1" applyFill="1" applyAlignment="1" applyProtection="1">
      <alignment vertical="top"/>
      <protection hidden="1"/>
    </xf>
    <xf numFmtId="0" fontId="21" fillId="0" borderId="0" xfId="53" applyFont="1" applyBorder="1" applyAlignment="1" applyProtection="1">
      <alignment vertical="top"/>
      <protection hidden="1"/>
    </xf>
    <xf numFmtId="0" fontId="21" fillId="0" borderId="0" xfId="53" applyFont="1" applyBorder="1" applyProtection="1">
      <protection hidden="1"/>
    </xf>
    <xf numFmtId="0" fontId="21" fillId="0" borderId="0" xfId="53" applyFont="1" applyFill="1" applyBorder="1" applyProtection="1">
      <protection hidden="1"/>
    </xf>
    <xf numFmtId="0" fontId="21" fillId="0" borderId="14" xfId="53" applyFont="1" applyBorder="1" applyProtection="1">
      <protection hidden="1"/>
    </xf>
    <xf numFmtId="0" fontId="19" fillId="0" borderId="1" xfId="53" applyFont="1" applyFill="1" applyBorder="1" applyAlignment="1" applyProtection="1">
      <alignment horizontal="center"/>
      <protection locked="0"/>
    </xf>
    <xf numFmtId="0" fontId="21" fillId="0" borderId="1" xfId="53" applyFont="1" applyBorder="1" applyAlignment="1" applyProtection="1">
      <alignment horizontal="center"/>
      <protection locked="0"/>
    </xf>
    <xf numFmtId="169" fontId="21" fillId="0" borderId="1" xfId="53" applyNumberFormat="1" applyFont="1" applyFill="1" applyBorder="1" applyAlignment="1" applyProtection="1">
      <alignment horizontal="right"/>
      <protection locked="0"/>
    </xf>
    <xf numFmtId="10" fontId="21" fillId="0" borderId="1" xfId="2" applyNumberFormat="1" applyFont="1" applyBorder="1" applyAlignment="1" applyProtection="1">
      <alignment horizontal="center"/>
      <protection locked="0"/>
    </xf>
    <xf numFmtId="10" fontId="21" fillId="0" borderId="1" xfId="2" applyNumberFormat="1" applyFont="1" applyFill="1" applyBorder="1" applyAlignment="1" applyProtection="1">
      <alignment horizontal="center"/>
      <protection locked="0"/>
    </xf>
    <xf numFmtId="10" fontId="21" fillId="0" borderId="1" xfId="53" applyNumberFormat="1" applyFont="1" applyFill="1" applyBorder="1" applyAlignment="1" applyProtection="1">
      <alignment horizontal="center"/>
      <protection locked="0"/>
    </xf>
    <xf numFmtId="0" fontId="21" fillId="0" borderId="0" xfId="53" applyFont="1" applyFill="1" applyAlignment="1" applyProtection="1">
      <alignment horizontal="center"/>
      <protection locked="0"/>
    </xf>
    <xf numFmtId="49" fontId="21" fillId="0" borderId="1" xfId="53" applyNumberFormat="1" applyFont="1" applyFill="1" applyBorder="1" applyAlignment="1" applyProtection="1">
      <alignment horizontal="center"/>
      <protection locked="0"/>
    </xf>
    <xf numFmtId="169" fontId="21" fillId="0" borderId="1" xfId="53" applyNumberFormat="1" applyFont="1" applyFill="1" applyBorder="1" applyAlignment="1" applyProtection="1">
      <alignment horizontal="center"/>
      <protection locked="0"/>
    </xf>
    <xf numFmtId="9" fontId="21" fillId="0" borderId="0" xfId="2" applyFont="1" applyFill="1" applyBorder="1" applyAlignment="1" applyProtection="1">
      <alignment horizontal="center"/>
      <protection hidden="1"/>
    </xf>
    <xf numFmtId="164" fontId="21" fillId="0" borderId="1" xfId="1" applyFont="1" applyBorder="1" applyProtection="1">
      <protection locked="0"/>
    </xf>
    <xf numFmtId="43" fontId="21" fillId="0" borderId="0" xfId="53" applyNumberFormat="1" applyFont="1" applyBorder="1" applyProtection="1">
      <protection hidden="1"/>
    </xf>
    <xf numFmtId="0" fontId="22" fillId="3" borderId="0" xfId="53" applyFont="1" applyFill="1" applyProtection="1">
      <protection hidden="1"/>
    </xf>
    <xf numFmtId="43" fontId="22" fillId="0" borderId="1" xfId="53" applyNumberFormat="1" applyFont="1" applyBorder="1" applyProtection="1">
      <protection hidden="1"/>
    </xf>
    <xf numFmtId="9" fontId="22" fillId="0" borderId="0" xfId="2" applyFont="1" applyFill="1" applyBorder="1" applyAlignment="1" applyProtection="1">
      <alignment horizontal="center"/>
      <protection hidden="1"/>
    </xf>
    <xf numFmtId="0" fontId="18" fillId="0" borderId="0" xfId="53" applyFont="1" applyFill="1" applyBorder="1" applyAlignment="1" applyProtection="1">
      <protection hidden="1"/>
    </xf>
    <xf numFmtId="0" fontId="22" fillId="0" borderId="0" xfId="53" applyFont="1" applyFill="1" applyProtection="1">
      <protection hidden="1"/>
    </xf>
    <xf numFmtId="0" fontId="21" fillId="0" borderId="0" xfId="53" quotePrefix="1" applyFont="1" applyAlignment="1" applyProtection="1">
      <alignment horizontal="right"/>
      <protection hidden="1"/>
    </xf>
    <xf numFmtId="0" fontId="21" fillId="0" borderId="0" xfId="53" quotePrefix="1" applyFont="1" applyAlignment="1" applyProtection="1">
      <alignment horizontal="left"/>
      <protection hidden="1"/>
    </xf>
    <xf numFmtId="2" fontId="19" fillId="0" borderId="0" xfId="0" applyNumberFormat="1" applyFont="1" applyFill="1" applyBorder="1" applyAlignment="1" applyProtection="1">
      <alignment horizontal="center" vertical="center"/>
      <protection locked="0"/>
    </xf>
    <xf numFmtId="165" fontId="19" fillId="0" borderId="0" xfId="1" applyNumberFormat="1" applyFont="1" applyFill="1" applyBorder="1" applyAlignment="1" applyProtection="1">
      <alignment horizontal="center" vertical="center" wrapText="1"/>
      <protection hidden="1"/>
    </xf>
    <xf numFmtId="49" fontId="0" fillId="0" borderId="0" xfId="0" applyNumberFormat="1" applyAlignment="1">
      <alignment horizontal="left" vertical="center" wrapText="1"/>
    </xf>
    <xf numFmtId="49" fontId="19" fillId="0" borderId="0" xfId="0" applyNumberFormat="1" applyFont="1" applyFill="1" applyBorder="1" applyAlignment="1" applyProtection="1">
      <alignment horizontal="center" vertical="center"/>
      <protection hidden="1"/>
    </xf>
    <xf numFmtId="49" fontId="19" fillId="0" borderId="0" xfId="0" applyNumberFormat="1" applyFont="1" applyFill="1" applyBorder="1" applyAlignment="1" applyProtection="1">
      <alignment horizontal="center" vertical="center" wrapText="1"/>
      <protection hidden="1"/>
    </xf>
    <xf numFmtId="49" fontId="19" fillId="0" borderId="0" xfId="2" applyNumberFormat="1" applyFont="1" applyFill="1" applyBorder="1" applyAlignment="1" applyProtection="1">
      <alignment horizontal="center" vertical="center"/>
      <protection hidden="1"/>
    </xf>
    <xf numFmtId="49" fontId="0" fillId="34" borderId="1" xfId="0" applyNumberFormat="1" applyFont="1" applyFill="1" applyBorder="1" applyAlignment="1" applyProtection="1">
      <alignment horizontal="center"/>
    </xf>
    <xf numFmtId="0" fontId="0" fillId="0" borderId="0" xfId="0" applyAlignment="1" applyProtection="1">
      <alignment vertical="center" wrapText="1"/>
    </xf>
    <xf numFmtId="49" fontId="0" fillId="35" borderId="0" xfId="0" applyNumberFormat="1" applyFill="1" applyAlignment="1" applyProtection="1">
      <alignment horizontal="left" vertical="center"/>
    </xf>
    <xf numFmtId="0" fontId="0" fillId="0" borderId="0" xfId="0" applyProtection="1"/>
    <xf numFmtId="0" fontId="0" fillId="0" borderId="0" xfId="0" applyNumberFormat="1" applyProtection="1"/>
    <xf numFmtId="49" fontId="0" fillId="0" borderId="0" xfId="0" applyNumberFormat="1" applyAlignment="1" applyProtection="1">
      <alignment horizontal="left" vertical="center"/>
    </xf>
    <xf numFmtId="170" fontId="0" fillId="35" borderId="0" xfId="56" applyNumberFormat="1" applyFont="1" applyFill="1" applyProtection="1"/>
    <xf numFmtId="0" fontId="0" fillId="35" borderId="0" xfId="0" applyNumberFormat="1" applyFill="1" applyProtection="1"/>
    <xf numFmtId="171" fontId="0" fillId="0" borderId="0" xfId="0" applyNumberFormat="1" applyProtection="1"/>
    <xf numFmtId="171" fontId="0" fillId="35" borderId="0" xfId="0" applyNumberFormat="1" applyFill="1" applyProtection="1"/>
    <xf numFmtId="49" fontId="100" fillId="32" borderId="1" xfId="0" applyNumberFormat="1" applyFont="1" applyFill="1" applyBorder="1" applyAlignment="1" applyProtection="1">
      <alignment horizontal="center" vertical="center" wrapText="1"/>
    </xf>
    <xf numFmtId="0" fontId="0" fillId="0" borderId="0" xfId="0" applyAlignment="1" applyProtection="1">
      <alignment wrapText="1"/>
    </xf>
    <xf numFmtId="0" fontId="0" fillId="5" borderId="1" xfId="0" applyNumberFormat="1" applyFont="1" applyFill="1" applyBorder="1" applyAlignment="1" applyProtection="1">
      <alignment horizontal="center" vertical="center"/>
    </xf>
    <xf numFmtId="0" fontId="10" fillId="33" borderId="1" xfId="0" applyNumberFormat="1" applyFont="1" applyFill="1" applyBorder="1" applyAlignment="1" applyProtection="1">
      <alignment horizontal="center" vertical="center"/>
    </xf>
    <xf numFmtId="49" fontId="10" fillId="33" borderId="1" xfId="0" applyNumberFormat="1" applyFont="1" applyFill="1" applyBorder="1" applyAlignment="1" applyProtection="1">
      <alignment horizontal="center" vertical="center"/>
    </xf>
    <xf numFmtId="0" fontId="4" fillId="5" borderId="1" xfId="0" applyNumberFormat="1" applyFont="1" applyFill="1" applyBorder="1" applyAlignment="1" applyProtection="1">
      <alignment horizontal="center" vertical="center"/>
    </xf>
    <xf numFmtId="0" fontId="0" fillId="0" borderId="1" xfId="0" applyFont="1" applyBorder="1" applyAlignment="1" applyProtection="1">
      <alignment horizontal="center" vertical="center" wrapText="1"/>
    </xf>
    <xf numFmtId="2" fontId="0" fillId="0" borderId="1" xfId="0" applyNumberFormat="1" applyBorder="1" applyProtection="1"/>
    <xf numFmtId="49" fontId="0" fillId="0" borderId="0" xfId="0" applyNumberFormat="1" applyFont="1" applyProtection="1"/>
    <xf numFmtId="49" fontId="100" fillId="33" borderId="1" xfId="0" applyNumberFormat="1" applyFont="1" applyFill="1" applyBorder="1" applyAlignment="1" applyProtection="1">
      <alignment horizontal="center"/>
    </xf>
    <xf numFmtId="49" fontId="0" fillId="34" borderId="1" xfId="0" applyNumberFormat="1" applyFont="1" applyFill="1" applyBorder="1" applyAlignment="1" applyProtection="1">
      <alignment horizontal="center" vertical="center" wrapText="1"/>
    </xf>
    <xf numFmtId="0" fontId="0" fillId="34" borderId="1" xfId="0" applyFont="1" applyFill="1" applyBorder="1" applyAlignment="1" applyProtection="1">
      <alignment horizontal="center" vertical="center" wrapText="1"/>
    </xf>
    <xf numFmtId="0" fontId="0" fillId="34" borderId="1" xfId="0" applyFont="1" applyFill="1" applyBorder="1" applyAlignment="1" applyProtection="1">
      <alignment horizontal="left" vertical="center" wrapText="1"/>
    </xf>
    <xf numFmtId="49" fontId="0" fillId="34" borderId="1" xfId="0" applyNumberFormat="1" applyFont="1" applyFill="1" applyBorder="1" applyAlignment="1" applyProtection="1">
      <alignment horizontal="left"/>
    </xf>
    <xf numFmtId="49" fontId="0" fillId="0" borderId="0" xfId="0" applyNumberFormat="1" applyProtection="1"/>
    <xf numFmtId="0" fontId="0" fillId="0" borderId="0" xfId="0" applyFont="1" applyAlignment="1" applyProtection="1">
      <alignment vertical="center" wrapText="1"/>
    </xf>
    <xf numFmtId="0" fontId="0" fillId="0" borderId="0" xfId="0" applyFont="1" applyProtection="1"/>
    <xf numFmtId="0" fontId="0" fillId="0" borderId="0" xfId="0" applyAlignment="1" applyProtection="1">
      <alignment horizontal="left" vertical="center" wrapText="1"/>
    </xf>
    <xf numFmtId="0" fontId="103" fillId="0" borderId="44" xfId="57" applyNumberFormat="1" applyFont="1" applyFill="1" applyBorder="1" applyAlignment="1" applyProtection="1">
      <alignment vertical="top" wrapText="1" readingOrder="1"/>
    </xf>
    <xf numFmtId="0" fontId="102" fillId="0" borderId="0" xfId="57" applyFont="1" applyFill="1" applyBorder="1" applyProtection="1"/>
    <xf numFmtId="0" fontId="103" fillId="36" borderId="44" xfId="57" applyNumberFormat="1" applyFont="1" applyFill="1" applyBorder="1" applyAlignment="1" applyProtection="1">
      <alignment vertical="top" wrapText="1" readingOrder="1"/>
    </xf>
    <xf numFmtId="170" fontId="0" fillId="0" borderId="0" xfId="56" applyNumberFormat="1" applyFont="1" applyFill="1" applyProtection="1"/>
    <xf numFmtId="0" fontId="0" fillId="0" borderId="1" xfId="0" applyFont="1" applyBorder="1" applyAlignment="1" applyProtection="1">
      <alignment horizontal="left" wrapText="1"/>
    </xf>
    <xf numFmtId="49" fontId="100" fillId="32" borderId="1" xfId="0" applyNumberFormat="1" applyFont="1" applyFill="1" applyBorder="1" applyAlignment="1" applyProtection="1">
      <alignment horizontal="left" vertical="center" wrapText="1"/>
    </xf>
    <xf numFmtId="0" fontId="0" fillId="0" borderId="1" xfId="0" applyBorder="1" applyProtection="1"/>
    <xf numFmtId="49" fontId="100" fillId="32" borderId="3" xfId="0" applyNumberFormat="1" applyFont="1" applyFill="1" applyBorder="1" applyAlignment="1" applyProtection="1">
      <alignment horizontal="center" vertical="center"/>
    </xf>
    <xf numFmtId="0" fontId="100" fillId="32" borderId="5" xfId="0" applyFont="1" applyFill="1" applyBorder="1" applyAlignment="1" applyProtection="1">
      <alignment horizontal="center" vertical="center"/>
    </xf>
    <xf numFmtId="49" fontId="100" fillId="32" borderId="27" xfId="0" applyNumberFormat="1" applyFont="1" applyFill="1" applyBorder="1" applyAlignment="1" applyProtection="1">
      <alignment horizontal="center" vertical="center" wrapText="1"/>
    </xf>
    <xf numFmtId="49" fontId="100" fillId="32" borderId="0" xfId="0" applyNumberFormat="1" applyFont="1" applyFill="1" applyBorder="1" applyAlignment="1" applyProtection="1">
      <alignment horizontal="center" vertical="center" wrapText="1"/>
    </xf>
    <xf numFmtId="0" fontId="12" fillId="0" borderId="0" xfId="0" applyFont="1" applyAlignment="1" applyProtection="1">
      <alignment horizontal="center"/>
      <protection hidden="1"/>
    </xf>
    <xf numFmtId="0" fontId="90" fillId="0" borderId="0" xfId="0" applyFont="1" applyAlignment="1" applyProtection="1">
      <alignment horizontal="center"/>
      <protection hidden="1"/>
    </xf>
    <xf numFmtId="0" fontId="19" fillId="0" borderId="3" xfId="0" applyFont="1" applyFill="1" applyBorder="1" applyAlignment="1" applyProtection="1">
      <alignment horizontal="center" vertical="top" wrapText="1"/>
      <protection locked="0"/>
    </xf>
    <xf numFmtId="0" fontId="19" fillId="0" borderId="5" xfId="0" applyFont="1" applyFill="1" applyBorder="1" applyAlignment="1" applyProtection="1">
      <alignment horizontal="center" vertical="top" wrapText="1"/>
      <protection locked="0"/>
    </xf>
    <xf numFmtId="168" fontId="21" fillId="0" borderId="0" xfId="53" applyNumberFormat="1" applyFont="1" applyAlignment="1" applyProtection="1">
      <alignment horizontal="right"/>
      <protection locked="0"/>
    </xf>
    <xf numFmtId="49" fontId="19" fillId="0" borderId="3" xfId="53" applyNumberFormat="1" applyFont="1" applyFill="1" applyBorder="1" applyAlignment="1" applyProtection="1">
      <alignment horizontal="center"/>
      <protection locked="0"/>
    </xf>
    <xf numFmtId="49" fontId="19" fillId="0" borderId="4" xfId="53" applyNumberFormat="1" applyFont="1" applyFill="1" applyBorder="1" applyAlignment="1" applyProtection="1">
      <alignment horizontal="center"/>
      <protection locked="0"/>
    </xf>
    <xf numFmtId="0" fontId="19" fillId="0" borderId="5" xfId="53" applyFont="1" applyFill="1" applyBorder="1" applyAlignment="1" applyProtection="1">
      <alignment horizontal="center"/>
      <protection locked="0"/>
    </xf>
    <xf numFmtId="0" fontId="21" fillId="0" borderId="3" xfId="53" applyFont="1" applyFill="1" applyBorder="1" applyAlignment="1" applyProtection="1">
      <alignment horizontal="center"/>
      <protection locked="0"/>
    </xf>
    <xf numFmtId="0" fontId="21" fillId="0" borderId="4" xfId="53" applyFont="1" applyFill="1" applyBorder="1" applyAlignment="1" applyProtection="1">
      <alignment horizontal="center"/>
      <protection locked="0"/>
    </xf>
    <xf numFmtId="0" fontId="21" fillId="0" borderId="5" xfId="53" applyFont="1" applyFill="1" applyBorder="1" applyAlignment="1" applyProtection="1">
      <alignment horizontal="center"/>
      <protection locked="0"/>
    </xf>
    <xf numFmtId="0" fontId="21" fillId="0" borderId="0" xfId="53" applyFont="1" applyBorder="1" applyAlignment="1" applyProtection="1">
      <alignment horizontal="center"/>
      <protection hidden="1"/>
    </xf>
    <xf numFmtId="14" fontId="23" fillId="0" borderId="0" xfId="53" applyNumberFormat="1" applyFont="1" applyBorder="1" applyAlignment="1" applyProtection="1">
      <alignment horizontal="center"/>
      <protection hidden="1"/>
    </xf>
    <xf numFmtId="0" fontId="23" fillId="0" borderId="0" xfId="53" applyFont="1" applyBorder="1" applyAlignment="1" applyProtection="1">
      <alignment horizontal="center"/>
      <protection hidden="1"/>
    </xf>
    <xf numFmtId="0" fontId="99" fillId="0" borderId="0" xfId="53" applyFont="1" applyAlignment="1" applyProtection="1">
      <alignment horizontal="left"/>
      <protection hidden="1"/>
    </xf>
    <xf numFmtId="0" fontId="21" fillId="0" borderId="14" xfId="53" applyFont="1" applyFill="1" applyBorder="1" applyAlignment="1" applyProtection="1">
      <alignment horizontal="center"/>
      <protection hidden="1"/>
    </xf>
    <xf numFmtId="0" fontId="21" fillId="0" borderId="1" xfId="53" applyFont="1" applyFill="1" applyBorder="1" applyAlignment="1" applyProtection="1">
      <alignment horizontal="left" vertical="top" wrapText="1"/>
      <protection locked="0"/>
    </xf>
    <xf numFmtId="0" fontId="21" fillId="0" borderId="1" xfId="53" applyFont="1" applyBorder="1" applyAlignment="1" applyProtection="1">
      <alignment horizontal="left"/>
      <protection locked="0"/>
    </xf>
    <xf numFmtId="49" fontId="21" fillId="0" borderId="3" xfId="53" applyNumberFormat="1" applyFont="1" applyFill="1" applyBorder="1" applyAlignment="1" applyProtection="1">
      <alignment horizontal="center"/>
      <protection locked="0"/>
    </xf>
    <xf numFmtId="0" fontId="21" fillId="0" borderId="0" xfId="53" applyFont="1" applyAlignment="1" applyProtection="1">
      <alignment horizontal="left" vertical="top" wrapText="1"/>
      <protection locked="0"/>
    </xf>
    <xf numFmtId="0" fontId="21" fillId="0" borderId="3" xfId="53" applyFont="1" applyBorder="1" applyAlignment="1" applyProtection="1">
      <alignment horizontal="left"/>
      <protection locked="0"/>
    </xf>
    <xf numFmtId="0" fontId="21" fillId="0" borderId="4" xfId="53" applyFont="1" applyBorder="1" applyAlignment="1" applyProtection="1">
      <alignment horizontal="left"/>
      <protection locked="0"/>
    </xf>
    <xf numFmtId="0" fontId="21" fillId="0" borderId="5" xfId="53" applyFont="1" applyBorder="1" applyAlignment="1" applyProtection="1">
      <alignment horizontal="left"/>
      <protection locked="0"/>
    </xf>
    <xf numFmtId="0" fontId="1" fillId="0" borderId="0" xfId="0" applyFont="1" applyFill="1" applyAlignment="1" applyProtection="1">
      <alignment horizontal="center"/>
      <protection hidden="1"/>
    </xf>
    <xf numFmtId="0" fontId="0" fillId="0" borderId="0" xfId="0" applyAlignment="1" applyProtection="1">
      <alignment horizontal="center"/>
      <protection locked="0"/>
    </xf>
    <xf numFmtId="0" fontId="0" fillId="0" borderId="0" xfId="0" applyAlignment="1" applyProtection="1">
      <alignment horizontal="center"/>
      <protection hidden="1"/>
    </xf>
    <xf numFmtId="0" fontId="0" fillId="0" borderId="0" xfId="0" applyFill="1" applyAlignment="1" applyProtection="1">
      <alignment horizontal="center"/>
      <protection hidden="1"/>
    </xf>
    <xf numFmtId="0" fontId="21" fillId="0" borderId="1" xfId="0" applyFont="1" applyBorder="1" applyAlignment="1" applyProtection="1">
      <alignment horizontal="left" vertical="center" wrapText="1"/>
      <protection hidden="1"/>
    </xf>
    <xf numFmtId="0" fontId="19" fillId="0" borderId="1" xfId="0" applyFont="1" applyFill="1" applyBorder="1" applyAlignment="1" applyProtection="1">
      <alignment horizontal="justify" vertical="top" wrapText="1"/>
      <protection locked="0"/>
    </xf>
    <xf numFmtId="0" fontId="19" fillId="0" borderId="1" xfId="0" applyFont="1" applyFill="1" applyBorder="1" applyAlignment="1" applyProtection="1">
      <alignment horizontal="justify" vertical="top"/>
      <protection locked="0"/>
    </xf>
    <xf numFmtId="0" fontId="19" fillId="0" borderId="3" xfId="0" applyFont="1" applyFill="1" applyBorder="1" applyAlignment="1" applyProtection="1">
      <alignment horizontal="justify" vertical="top" wrapText="1"/>
      <protection locked="0"/>
    </xf>
    <xf numFmtId="0" fontId="19" fillId="0" borderId="4" xfId="0" applyFont="1" applyFill="1" applyBorder="1" applyAlignment="1" applyProtection="1">
      <alignment horizontal="justify" vertical="top"/>
      <protection locked="0"/>
    </xf>
    <xf numFmtId="0" fontId="19" fillId="0" borderId="5" xfId="0" applyFont="1" applyFill="1" applyBorder="1" applyAlignment="1" applyProtection="1">
      <alignment horizontal="justify" vertical="top"/>
      <protection locked="0"/>
    </xf>
    <xf numFmtId="0" fontId="21" fillId="0" borderId="1" xfId="0" applyFont="1" applyBorder="1" applyAlignment="1" applyProtection="1">
      <alignment horizontal="left" vertical="center"/>
      <protection hidden="1"/>
    </xf>
    <xf numFmtId="165" fontId="19" fillId="0" borderId="0" xfId="1" applyNumberFormat="1" applyFont="1" applyFill="1" applyBorder="1" applyAlignment="1" applyProtection="1">
      <alignment horizontal="center" vertical="center" wrapText="1"/>
      <protection hidden="1"/>
    </xf>
    <xf numFmtId="165" fontId="0" fillId="0" borderId="1" xfId="1" applyNumberFormat="1" applyFont="1" applyBorder="1" applyAlignment="1" applyProtection="1">
      <alignment horizontal="center" vertical="center"/>
      <protection hidden="1"/>
    </xf>
    <xf numFmtId="165" fontId="0" fillId="0" borderId="0" xfId="1" applyNumberFormat="1" applyFont="1" applyBorder="1" applyAlignment="1" applyProtection="1">
      <alignment horizontal="center" vertical="center"/>
      <protection hidden="1"/>
    </xf>
    <xf numFmtId="0" fontId="1" fillId="0" borderId="0" xfId="0" applyFont="1" applyFill="1" applyAlignment="1" applyProtection="1">
      <alignment horizontal="center" vertical="center"/>
      <protection hidden="1"/>
    </xf>
    <xf numFmtId="0" fontId="19" fillId="0" borderId="3" xfId="0" applyFont="1" applyFill="1" applyBorder="1" applyAlignment="1" applyProtection="1">
      <alignment horizontal="left" vertical="top" wrapText="1"/>
      <protection locked="0"/>
    </xf>
    <xf numFmtId="0" fontId="19" fillId="0" borderId="4" xfId="0" applyFont="1" applyFill="1" applyBorder="1" applyAlignment="1" applyProtection="1">
      <alignment horizontal="left" vertical="top"/>
      <protection locked="0"/>
    </xf>
    <xf numFmtId="0" fontId="19" fillId="0" borderId="5" xfId="0" applyFont="1" applyFill="1" applyBorder="1" applyAlignment="1" applyProtection="1">
      <alignment horizontal="left" vertical="top"/>
      <protection locked="0"/>
    </xf>
    <xf numFmtId="49" fontId="19" fillId="0" borderId="3" xfId="0" applyNumberFormat="1" applyFont="1" applyFill="1" applyBorder="1" applyAlignment="1" applyProtection="1">
      <alignment horizontal="justify" vertical="top"/>
      <protection locked="0"/>
    </xf>
    <xf numFmtId="49" fontId="19" fillId="0" borderId="5" xfId="0" applyNumberFormat="1" applyFont="1" applyFill="1" applyBorder="1" applyAlignment="1" applyProtection="1">
      <alignment horizontal="justify" vertical="top"/>
      <protection locked="0"/>
    </xf>
    <xf numFmtId="49" fontId="21" fillId="0" borderId="3" xfId="0" applyNumberFormat="1" applyFont="1" applyFill="1" applyBorder="1" applyAlignment="1" applyProtection="1">
      <alignment horizontal="justify" vertical="top" wrapText="1"/>
      <protection locked="0"/>
    </xf>
    <xf numFmtId="49" fontId="21" fillId="0" borderId="4" xfId="0" applyNumberFormat="1" applyFont="1" applyFill="1" applyBorder="1" applyAlignment="1" applyProtection="1">
      <alignment horizontal="justify" vertical="top" wrapText="1"/>
      <protection locked="0"/>
    </xf>
    <xf numFmtId="49" fontId="21" fillId="0" borderId="5" xfId="0" applyNumberFormat="1" applyFont="1" applyFill="1" applyBorder="1" applyAlignment="1" applyProtection="1">
      <alignment horizontal="justify" vertical="top" wrapText="1"/>
      <protection locked="0"/>
    </xf>
    <xf numFmtId="0" fontId="1" fillId="0" borderId="0" xfId="0" applyFont="1" applyFill="1" applyBorder="1" applyAlignment="1" applyProtection="1">
      <alignment horizontal="center"/>
      <protection hidden="1"/>
    </xf>
    <xf numFmtId="0" fontId="1" fillId="0" borderId="0" xfId="0" applyFont="1" applyFill="1" applyAlignment="1" applyProtection="1">
      <alignment horizontal="center" vertical="top"/>
      <protection hidden="1"/>
    </xf>
    <xf numFmtId="0" fontId="21" fillId="0" borderId="3" xfId="0" applyFont="1" applyFill="1" applyBorder="1" applyAlignment="1" applyProtection="1">
      <alignment horizontal="center" vertical="center"/>
      <protection locked="0"/>
    </xf>
    <xf numFmtId="0" fontId="21" fillId="0" borderId="4" xfId="0" applyFont="1" applyFill="1" applyBorder="1" applyAlignment="1" applyProtection="1">
      <alignment horizontal="center" vertical="center"/>
      <protection locked="0"/>
    </xf>
    <xf numFmtId="0" fontId="21" fillId="0" borderId="5" xfId="0" applyFont="1" applyFill="1" applyBorder="1" applyAlignment="1" applyProtection="1">
      <alignment horizontal="center" vertical="center"/>
      <protection locked="0"/>
    </xf>
    <xf numFmtId="0" fontId="19" fillId="5" borderId="3" xfId="0" applyFont="1" applyFill="1" applyBorder="1" applyAlignment="1" applyProtection="1">
      <alignment horizontal="justify" vertical="top" wrapText="1"/>
      <protection locked="0"/>
    </xf>
    <xf numFmtId="0" fontId="19" fillId="5" borderId="4" xfId="0" applyFont="1" applyFill="1" applyBorder="1" applyAlignment="1" applyProtection="1">
      <alignment horizontal="justify" vertical="top"/>
      <protection locked="0"/>
    </xf>
    <xf numFmtId="0" fontId="19" fillId="5" borderId="5" xfId="0" applyFont="1" applyFill="1" applyBorder="1" applyAlignment="1" applyProtection="1">
      <alignment horizontal="justify" vertical="top"/>
      <protection locked="0"/>
    </xf>
    <xf numFmtId="0" fontId="1" fillId="2" borderId="1" xfId="0" applyFont="1" applyFill="1" applyBorder="1" applyAlignment="1" applyProtection="1">
      <alignment horizontal="center" vertical="center"/>
      <protection hidden="1"/>
    </xf>
    <xf numFmtId="0" fontId="1" fillId="0" borderId="0" xfId="0" applyFont="1" applyFill="1" applyAlignment="1" applyProtection="1">
      <alignment horizontal="left" vertical="center" wrapText="1"/>
      <protection hidden="1"/>
    </xf>
    <xf numFmtId="0" fontId="7" fillId="0" borderId="0" xfId="0" applyFont="1" applyFill="1" applyBorder="1" applyAlignment="1" applyProtection="1">
      <alignment horizontal="center" vertical="top"/>
      <protection hidden="1"/>
    </xf>
    <xf numFmtId="0" fontId="19" fillId="0" borderId="1" xfId="0" applyFont="1" applyFill="1" applyBorder="1" applyAlignment="1" applyProtection="1">
      <alignment horizontal="left" vertical="top"/>
      <protection locked="0"/>
    </xf>
    <xf numFmtId="0" fontId="7" fillId="0" borderId="0" xfId="0" applyFont="1" applyFill="1" applyBorder="1" applyAlignment="1" applyProtection="1">
      <alignment horizontal="center"/>
      <protection hidden="1"/>
    </xf>
    <xf numFmtId="0" fontId="19" fillId="5" borderId="3" xfId="0" applyFont="1" applyFill="1" applyBorder="1" applyAlignment="1" applyProtection="1">
      <alignment horizontal="left" vertical="top" wrapText="1"/>
      <protection locked="0"/>
    </xf>
    <xf numFmtId="0" fontId="19" fillId="5" borderId="4" xfId="0" applyFont="1" applyFill="1" applyBorder="1" applyAlignment="1" applyProtection="1">
      <alignment horizontal="left" vertical="top" wrapText="1"/>
      <protection locked="0"/>
    </xf>
    <xf numFmtId="0" fontId="19" fillId="5" borderId="5" xfId="0" applyFont="1" applyFill="1" applyBorder="1" applyAlignment="1" applyProtection="1">
      <alignment horizontal="left" vertical="top" wrapText="1"/>
      <protection locked="0"/>
    </xf>
    <xf numFmtId="0" fontId="19" fillId="0" borderId="4" xfId="0" applyFont="1" applyFill="1" applyBorder="1" applyAlignment="1" applyProtection="1">
      <alignment horizontal="left" vertical="top" wrapText="1"/>
      <protection locked="0"/>
    </xf>
    <xf numFmtId="0" fontId="19" fillId="0" borderId="5" xfId="0" applyFont="1" applyFill="1" applyBorder="1" applyAlignment="1" applyProtection="1">
      <alignment horizontal="left" vertical="top" wrapText="1"/>
      <protection locked="0"/>
    </xf>
    <xf numFmtId="0" fontId="19" fillId="0" borderId="9" xfId="0" applyFont="1" applyFill="1" applyBorder="1" applyAlignment="1" applyProtection="1">
      <alignment horizontal="left" vertical="top" wrapText="1"/>
      <protection locked="0"/>
    </xf>
    <xf numFmtId="0" fontId="19" fillId="0" borderId="10" xfId="0" applyFont="1" applyFill="1" applyBorder="1" applyAlignment="1" applyProtection="1">
      <alignment horizontal="left" vertical="top" wrapText="1"/>
      <protection locked="0"/>
    </xf>
    <xf numFmtId="0" fontId="19" fillId="0" borderId="11" xfId="0" applyFont="1" applyFill="1" applyBorder="1" applyAlignment="1" applyProtection="1">
      <alignment horizontal="left" vertical="top" wrapText="1"/>
      <protection locked="0"/>
    </xf>
    <xf numFmtId="0" fontId="19" fillId="0" borderId="27" xfId="0" applyFont="1" applyFill="1" applyBorder="1" applyAlignment="1" applyProtection="1">
      <alignment horizontal="left" vertical="top" wrapText="1"/>
      <protection locked="0"/>
    </xf>
    <xf numFmtId="0" fontId="19" fillId="0" borderId="0" xfId="0" applyFont="1" applyFill="1" applyBorder="1" applyAlignment="1" applyProtection="1">
      <alignment horizontal="left" vertical="top" wrapText="1"/>
      <protection locked="0"/>
    </xf>
    <xf numFmtId="0" fontId="19" fillId="0" borderId="24" xfId="0" applyFont="1" applyFill="1" applyBorder="1" applyAlignment="1" applyProtection="1">
      <alignment horizontal="left" vertical="top" wrapText="1"/>
      <protection locked="0"/>
    </xf>
    <xf numFmtId="0" fontId="19" fillId="0" borderId="12" xfId="0" applyFont="1" applyFill="1" applyBorder="1" applyAlignment="1" applyProtection="1">
      <alignment horizontal="left" vertical="top" wrapText="1"/>
      <protection locked="0"/>
    </xf>
    <xf numFmtId="0" fontId="19" fillId="0" borderId="14" xfId="0" applyFont="1" applyFill="1" applyBorder="1" applyAlignment="1" applyProtection="1">
      <alignment horizontal="left" vertical="top" wrapText="1"/>
      <protection locked="0"/>
    </xf>
    <xf numFmtId="0" fontId="19" fillId="0" borderId="13" xfId="0" applyFont="1" applyFill="1" applyBorder="1" applyAlignment="1" applyProtection="1">
      <alignment horizontal="left" vertical="top" wrapText="1"/>
      <protection locked="0"/>
    </xf>
    <xf numFmtId="0" fontId="19" fillId="0" borderId="3" xfId="0" applyFont="1" applyFill="1" applyBorder="1" applyAlignment="1" applyProtection="1">
      <alignment horizontal="justify" vertical="top" wrapText="1"/>
      <protection hidden="1"/>
    </xf>
    <xf numFmtId="0" fontId="19" fillId="0" borderId="4" xfId="0" applyFont="1" applyFill="1" applyBorder="1" applyAlignment="1" applyProtection="1">
      <alignment horizontal="justify" vertical="top"/>
      <protection hidden="1"/>
    </xf>
    <xf numFmtId="0" fontId="19" fillId="0" borderId="5" xfId="0" applyFont="1" applyFill="1" applyBorder="1" applyAlignment="1" applyProtection="1">
      <alignment horizontal="justify" vertical="top"/>
      <protection hidden="1"/>
    </xf>
    <xf numFmtId="0" fontId="22" fillId="0" borderId="3" xfId="0" applyFont="1" applyFill="1" applyBorder="1" applyAlignment="1" applyProtection="1">
      <alignment horizontal="center" vertical="center"/>
      <protection hidden="1"/>
    </xf>
    <xf numFmtId="0" fontId="22" fillId="0" borderId="4" xfId="0" applyFont="1" applyFill="1" applyBorder="1" applyAlignment="1" applyProtection="1">
      <alignment horizontal="center" vertical="center"/>
      <protection hidden="1"/>
    </xf>
    <xf numFmtId="0" fontId="22" fillId="0" borderId="5" xfId="0" applyFont="1" applyFill="1" applyBorder="1" applyAlignment="1" applyProtection="1">
      <alignment horizontal="center" vertical="center"/>
      <protection hidden="1"/>
    </xf>
    <xf numFmtId="0" fontId="1" fillId="0" borderId="16" xfId="0" applyFont="1" applyFill="1" applyBorder="1" applyAlignment="1" applyProtection="1">
      <alignment horizontal="center" vertical="center"/>
      <protection locked="0"/>
    </xf>
    <xf numFmtId="0" fontId="1" fillId="0" borderId="17" xfId="0"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protection locked="0"/>
    </xf>
    <xf numFmtId="0" fontId="1" fillId="0" borderId="19"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1" fillId="0" borderId="20" xfId="0" applyFont="1" applyFill="1" applyBorder="1" applyAlignment="1" applyProtection="1">
      <alignment horizontal="center" vertical="center"/>
      <protection locked="0"/>
    </xf>
    <xf numFmtId="0" fontId="1" fillId="0" borderId="21" xfId="0" applyFont="1" applyFill="1" applyBorder="1" applyAlignment="1" applyProtection="1">
      <alignment horizontal="center" vertical="center"/>
      <protection locked="0"/>
    </xf>
    <xf numFmtId="0" fontId="1" fillId="0" borderId="22" xfId="0" applyFont="1" applyFill="1" applyBorder="1" applyAlignment="1" applyProtection="1">
      <alignment horizontal="center" vertical="center"/>
      <protection locked="0"/>
    </xf>
    <xf numFmtId="0" fontId="1" fillId="0" borderId="23" xfId="0" applyFont="1" applyFill="1" applyBorder="1" applyAlignment="1" applyProtection="1">
      <alignment horizontal="center" vertical="center"/>
      <protection locked="0"/>
    </xf>
    <xf numFmtId="0" fontId="22" fillId="0" borderId="3" xfId="0" applyFont="1" applyFill="1" applyBorder="1" applyAlignment="1" applyProtection="1">
      <alignment horizontal="center" vertical="center"/>
      <protection locked="0"/>
    </xf>
    <xf numFmtId="0" fontId="22" fillId="0" borderId="4" xfId="0" applyFont="1" applyFill="1" applyBorder="1" applyAlignment="1" applyProtection="1">
      <alignment horizontal="center" vertical="center"/>
      <protection locked="0"/>
    </xf>
    <xf numFmtId="0" fontId="22" fillId="0" borderId="5" xfId="0" applyFont="1" applyFill="1" applyBorder="1" applyAlignment="1" applyProtection="1">
      <alignment horizontal="center" vertical="center"/>
      <protection locked="0"/>
    </xf>
    <xf numFmtId="0" fontId="15" fillId="0" borderId="0" xfId="0" applyFont="1" applyAlignment="1" applyProtection="1">
      <alignment horizontal="center"/>
      <protection locked="0"/>
    </xf>
    <xf numFmtId="14" fontId="0" fillId="5" borderId="0" xfId="0" applyNumberFormat="1" applyFill="1" applyAlignment="1" applyProtection="1">
      <alignment horizontal="center"/>
      <protection locked="0"/>
    </xf>
    <xf numFmtId="49" fontId="19" fillId="0" borderId="3" xfId="0" applyNumberFormat="1" applyFont="1" applyFill="1" applyBorder="1" applyAlignment="1" applyProtection="1">
      <alignment horizontal="left" vertical="top" wrapText="1"/>
      <protection locked="0"/>
    </xf>
    <xf numFmtId="49" fontId="19" fillId="0" borderId="4" xfId="0" applyNumberFormat="1" applyFont="1" applyFill="1" applyBorder="1" applyAlignment="1" applyProtection="1">
      <alignment horizontal="left" vertical="top"/>
      <protection locked="0"/>
    </xf>
    <xf numFmtId="49" fontId="19" fillId="0" borderId="5" xfId="0" applyNumberFormat="1" applyFont="1" applyFill="1" applyBorder="1" applyAlignment="1" applyProtection="1">
      <alignment horizontal="left" vertical="top"/>
      <protection locked="0"/>
    </xf>
    <xf numFmtId="0" fontId="7" fillId="0" borderId="0" xfId="0" applyFont="1" applyFill="1" applyBorder="1" applyAlignment="1" applyProtection="1">
      <alignment horizontal="center" wrapText="1"/>
      <protection hidden="1"/>
    </xf>
    <xf numFmtId="0" fontId="7" fillId="0" borderId="14" xfId="0" applyFont="1" applyFill="1" applyBorder="1" applyAlignment="1" applyProtection="1">
      <alignment horizontal="center" vertical="center"/>
      <protection hidden="1"/>
    </xf>
    <xf numFmtId="0" fontId="19" fillId="0" borderId="1" xfId="0" applyFont="1" applyFill="1" applyBorder="1" applyAlignment="1" applyProtection="1">
      <alignment horizontal="center" vertical="center"/>
      <protection locked="0"/>
    </xf>
    <xf numFmtId="0" fontId="79" fillId="0" borderId="3" xfId="52"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left" vertical="top" wrapText="1"/>
      <protection locked="0"/>
    </xf>
    <xf numFmtId="165" fontId="0" fillId="0" borderId="3" xfId="1" applyNumberFormat="1" applyFont="1" applyFill="1" applyBorder="1" applyAlignment="1" applyProtection="1">
      <alignment horizontal="center" vertical="center"/>
      <protection locked="0"/>
    </xf>
    <xf numFmtId="165" fontId="0" fillId="0" borderId="4" xfId="1" applyNumberFormat="1" applyFont="1" applyFill="1" applyBorder="1" applyAlignment="1" applyProtection="1">
      <alignment horizontal="center" vertical="center"/>
      <protection locked="0"/>
    </xf>
    <xf numFmtId="165" fontId="0" fillId="0" borderId="5" xfId="1" applyNumberFormat="1" applyFont="1" applyFill="1" applyBorder="1" applyAlignment="1" applyProtection="1">
      <alignment horizontal="center" vertical="center"/>
      <protection locked="0"/>
    </xf>
    <xf numFmtId="49" fontId="19" fillId="0" borderId="3" xfId="0" applyNumberFormat="1" applyFont="1" applyFill="1" applyBorder="1" applyAlignment="1" applyProtection="1">
      <alignment horizontal="justify" vertical="top" wrapText="1"/>
      <protection locked="0"/>
    </xf>
    <xf numFmtId="49" fontId="19" fillId="0" borderId="4" xfId="0" applyNumberFormat="1" applyFont="1" applyFill="1" applyBorder="1" applyAlignment="1" applyProtection="1">
      <alignment horizontal="justify" vertical="top" wrapText="1"/>
      <protection locked="0"/>
    </xf>
    <xf numFmtId="49" fontId="19" fillId="0" borderId="5" xfId="0" applyNumberFormat="1" applyFont="1" applyFill="1" applyBorder="1" applyAlignment="1" applyProtection="1">
      <alignment horizontal="justify" vertical="top" wrapText="1"/>
      <protection locked="0"/>
    </xf>
    <xf numFmtId="49" fontId="19" fillId="0" borderId="4" xfId="0" applyNumberFormat="1" applyFont="1" applyFill="1" applyBorder="1" applyAlignment="1" applyProtection="1">
      <alignment horizontal="left" vertical="top" wrapText="1"/>
      <protection locked="0"/>
    </xf>
    <xf numFmtId="49" fontId="19" fillId="0" borderId="5" xfId="0" applyNumberFormat="1" applyFont="1" applyFill="1" applyBorder="1" applyAlignment="1" applyProtection="1">
      <alignment horizontal="left" vertical="top" wrapText="1"/>
      <protection locked="0"/>
    </xf>
    <xf numFmtId="165" fontId="1" fillId="0" borderId="1" xfId="1" applyNumberFormat="1" applyFont="1" applyBorder="1" applyAlignment="1" applyProtection="1">
      <alignment horizontal="center" vertical="center"/>
      <protection hidden="1"/>
    </xf>
    <xf numFmtId="0" fontId="66" fillId="27" borderId="19" xfId="0" applyFont="1" applyFill="1" applyBorder="1" applyAlignment="1">
      <alignment horizontal="left" vertical="center" wrapText="1"/>
    </xf>
    <xf numFmtId="0" fontId="66" fillId="27" borderId="20" xfId="0" applyFont="1" applyFill="1" applyBorder="1" applyAlignment="1">
      <alignment horizontal="left" vertical="center" wrapText="1"/>
    </xf>
    <xf numFmtId="0" fontId="71" fillId="0" borderId="40" xfId="0" applyFont="1" applyBorder="1" applyAlignment="1" applyProtection="1">
      <alignment horizontal="center" wrapText="1"/>
      <protection hidden="1"/>
    </xf>
    <xf numFmtId="0" fontId="71" fillId="0" borderId="41" xfId="0" applyFont="1" applyBorder="1" applyAlignment="1" applyProtection="1">
      <alignment horizontal="center" wrapText="1"/>
      <protection hidden="1"/>
    </xf>
    <xf numFmtId="0" fontId="71" fillId="0" borderId="0" xfId="0" applyFont="1" applyFill="1" applyBorder="1" applyAlignment="1">
      <alignment horizontal="justify" vertical="top" wrapText="1"/>
    </xf>
    <xf numFmtId="0" fontId="69" fillId="0" borderId="0" xfId="0" applyFont="1" applyBorder="1" applyAlignment="1" applyProtection="1">
      <alignment horizontal="center"/>
      <protection hidden="1"/>
    </xf>
    <xf numFmtId="0" fontId="4" fillId="0" borderId="0" xfId="0" applyFont="1" applyFill="1" applyBorder="1" applyAlignment="1" applyProtection="1">
      <alignment horizontal="center"/>
      <protection hidden="1"/>
    </xf>
    <xf numFmtId="0" fontId="3" fillId="0" borderId="14" xfId="0" applyFont="1" applyFill="1" applyBorder="1" applyAlignment="1" applyProtection="1">
      <alignment horizontal="center"/>
      <protection hidden="1"/>
    </xf>
    <xf numFmtId="0" fontId="0" fillId="0" borderId="1" xfId="0" applyBorder="1" applyAlignment="1" applyProtection="1">
      <alignment horizontal="center" vertical="center" wrapText="1"/>
      <protection hidden="1"/>
    </xf>
    <xf numFmtId="0" fontId="0" fillId="0" borderId="1" xfId="0" applyBorder="1" applyAlignment="1" applyProtection="1">
      <alignment horizontal="center" vertical="center"/>
      <protection hidden="1"/>
    </xf>
    <xf numFmtId="0" fontId="1" fillId="0" borderId="14" xfId="0" applyFont="1" applyBorder="1" applyAlignment="1" applyProtection="1">
      <alignment horizontal="center"/>
      <protection hidden="1"/>
    </xf>
    <xf numFmtId="0" fontId="0" fillId="0" borderId="3" xfId="0" applyBorder="1" applyAlignment="1" applyProtection="1">
      <alignment horizontal="center" vertical="center"/>
      <protection hidden="1"/>
    </xf>
    <xf numFmtId="0" fontId="0" fillId="0" borderId="1" xfId="0" applyBorder="1" applyAlignment="1" applyProtection="1">
      <alignment horizontal="center" wrapText="1"/>
      <protection hidden="1"/>
    </xf>
    <xf numFmtId="0" fontId="81" fillId="4" borderId="0" xfId="0" applyFont="1" applyFill="1" applyBorder="1" applyAlignment="1" applyProtection="1">
      <alignment horizontal="center"/>
      <protection hidden="1"/>
    </xf>
    <xf numFmtId="0" fontId="27" fillId="0" borderId="0" xfId="0" applyFont="1" applyFill="1" applyBorder="1" applyAlignment="1" applyProtection="1">
      <alignment horizontal="center"/>
      <protection hidden="1"/>
    </xf>
    <xf numFmtId="0" fontId="7" fillId="0" borderId="14" xfId="0" applyFont="1" applyFill="1" applyBorder="1" applyAlignment="1" applyProtection="1">
      <alignment horizontal="center"/>
      <protection hidden="1"/>
    </xf>
    <xf numFmtId="0" fontId="4" fillId="0" borderId="3" xfId="0" applyFont="1" applyFill="1" applyBorder="1" applyAlignment="1" applyProtection="1">
      <alignment horizontal="center" vertical="center"/>
      <protection hidden="1"/>
    </xf>
    <xf numFmtId="0" fontId="4" fillId="0" borderId="4" xfId="0" applyFont="1" applyFill="1" applyBorder="1" applyAlignment="1" applyProtection="1">
      <alignment horizontal="center" vertical="center"/>
      <protection hidden="1"/>
    </xf>
    <xf numFmtId="0" fontId="4" fillId="0" borderId="5" xfId="0" applyFont="1" applyFill="1" applyBorder="1" applyAlignment="1" applyProtection="1">
      <alignment horizontal="center" vertical="center"/>
      <protection hidden="1"/>
    </xf>
    <xf numFmtId="0" fontId="12" fillId="0" borderId="0" xfId="0" applyFont="1" applyBorder="1" applyAlignment="1" applyProtection="1">
      <alignment horizontal="left"/>
      <protection locked="0" hidden="1"/>
    </xf>
    <xf numFmtId="0" fontId="12" fillId="0" borderId="22" xfId="0" applyFont="1" applyBorder="1" applyAlignment="1" applyProtection="1">
      <alignment horizontal="left"/>
      <protection locked="0" hidden="1"/>
    </xf>
    <xf numFmtId="0" fontId="0" fillId="0" borderId="1" xfId="0" applyBorder="1" applyAlignment="1" applyProtection="1">
      <alignment horizontal="left" vertical="center" wrapText="1"/>
      <protection hidden="1"/>
    </xf>
    <xf numFmtId="0" fontId="12" fillId="0" borderId="0" xfId="0" applyFont="1" applyBorder="1" applyAlignment="1" applyProtection="1">
      <alignment horizontal="left"/>
      <protection hidden="1"/>
    </xf>
    <xf numFmtId="0" fontId="12" fillId="0" borderId="22" xfId="0" applyFont="1" applyBorder="1" applyAlignment="1" applyProtection="1">
      <alignment horizontal="left"/>
      <protection hidden="1"/>
    </xf>
    <xf numFmtId="0" fontId="0" fillId="0" borderId="0" xfId="0" applyBorder="1" applyAlignment="1" applyProtection="1">
      <alignment horizontal="center"/>
      <protection hidden="1"/>
    </xf>
    <xf numFmtId="0" fontId="0" fillId="0" borderId="1" xfId="0" applyBorder="1" applyAlignment="1" applyProtection="1">
      <alignment horizontal="left" vertical="center"/>
      <protection hidden="1"/>
    </xf>
    <xf numFmtId="0" fontId="0" fillId="0" borderId="14" xfId="0" applyBorder="1" applyAlignment="1" applyProtection="1">
      <alignment horizontal="center"/>
      <protection hidden="1"/>
    </xf>
    <xf numFmtId="0" fontId="31" fillId="0" borderId="14" xfId="0" applyFont="1" applyFill="1" applyBorder="1" applyAlignment="1" applyProtection="1">
      <alignment horizontal="center"/>
      <protection hidden="1"/>
    </xf>
    <xf numFmtId="0" fontId="31" fillId="0" borderId="3" xfId="0" applyFont="1" applyFill="1" applyBorder="1" applyAlignment="1" applyProtection="1">
      <alignment horizontal="left" vertical="center" wrapText="1"/>
      <protection locked="0"/>
    </xf>
    <xf numFmtId="0" fontId="31" fillId="0" borderId="5" xfId="0" applyFont="1" applyFill="1" applyBorder="1" applyAlignment="1" applyProtection="1">
      <alignment horizontal="left" vertical="center" wrapText="1"/>
      <protection locked="0"/>
    </xf>
    <xf numFmtId="164" fontId="4" fillId="0" borderId="25" xfId="1" applyNumberFormat="1" applyFont="1" applyFill="1" applyBorder="1" applyAlignment="1" applyProtection="1">
      <alignment horizontal="center"/>
      <protection hidden="1"/>
    </xf>
    <xf numFmtId="164" fontId="4" fillId="0" borderId="3" xfId="1" applyNumberFormat="1" applyFont="1" applyFill="1" applyBorder="1" applyAlignment="1" applyProtection="1">
      <alignment horizontal="center" vertical="center"/>
      <protection locked="0"/>
    </xf>
    <xf numFmtId="164" fontId="4" fillId="0" borderId="5" xfId="1" applyNumberFormat="1" applyFont="1" applyFill="1" applyBorder="1" applyAlignment="1" applyProtection="1">
      <alignment horizontal="center" vertical="center"/>
      <protection locked="0"/>
    </xf>
    <xf numFmtId="164" fontId="4" fillId="0" borderId="4" xfId="1" applyNumberFormat="1" applyFont="1" applyFill="1" applyBorder="1" applyAlignment="1" applyProtection="1">
      <alignment horizontal="center" vertical="center"/>
      <protection locked="0"/>
    </xf>
    <xf numFmtId="0" fontId="19" fillId="0" borderId="27" xfId="0" quotePrefix="1" applyFont="1" applyFill="1" applyBorder="1" applyAlignment="1" applyProtection="1">
      <alignment horizontal="left" vertical="top"/>
      <protection hidden="1"/>
    </xf>
    <xf numFmtId="0" fontId="19" fillId="0" borderId="0" xfId="0" quotePrefix="1" applyFont="1" applyFill="1" applyBorder="1" applyAlignment="1" applyProtection="1">
      <alignment horizontal="left" vertical="top"/>
      <protection hidden="1"/>
    </xf>
    <xf numFmtId="0" fontId="19" fillId="0" borderId="24" xfId="0" quotePrefix="1" applyFont="1" applyFill="1" applyBorder="1" applyAlignment="1" applyProtection="1">
      <alignment horizontal="left" vertical="top"/>
      <protection hidden="1"/>
    </xf>
    <xf numFmtId="0" fontId="31" fillId="0" borderId="27" xfId="0" applyFont="1" applyFill="1" applyBorder="1" applyAlignment="1" applyProtection="1">
      <alignment horizontal="left" vertical="top"/>
      <protection hidden="1"/>
    </xf>
    <xf numFmtId="0" fontId="31" fillId="0" borderId="0" xfId="0" applyFont="1" applyFill="1" applyBorder="1" applyAlignment="1" applyProtection="1">
      <alignment horizontal="left" vertical="top"/>
      <protection hidden="1"/>
    </xf>
    <xf numFmtId="0" fontId="31" fillId="0" borderId="24" xfId="0" applyFont="1" applyFill="1" applyBorder="1" applyAlignment="1" applyProtection="1">
      <alignment horizontal="left" vertical="top"/>
      <protection hidden="1"/>
    </xf>
    <xf numFmtId="0" fontId="4" fillId="0" borderId="27" xfId="0" applyFont="1" applyFill="1" applyBorder="1" applyAlignment="1" applyProtection="1">
      <alignment horizontal="left" vertical="top"/>
      <protection hidden="1"/>
    </xf>
    <xf numFmtId="0" fontId="4" fillId="0" borderId="0" xfId="0" applyFont="1" applyFill="1" applyBorder="1" applyAlignment="1" applyProtection="1">
      <alignment horizontal="left" vertical="top"/>
      <protection hidden="1"/>
    </xf>
    <xf numFmtId="0" fontId="4" fillId="0" borderId="24" xfId="0" applyFont="1" applyFill="1" applyBorder="1" applyAlignment="1" applyProtection="1">
      <alignment horizontal="left" vertical="top"/>
      <protection hidden="1"/>
    </xf>
    <xf numFmtId="0" fontId="29" fillId="0" borderId="0" xfId="0" applyFont="1" applyFill="1" applyBorder="1" applyAlignment="1" applyProtection="1">
      <alignment horizontal="center"/>
      <protection hidden="1"/>
    </xf>
    <xf numFmtId="0" fontId="31" fillId="0" borderId="27" xfId="0" applyFont="1" applyFill="1" applyBorder="1" applyAlignment="1" applyProtection="1">
      <alignment horizontal="left" vertical="top" wrapText="1"/>
      <protection hidden="1"/>
    </xf>
    <xf numFmtId="0" fontId="31" fillId="0" borderId="0" xfId="0" applyFont="1" applyFill="1" applyBorder="1" applyAlignment="1" applyProtection="1">
      <alignment horizontal="left" vertical="top" wrapText="1"/>
      <protection hidden="1"/>
    </xf>
    <xf numFmtId="0" fontId="31" fillId="0" borderId="24" xfId="0" applyFont="1" applyFill="1" applyBorder="1" applyAlignment="1" applyProtection="1">
      <alignment horizontal="left" vertical="top" wrapText="1"/>
      <protection hidden="1"/>
    </xf>
    <xf numFmtId="0" fontId="53" fillId="0" borderId="27" xfId="0" applyFont="1" applyFill="1" applyBorder="1" applyAlignment="1" applyProtection="1">
      <alignment horizontal="left" vertical="top"/>
      <protection hidden="1"/>
    </xf>
    <xf numFmtId="0" fontId="53" fillId="0" borderId="0" xfId="0" applyFont="1" applyFill="1" applyBorder="1" applyAlignment="1" applyProtection="1">
      <alignment horizontal="left" vertical="top"/>
      <protection hidden="1"/>
    </xf>
    <xf numFmtId="0" fontId="53" fillId="0" borderId="24" xfId="0" applyFont="1" applyFill="1" applyBorder="1" applyAlignment="1" applyProtection="1">
      <alignment horizontal="left" vertical="top"/>
      <protection hidden="1"/>
    </xf>
    <xf numFmtId="0" fontId="31" fillId="0" borderId="27" xfId="0" applyFont="1" applyFill="1" applyBorder="1" applyAlignment="1" applyProtection="1">
      <alignment horizontal="left" vertical="top" wrapText="1"/>
      <protection locked="0"/>
    </xf>
    <xf numFmtId="0" fontId="31" fillId="0" borderId="0" xfId="0" applyFont="1" applyFill="1" applyBorder="1" applyAlignment="1" applyProtection="1">
      <alignment horizontal="left" vertical="top" wrapText="1"/>
      <protection locked="0"/>
    </xf>
    <xf numFmtId="0" fontId="31" fillId="0" borderId="24" xfId="0" applyFont="1" applyFill="1" applyBorder="1" applyAlignment="1" applyProtection="1">
      <alignment horizontal="left" vertical="top" wrapText="1"/>
      <protection locked="0"/>
    </xf>
    <xf numFmtId="0" fontId="31" fillId="0" borderId="27" xfId="0" applyFont="1" applyFill="1" applyBorder="1" applyAlignment="1" applyProtection="1">
      <alignment horizontal="left" vertical="top"/>
      <protection locked="0"/>
    </xf>
    <xf numFmtId="0" fontId="31" fillId="0" borderId="0" xfId="0" applyFont="1" applyFill="1" applyBorder="1" applyAlignment="1" applyProtection="1">
      <alignment horizontal="left" vertical="top"/>
      <protection locked="0"/>
    </xf>
    <xf numFmtId="0" fontId="31" fillId="0" borderId="24" xfId="0" applyFont="1" applyFill="1" applyBorder="1" applyAlignment="1" applyProtection="1">
      <alignment horizontal="left" vertical="top"/>
      <protection locked="0"/>
    </xf>
    <xf numFmtId="0" fontId="31" fillId="0" borderId="0" xfId="0" applyFont="1" applyFill="1" applyAlignment="1" applyProtection="1">
      <alignment horizontal="left" vertical="center" wrapText="1"/>
      <protection hidden="1"/>
    </xf>
    <xf numFmtId="0" fontId="31" fillId="0" borderId="1" xfId="0" applyFont="1" applyFill="1" applyBorder="1" applyAlignment="1" applyProtection="1">
      <alignment horizontal="center" vertical="center" wrapText="1"/>
      <protection hidden="1"/>
    </xf>
    <xf numFmtId="0" fontId="31" fillId="0" borderId="9" xfId="0" applyFont="1" applyFill="1" applyBorder="1" applyAlignment="1" applyProtection="1">
      <alignment horizontal="left" vertical="top"/>
      <protection hidden="1"/>
    </xf>
    <xf numFmtId="0" fontId="31" fillId="0" borderId="11" xfId="0" applyFont="1" applyFill="1" applyBorder="1" applyAlignment="1" applyProtection="1">
      <alignment horizontal="left" vertical="top"/>
      <protection hidden="1"/>
    </xf>
    <xf numFmtId="0" fontId="31" fillId="0" borderId="0" xfId="0" applyFont="1" applyFill="1" applyAlignment="1" applyProtection="1">
      <alignment horizontal="center"/>
      <protection hidden="1"/>
    </xf>
    <xf numFmtId="0" fontId="67" fillId="0" borderId="1" xfId="0" applyFont="1" applyFill="1" applyBorder="1" applyAlignment="1" applyProtection="1">
      <alignment horizontal="left" vertical="center"/>
      <protection hidden="1"/>
    </xf>
    <xf numFmtId="0" fontId="31" fillId="0" borderId="1" xfId="0" applyFont="1" applyFill="1" applyBorder="1" applyAlignment="1" applyProtection="1">
      <alignment horizontal="left" vertical="center"/>
      <protection locked="0"/>
    </xf>
    <xf numFmtId="0" fontId="30" fillId="0" borderId="1" xfId="0" applyFont="1" applyFill="1" applyBorder="1" applyAlignment="1" applyProtection="1">
      <alignment horizontal="left" vertical="center"/>
      <protection locked="0"/>
    </xf>
    <xf numFmtId="0" fontId="31" fillId="0" borderId="3" xfId="0" applyFont="1" applyFill="1" applyBorder="1" applyAlignment="1" applyProtection="1">
      <alignment horizontal="center" vertical="center"/>
      <protection locked="0"/>
    </xf>
    <xf numFmtId="0" fontId="31" fillId="0" borderId="5" xfId="0" applyFont="1" applyFill="1" applyBorder="1" applyAlignment="1" applyProtection="1">
      <alignment horizontal="center" vertical="center"/>
      <protection locked="0"/>
    </xf>
    <xf numFmtId="0" fontId="53" fillId="0" borderId="27" xfId="0" applyFont="1" applyFill="1" applyBorder="1" applyAlignment="1" applyProtection="1">
      <alignment horizontal="left" vertical="top"/>
      <protection locked="0"/>
    </xf>
    <xf numFmtId="0" fontId="53" fillId="0" borderId="24" xfId="0" applyFont="1" applyFill="1" applyBorder="1" applyAlignment="1" applyProtection="1">
      <alignment horizontal="left" vertical="top"/>
      <protection locked="0"/>
    </xf>
    <xf numFmtId="0" fontId="53" fillId="0" borderId="0" xfId="0" applyFont="1" applyFill="1" applyBorder="1" applyAlignment="1" applyProtection="1">
      <alignment horizontal="left" vertical="top"/>
      <protection locked="0"/>
    </xf>
    <xf numFmtId="0" fontId="31" fillId="0" borderId="10" xfId="0" applyFont="1" applyFill="1" applyBorder="1" applyAlignment="1" applyProtection="1">
      <alignment horizontal="left" vertical="top"/>
      <protection hidden="1"/>
    </xf>
    <xf numFmtId="0" fontId="31" fillId="0" borderId="24" xfId="0" applyFont="1" applyFill="1" applyBorder="1" applyAlignment="1" applyProtection="1">
      <alignment horizontal="left" vertical="center" wrapText="1"/>
      <protection hidden="1"/>
    </xf>
    <xf numFmtId="0" fontId="31" fillId="0" borderId="27" xfId="0" applyFont="1" applyFill="1" applyBorder="1" applyAlignment="1" applyProtection="1">
      <alignment horizontal="center" vertical="center" wrapText="1"/>
      <protection hidden="1"/>
    </xf>
    <xf numFmtId="0" fontId="31" fillId="0" borderId="0" xfId="0" applyFont="1" applyFill="1" applyBorder="1" applyAlignment="1" applyProtection="1">
      <alignment horizontal="center" vertical="center" wrapText="1"/>
      <protection hidden="1"/>
    </xf>
    <xf numFmtId="9" fontId="4" fillId="0" borderId="3" xfId="2" applyFont="1" applyFill="1" applyBorder="1" applyAlignment="1" applyProtection="1">
      <alignment horizontal="center" vertical="center"/>
      <protection locked="0"/>
    </xf>
    <xf numFmtId="9" fontId="4" fillId="0" borderId="4" xfId="2" applyFont="1" applyFill="1" applyBorder="1" applyAlignment="1" applyProtection="1">
      <alignment horizontal="center" vertical="center"/>
      <protection locked="0"/>
    </xf>
    <xf numFmtId="9" fontId="4" fillId="0" borderId="5" xfId="2" applyFont="1" applyFill="1" applyBorder="1" applyAlignment="1" applyProtection="1">
      <alignment horizontal="center" vertical="center"/>
      <protection locked="0"/>
    </xf>
    <xf numFmtId="0" fontId="31" fillId="0" borderId="2" xfId="0" applyFont="1" applyFill="1" applyBorder="1" applyAlignment="1" applyProtection="1">
      <alignment horizontal="center" vertical="center" wrapText="1"/>
      <protection hidden="1"/>
    </xf>
    <xf numFmtId="2" fontId="4" fillId="0" borderId="2" xfId="0" applyNumberFormat="1" applyFont="1" applyFill="1" applyBorder="1" applyAlignment="1" applyProtection="1">
      <alignment horizontal="center" vertical="center" wrapText="1"/>
      <protection hidden="1"/>
    </xf>
    <xf numFmtId="0" fontId="4" fillId="0" borderId="2" xfId="0"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horizontal="center" vertical="center"/>
      <protection locked="0"/>
    </xf>
    <xf numFmtId="165" fontId="4" fillId="0" borderId="5" xfId="1" applyNumberFormat="1" applyFont="1" applyFill="1" applyBorder="1" applyAlignment="1" applyProtection="1">
      <alignment horizontal="center" vertical="center"/>
      <protection locked="0"/>
    </xf>
    <xf numFmtId="0" fontId="31" fillId="0" borderId="0" xfId="0" applyFont="1" applyFill="1" applyAlignment="1" applyProtection="1">
      <alignment horizontal="left"/>
      <protection locked="0"/>
    </xf>
    <xf numFmtId="0" fontId="29" fillId="0" borderId="0" xfId="0" applyFont="1" applyFill="1" applyAlignment="1" applyProtection="1">
      <alignment horizontal="left"/>
      <protection hidden="1"/>
    </xf>
    <xf numFmtId="164" fontId="4" fillId="0" borderId="3" xfId="1" applyFont="1" applyFill="1" applyBorder="1" applyAlignment="1" applyProtection="1">
      <alignment horizontal="center" vertical="center"/>
      <protection locked="0"/>
    </xf>
    <xf numFmtId="164" fontId="4" fillId="0" borderId="4" xfId="1" applyFont="1" applyFill="1" applyBorder="1" applyAlignment="1" applyProtection="1">
      <alignment horizontal="center" vertical="center"/>
      <protection locked="0"/>
    </xf>
    <xf numFmtId="164" fontId="4" fillId="0" borderId="5" xfId="1" applyFont="1" applyFill="1" applyBorder="1" applyAlignment="1" applyProtection="1">
      <alignment horizontal="center" vertical="center"/>
      <protection locked="0"/>
    </xf>
    <xf numFmtId="0" fontId="31" fillId="0" borderId="9" xfId="0" applyFont="1" applyFill="1" applyBorder="1" applyAlignment="1" applyProtection="1">
      <alignment horizontal="left" vertical="center" wrapText="1"/>
      <protection locked="0"/>
    </xf>
    <xf numFmtId="0" fontId="31" fillId="0" borderId="10" xfId="0" applyFont="1" applyFill="1" applyBorder="1" applyAlignment="1" applyProtection="1">
      <alignment horizontal="left" vertical="center" wrapText="1"/>
      <protection locked="0"/>
    </xf>
    <xf numFmtId="0" fontId="31" fillId="0" borderId="11"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31" fillId="0" borderId="14" xfId="0" applyFont="1" applyFill="1" applyBorder="1" applyAlignment="1" applyProtection="1">
      <alignment horizontal="left" vertical="center" wrapText="1"/>
      <protection locked="0"/>
    </xf>
    <xf numFmtId="0" fontId="31" fillId="0" borderId="13" xfId="0" applyFont="1" applyFill="1" applyBorder="1" applyAlignment="1" applyProtection="1">
      <alignment horizontal="left" vertical="center" wrapText="1"/>
      <protection locked="0"/>
    </xf>
    <xf numFmtId="0" fontId="31" fillId="0" borderId="0" xfId="0" applyFont="1" applyFill="1" applyBorder="1" applyAlignment="1" applyProtection="1">
      <alignment horizontal="center" vertical="center"/>
      <protection locked="0"/>
    </xf>
    <xf numFmtId="0" fontId="31" fillId="0" borderId="9" xfId="0" applyFont="1" applyFill="1" applyBorder="1" applyAlignment="1" applyProtection="1">
      <alignment horizontal="left" vertical="center" wrapText="1"/>
      <protection hidden="1"/>
    </xf>
    <xf numFmtId="0" fontId="31" fillId="0" borderId="10" xfId="0" applyFont="1" applyFill="1" applyBorder="1" applyAlignment="1" applyProtection="1">
      <alignment horizontal="left" vertical="center" wrapText="1"/>
      <protection hidden="1"/>
    </xf>
    <xf numFmtId="0" fontId="31" fillId="0" borderId="11" xfId="0" applyFont="1" applyFill="1" applyBorder="1" applyAlignment="1" applyProtection="1">
      <alignment horizontal="left" vertical="center" wrapText="1"/>
      <protection hidden="1"/>
    </xf>
    <xf numFmtId="0" fontId="31" fillId="0" borderId="12" xfId="0" applyFont="1" applyFill="1" applyBorder="1" applyAlignment="1" applyProtection="1">
      <alignment horizontal="left" vertical="center" wrapText="1"/>
      <protection hidden="1"/>
    </xf>
    <xf numFmtId="0" fontId="31" fillId="0" borderId="14" xfId="0" applyFont="1" applyFill="1" applyBorder="1" applyAlignment="1" applyProtection="1">
      <alignment horizontal="left" vertical="center" wrapText="1"/>
      <protection hidden="1"/>
    </xf>
    <xf numFmtId="0" fontId="31" fillId="0" borderId="13" xfId="0" applyFont="1" applyFill="1" applyBorder="1" applyAlignment="1" applyProtection="1">
      <alignment horizontal="left" vertical="center" wrapText="1"/>
      <protection hidden="1"/>
    </xf>
    <xf numFmtId="0" fontId="29" fillId="0" borderId="0" xfId="0" applyFont="1" applyAlignment="1" applyProtection="1">
      <alignment horizontal="left" vertical="center" wrapText="1"/>
      <protection hidden="1"/>
    </xf>
    <xf numFmtId="0" fontId="31" fillId="0" borderId="0" xfId="0" applyFont="1" applyFill="1" applyBorder="1" applyAlignment="1" applyProtection="1">
      <alignment horizontal="left" vertical="center"/>
      <protection locked="0"/>
    </xf>
    <xf numFmtId="0" fontId="31" fillId="0" borderId="0" xfId="0" applyFont="1" applyFill="1" applyAlignment="1" applyProtection="1">
      <alignment horizontal="left" vertical="top" wrapText="1"/>
      <protection locked="0"/>
    </xf>
    <xf numFmtId="164" fontId="4" fillId="0" borderId="0" xfId="1" applyNumberFormat="1" applyFont="1" applyFill="1" applyBorder="1" applyAlignment="1" applyProtection="1">
      <alignment horizontal="center"/>
      <protection hidden="1"/>
    </xf>
    <xf numFmtId="0" fontId="31" fillId="0" borderId="26" xfId="0" applyFont="1" applyBorder="1" applyAlignment="1" applyProtection="1">
      <alignment horizontal="left" vertical="top" wrapText="1"/>
      <protection locked="0"/>
    </xf>
    <xf numFmtId="0" fontId="31" fillId="0" borderId="27" xfId="0" applyFont="1" applyBorder="1" applyAlignment="1" applyProtection="1">
      <alignment horizontal="left" vertical="top" wrapText="1"/>
      <protection locked="0"/>
    </xf>
    <xf numFmtId="0" fontId="31" fillId="0" borderId="0" xfId="0" applyFont="1" applyBorder="1" applyAlignment="1" applyProtection="1">
      <alignment horizontal="left" vertical="top" wrapText="1"/>
      <protection locked="0"/>
    </xf>
    <xf numFmtId="0" fontId="31" fillId="0" borderId="24" xfId="0" applyFont="1" applyBorder="1" applyAlignment="1" applyProtection="1">
      <alignment horizontal="left" vertical="top" wrapText="1"/>
      <protection locked="0"/>
    </xf>
    <xf numFmtId="0" fontId="7" fillId="0" borderId="3" xfId="0" applyFont="1" applyFill="1" applyBorder="1" applyAlignment="1" applyProtection="1">
      <alignment horizontal="center"/>
      <protection hidden="1"/>
    </xf>
    <xf numFmtId="0" fontId="7" fillId="0" borderId="4" xfId="0" applyFont="1" applyFill="1" applyBorder="1" applyAlignment="1" applyProtection="1">
      <alignment horizontal="center"/>
      <protection hidden="1"/>
    </xf>
    <xf numFmtId="0" fontId="19" fillId="0" borderId="9" xfId="0" quotePrefix="1" applyFont="1" applyFill="1" applyBorder="1" applyAlignment="1" applyProtection="1">
      <alignment horizontal="left" vertical="top"/>
      <protection hidden="1"/>
    </xf>
    <xf numFmtId="0" fontId="19" fillId="0" borderId="10" xfId="0" quotePrefix="1" applyFont="1" applyFill="1" applyBorder="1" applyAlignment="1" applyProtection="1">
      <alignment horizontal="left" vertical="top"/>
      <protection hidden="1"/>
    </xf>
    <xf numFmtId="0" fontId="19" fillId="0" borderId="11" xfId="0" quotePrefix="1" applyFont="1" applyFill="1" applyBorder="1" applyAlignment="1" applyProtection="1">
      <alignment horizontal="left" vertical="top"/>
      <protection hidden="1"/>
    </xf>
    <xf numFmtId="0" fontId="31" fillId="0" borderId="3" xfId="0" applyFont="1" applyFill="1" applyBorder="1" applyAlignment="1" applyProtection="1">
      <alignment horizontal="left" vertical="center"/>
      <protection locked="0"/>
    </xf>
    <xf numFmtId="0" fontId="31" fillId="0" borderId="4" xfId="0" applyFont="1" applyFill="1" applyBorder="1" applyAlignment="1" applyProtection="1">
      <alignment horizontal="left" vertical="center"/>
      <protection locked="0"/>
    </xf>
    <xf numFmtId="0" fontId="31" fillId="0" borderId="5" xfId="0" applyFont="1" applyFill="1" applyBorder="1" applyAlignment="1" applyProtection="1">
      <alignment horizontal="left" vertical="center"/>
      <protection locked="0"/>
    </xf>
    <xf numFmtId="0" fontId="31" fillId="0" borderId="0" xfId="0" applyFont="1" applyFill="1" applyAlignment="1" applyProtection="1">
      <alignment horizontal="center" vertical="center"/>
      <protection hidden="1"/>
    </xf>
    <xf numFmtId="0" fontId="31" fillId="0" borderId="24" xfId="0" applyFont="1" applyFill="1" applyBorder="1" applyAlignment="1" applyProtection="1">
      <alignment horizontal="center" vertical="center"/>
      <protection hidden="1"/>
    </xf>
    <xf numFmtId="0" fontId="31" fillId="0" borderId="3" xfId="0" applyFont="1" applyFill="1" applyBorder="1" applyAlignment="1" applyProtection="1">
      <alignment horizontal="center"/>
      <protection hidden="1"/>
    </xf>
    <xf numFmtId="0" fontId="31" fillId="0" borderId="5" xfId="0" applyFont="1" applyFill="1" applyBorder="1" applyAlignment="1" applyProtection="1">
      <alignment horizontal="center"/>
      <protection hidden="1"/>
    </xf>
    <xf numFmtId="0" fontId="31" fillId="0" borderId="4" xfId="0" applyFont="1" applyFill="1" applyBorder="1" applyAlignment="1" applyProtection="1">
      <alignment horizontal="center"/>
      <protection hidden="1"/>
    </xf>
    <xf numFmtId="0" fontId="31" fillId="0" borderId="3" xfId="0" applyFont="1" applyFill="1" applyBorder="1" applyAlignment="1" applyProtection="1">
      <alignment horizontal="center" wrapText="1"/>
      <protection hidden="1"/>
    </xf>
    <xf numFmtId="0" fontId="31" fillId="0" borderId="4" xfId="0" applyFont="1" applyFill="1" applyBorder="1" applyAlignment="1" applyProtection="1">
      <alignment horizontal="center" wrapText="1"/>
      <protection hidden="1"/>
    </xf>
    <xf numFmtId="0" fontId="31" fillId="0" borderId="5" xfId="0" applyFont="1" applyFill="1" applyBorder="1" applyAlignment="1" applyProtection="1">
      <alignment horizontal="center" wrapText="1"/>
      <protection hidden="1"/>
    </xf>
    <xf numFmtId="0" fontId="31" fillId="0" borderId="3" xfId="0" applyFont="1" applyFill="1" applyBorder="1" applyAlignment="1" applyProtection="1">
      <alignment horizontal="left" vertical="center"/>
      <protection hidden="1"/>
    </xf>
    <xf numFmtId="0" fontId="31" fillId="0" borderId="4" xfId="0" applyFont="1" applyFill="1" applyBorder="1" applyAlignment="1" applyProtection="1">
      <alignment horizontal="left" vertical="center"/>
      <protection hidden="1"/>
    </xf>
    <xf numFmtId="0" fontId="31" fillId="0" borderId="5" xfId="0" applyFont="1" applyFill="1" applyBorder="1" applyAlignment="1" applyProtection="1">
      <alignment horizontal="left" vertical="center"/>
      <protection hidden="1"/>
    </xf>
    <xf numFmtId="0" fontId="4" fillId="0" borderId="1" xfId="0" applyFont="1" applyFill="1" applyBorder="1" applyAlignment="1" applyProtection="1">
      <alignment horizontal="center" vertical="center"/>
      <protection locked="0"/>
    </xf>
    <xf numFmtId="0" fontId="31" fillId="0" borderId="14" xfId="0" applyFont="1" applyFill="1" applyBorder="1" applyAlignment="1" applyProtection="1">
      <alignment horizontal="left" vertical="top"/>
      <protection hidden="1"/>
    </xf>
    <xf numFmtId="0" fontId="31" fillId="0" borderId="13" xfId="0" applyFont="1" applyFill="1" applyBorder="1" applyAlignment="1" applyProtection="1">
      <alignment horizontal="left" vertical="top"/>
      <protection hidden="1"/>
    </xf>
    <xf numFmtId="0" fontId="31" fillId="0" borderId="12" xfId="0" applyFont="1" applyFill="1" applyBorder="1" applyAlignment="1" applyProtection="1">
      <alignment horizontal="left" vertical="top"/>
      <protection hidden="1"/>
    </xf>
    <xf numFmtId="164" fontId="4" fillId="0" borderId="0" xfId="1" applyFont="1" applyFill="1" applyBorder="1" applyAlignment="1" applyProtection="1">
      <alignment horizontal="left" vertical="top"/>
      <protection locked="0"/>
    </xf>
    <xf numFmtId="164" fontId="4" fillId="0" borderId="24" xfId="1" applyFont="1" applyFill="1" applyBorder="1" applyAlignment="1" applyProtection="1">
      <alignment horizontal="left" vertical="top"/>
      <protection locked="0"/>
    </xf>
    <xf numFmtId="0" fontId="19" fillId="0" borderId="27" xfId="0" quotePrefix="1" applyFont="1" applyFill="1" applyBorder="1" applyAlignment="1" applyProtection="1">
      <alignment horizontal="left" vertical="top" wrapText="1"/>
      <protection hidden="1"/>
    </xf>
    <xf numFmtId="0" fontId="19" fillId="0" borderId="0" xfId="0" quotePrefix="1" applyFont="1" applyFill="1" applyBorder="1" applyAlignment="1" applyProtection="1">
      <alignment horizontal="left" vertical="top" wrapText="1"/>
      <protection hidden="1"/>
    </xf>
    <xf numFmtId="0" fontId="19" fillId="0" borderId="24" xfId="0" quotePrefix="1" applyFont="1" applyFill="1" applyBorder="1" applyAlignment="1" applyProtection="1">
      <alignment horizontal="left" vertical="top" wrapText="1"/>
      <protection hidden="1"/>
    </xf>
    <xf numFmtId="0" fontId="31" fillId="0" borderId="12" xfId="0" applyFont="1" applyBorder="1" applyAlignment="1" applyProtection="1">
      <alignment horizontal="left" vertical="top" wrapText="1"/>
      <protection hidden="1"/>
    </xf>
    <xf numFmtId="0" fontId="31" fillId="0" borderId="14" xfId="0" applyFont="1" applyBorder="1" applyAlignment="1" applyProtection="1">
      <alignment horizontal="left" vertical="top" wrapText="1"/>
      <protection hidden="1"/>
    </xf>
    <xf numFmtId="0" fontId="31" fillId="0" borderId="13" xfId="0" applyFont="1" applyBorder="1" applyAlignment="1" applyProtection="1">
      <alignment horizontal="left" vertical="top" wrapText="1"/>
      <protection hidden="1"/>
    </xf>
    <xf numFmtId="0" fontId="54" fillId="0" borderId="27" xfId="0" applyFont="1" applyFill="1" applyBorder="1" applyAlignment="1" applyProtection="1">
      <alignment horizontal="left" vertical="top"/>
      <protection hidden="1"/>
    </xf>
    <xf numFmtId="0" fontId="54" fillId="0" borderId="0" xfId="0" applyFont="1" applyFill="1" applyBorder="1" applyAlignment="1" applyProtection="1">
      <alignment horizontal="left" vertical="top"/>
      <protection hidden="1"/>
    </xf>
    <xf numFmtId="0" fontId="54" fillId="0" borderId="24" xfId="0" applyFont="1" applyFill="1" applyBorder="1" applyAlignment="1" applyProtection="1">
      <alignment horizontal="left" vertical="top"/>
      <protection hidden="1"/>
    </xf>
    <xf numFmtId="0" fontId="19" fillId="0" borderId="12" xfId="0" quotePrefix="1" applyFont="1" applyFill="1" applyBorder="1" applyAlignment="1" applyProtection="1">
      <alignment horizontal="left" vertical="top"/>
      <protection hidden="1"/>
    </xf>
    <xf numFmtId="0" fontId="19" fillId="0" borderId="14" xfId="0" quotePrefix="1" applyFont="1" applyFill="1" applyBorder="1" applyAlignment="1" applyProtection="1">
      <alignment horizontal="left" vertical="top"/>
      <protection hidden="1"/>
    </xf>
    <xf numFmtId="0" fontId="19" fillId="0" borderId="13" xfId="0" quotePrefix="1" applyFont="1" applyFill="1" applyBorder="1" applyAlignment="1" applyProtection="1">
      <alignment horizontal="left" vertical="top"/>
      <protection hidden="1"/>
    </xf>
    <xf numFmtId="0" fontId="31" fillId="0" borderId="12" xfId="0" applyFont="1" applyFill="1" applyBorder="1" applyAlignment="1" applyProtection="1">
      <alignment horizontal="left" vertical="top" wrapText="1"/>
      <protection hidden="1"/>
    </xf>
    <xf numFmtId="0" fontId="31" fillId="0" borderId="14" xfId="0" applyFont="1" applyFill="1" applyBorder="1" applyAlignment="1" applyProtection="1">
      <alignment horizontal="left" vertical="top" wrapText="1"/>
      <protection hidden="1"/>
    </xf>
    <xf numFmtId="0" fontId="31" fillId="0" borderId="13" xfId="0" applyFont="1" applyFill="1" applyBorder="1" applyAlignment="1" applyProtection="1">
      <alignment horizontal="left" vertical="top" wrapText="1"/>
      <protection hidden="1"/>
    </xf>
    <xf numFmtId="0" fontId="19" fillId="0" borderId="27" xfId="0" applyFont="1" applyFill="1" applyBorder="1" applyAlignment="1" applyProtection="1">
      <alignment horizontal="left" vertical="top"/>
      <protection hidden="1"/>
    </xf>
    <xf numFmtId="0" fontId="19" fillId="0" borderId="0" xfId="0" applyFont="1" applyFill="1" applyBorder="1" applyAlignment="1" applyProtection="1">
      <alignment horizontal="left" vertical="top"/>
      <protection hidden="1"/>
    </xf>
    <xf numFmtId="0" fontId="19" fillId="0" borderId="24" xfId="0" applyFont="1" applyFill="1" applyBorder="1" applyAlignment="1" applyProtection="1">
      <alignment horizontal="left" vertical="top"/>
      <protection hidden="1"/>
    </xf>
    <xf numFmtId="0" fontId="31" fillId="0" borderId="27" xfId="0" applyFont="1" applyBorder="1" applyAlignment="1" applyProtection="1">
      <alignment horizontal="left" vertical="top"/>
      <protection hidden="1"/>
    </xf>
    <xf numFmtId="0" fontId="31" fillId="0" borderId="24" xfId="0" applyFont="1" applyBorder="1" applyAlignment="1" applyProtection="1">
      <alignment horizontal="left" vertical="top"/>
      <protection hidden="1"/>
    </xf>
    <xf numFmtId="0" fontId="31" fillId="0" borderId="0" xfId="0" applyFont="1" applyBorder="1" applyAlignment="1" applyProtection="1">
      <alignment horizontal="left" vertical="top"/>
      <protection hidden="1"/>
    </xf>
    <xf numFmtId="0" fontId="31" fillId="0" borderId="12" xfId="0" applyFont="1" applyBorder="1" applyAlignment="1" applyProtection="1">
      <alignment horizontal="left" vertical="top"/>
      <protection hidden="1"/>
    </xf>
    <xf numFmtId="0" fontId="31" fillId="0" borderId="14" xfId="0" applyFont="1" applyBorder="1" applyAlignment="1" applyProtection="1">
      <alignment horizontal="left" vertical="top"/>
      <protection hidden="1"/>
    </xf>
    <xf numFmtId="0" fontId="31" fillId="0" borderId="13" xfId="0" applyFont="1" applyBorder="1" applyAlignment="1" applyProtection="1">
      <alignment horizontal="left" vertical="top"/>
      <protection hidden="1"/>
    </xf>
    <xf numFmtId="0" fontId="31" fillId="0" borderId="0" xfId="0" applyFont="1" applyAlignment="1" applyProtection="1">
      <alignment horizontal="left" vertical="top"/>
      <protection hidden="1"/>
    </xf>
    <xf numFmtId="0" fontId="29" fillId="0" borderId="26" xfId="0" applyFont="1" applyFill="1" applyBorder="1" applyAlignment="1" applyProtection="1">
      <alignment horizontal="left" vertical="top"/>
      <protection locked="0"/>
    </xf>
    <xf numFmtId="0" fontId="53" fillId="0" borderId="27" xfId="0" applyFont="1" applyFill="1" applyBorder="1" applyAlignment="1" applyProtection="1">
      <alignment horizontal="left" vertical="top" wrapText="1"/>
      <protection hidden="1"/>
    </xf>
    <xf numFmtId="0" fontId="53" fillId="0" borderId="24" xfId="0" applyFont="1" applyFill="1" applyBorder="1" applyAlignment="1" applyProtection="1">
      <alignment horizontal="left" vertical="top" wrapText="1"/>
      <protection hidden="1"/>
    </xf>
    <xf numFmtId="0" fontId="52" fillId="0" borderId="0" xfId="0" applyFont="1" applyAlignment="1" applyProtection="1">
      <alignment horizontal="center"/>
      <protection locked="0"/>
    </xf>
    <xf numFmtId="0" fontId="29" fillId="0" borderId="0" xfId="0" applyFont="1" applyBorder="1" applyAlignment="1" applyProtection="1">
      <alignment horizontal="left" vertical="center" wrapText="1"/>
      <protection hidden="1"/>
    </xf>
    <xf numFmtId="0" fontId="29" fillId="0" borderId="24" xfId="0" applyFont="1" applyBorder="1" applyAlignment="1" applyProtection="1">
      <alignment horizontal="left" vertical="center" wrapText="1"/>
      <protection hidden="1"/>
    </xf>
    <xf numFmtId="0" fontId="31" fillId="0" borderId="3" xfId="0" applyFont="1" applyFill="1" applyBorder="1" applyAlignment="1" applyProtection="1">
      <alignment horizontal="left" vertical="top" wrapText="1"/>
      <protection locked="0"/>
    </xf>
    <xf numFmtId="0" fontId="31" fillId="0" borderId="4" xfId="0" applyFont="1" applyFill="1" applyBorder="1" applyAlignment="1" applyProtection="1">
      <alignment horizontal="left" vertical="top" wrapText="1"/>
      <protection locked="0"/>
    </xf>
    <xf numFmtId="0" fontId="31" fillId="0" borderId="5" xfId="0" applyFont="1" applyFill="1" applyBorder="1" applyAlignment="1" applyProtection="1">
      <alignment horizontal="left" vertical="top" wrapText="1"/>
      <protection locked="0"/>
    </xf>
    <xf numFmtId="164" fontId="4" fillId="0" borderId="0" xfId="1" applyNumberFormat="1" applyFont="1" applyFill="1" applyAlignment="1" applyProtection="1">
      <alignment horizontal="center"/>
      <protection hidden="1"/>
    </xf>
    <xf numFmtId="0" fontId="29" fillId="0" borderId="0" xfId="0" applyFont="1" applyAlignment="1" applyProtection="1">
      <alignment horizontal="left" vertical="center"/>
      <protection hidden="1"/>
    </xf>
    <xf numFmtId="0" fontId="29" fillId="0" borderId="24" xfId="0" applyFont="1" applyBorder="1" applyAlignment="1" applyProtection="1">
      <alignment horizontal="left" vertical="center"/>
      <protection hidden="1"/>
    </xf>
    <xf numFmtId="0" fontId="29" fillId="0" borderId="0" xfId="0" applyFont="1" applyFill="1" applyBorder="1" applyAlignment="1" applyProtection="1">
      <alignment horizontal="center" wrapText="1"/>
      <protection hidden="1"/>
    </xf>
    <xf numFmtId="0" fontId="29" fillId="0" borderId="14" xfId="0" applyFont="1" applyFill="1" applyBorder="1" applyAlignment="1" applyProtection="1">
      <alignment horizontal="center" wrapText="1"/>
      <protection hidden="1"/>
    </xf>
    <xf numFmtId="164" fontId="31" fillId="0" borderId="27" xfId="1" applyFont="1" applyFill="1" applyBorder="1" applyAlignment="1" applyProtection="1">
      <alignment horizontal="left" vertical="top"/>
      <protection hidden="1"/>
    </xf>
    <xf numFmtId="164" fontId="31" fillId="0" borderId="24" xfId="1" applyFont="1" applyFill="1" applyBorder="1" applyAlignment="1" applyProtection="1">
      <alignment horizontal="left" vertical="top"/>
      <protection hidden="1"/>
    </xf>
    <xf numFmtId="0" fontId="4" fillId="0" borderId="25" xfId="0" applyFont="1" applyFill="1" applyBorder="1" applyAlignment="1" applyProtection="1">
      <alignment horizontal="center"/>
      <protection hidden="1"/>
    </xf>
    <xf numFmtId="0" fontId="4" fillId="0" borderId="14" xfId="0" applyFont="1" applyFill="1" applyBorder="1" applyAlignment="1" applyProtection="1">
      <alignment horizontal="center"/>
      <protection hidden="1"/>
    </xf>
    <xf numFmtId="0" fontId="31" fillId="0" borderId="4" xfId="0" applyFont="1" applyFill="1" applyBorder="1" applyAlignment="1" applyProtection="1">
      <alignment horizontal="left" vertical="center" wrapText="1"/>
      <protection locked="0"/>
    </xf>
    <xf numFmtId="0" fontId="29" fillId="0" borderId="0" xfId="0" applyFont="1" applyFill="1" applyBorder="1" applyAlignment="1" applyProtection="1">
      <alignment horizontal="left" vertical="center" wrapText="1"/>
      <protection locked="0"/>
    </xf>
    <xf numFmtId="0" fontId="31" fillId="0" borderId="0" xfId="0" applyFont="1" applyFill="1" applyBorder="1" applyAlignment="1" applyProtection="1">
      <alignment horizontal="center" vertical="center"/>
      <protection hidden="1"/>
    </xf>
    <xf numFmtId="0" fontId="31" fillId="0" borderId="0" xfId="0" applyFont="1" applyFill="1" applyBorder="1" applyAlignment="1" applyProtection="1">
      <alignment horizontal="center" wrapText="1"/>
      <protection hidden="1"/>
    </xf>
    <xf numFmtId="0" fontId="31" fillId="0" borderId="14" xfId="0" applyFont="1" applyFill="1" applyBorder="1" applyAlignment="1" applyProtection="1">
      <alignment horizontal="center" wrapText="1"/>
      <protection hidden="1"/>
    </xf>
    <xf numFmtId="0" fontId="31" fillId="0" borderId="3" xfId="0" applyFont="1" applyBorder="1" applyAlignment="1" applyProtection="1">
      <alignment horizontal="left" vertical="top" wrapText="1"/>
      <protection locked="0"/>
    </xf>
    <xf numFmtId="0" fontId="31" fillId="0" borderId="4" xfId="0" applyFont="1" applyBorder="1" applyAlignment="1" applyProtection="1">
      <alignment horizontal="left" vertical="top" wrapText="1"/>
      <protection locked="0"/>
    </xf>
    <xf numFmtId="0" fontId="31" fillId="0" borderId="5" xfId="0" applyFont="1" applyBorder="1" applyAlignment="1" applyProtection="1">
      <alignment horizontal="left" vertical="top" wrapText="1"/>
      <protection locked="0"/>
    </xf>
    <xf numFmtId="0" fontId="52" fillId="0" borderId="0" xfId="0" applyFont="1" applyFill="1" applyBorder="1" applyAlignment="1" applyProtection="1">
      <alignment horizontal="left" vertical="center" wrapText="1"/>
      <protection hidden="1"/>
    </xf>
    <xf numFmtId="0" fontId="31" fillId="0" borderId="1" xfId="0" applyFont="1" applyFill="1" applyBorder="1" applyAlignment="1" applyProtection="1">
      <alignment horizontal="center" vertical="top" wrapText="1"/>
      <protection locked="0"/>
    </xf>
    <xf numFmtId="0" fontId="31" fillId="0" borderId="1" xfId="0" applyFont="1" applyFill="1" applyBorder="1" applyAlignment="1" applyProtection="1">
      <alignment horizontal="left" vertical="top" wrapText="1"/>
      <protection locked="0"/>
    </xf>
    <xf numFmtId="0" fontId="31" fillId="0" borderId="10" xfId="0" applyFont="1" applyFill="1" applyBorder="1" applyAlignment="1" applyProtection="1">
      <alignment horizontal="center"/>
      <protection hidden="1"/>
    </xf>
    <xf numFmtId="0" fontId="31" fillId="0" borderId="26" xfId="0" applyFont="1" applyBorder="1" applyAlignment="1" applyProtection="1">
      <alignment horizontal="left" vertical="top" wrapText="1"/>
      <protection hidden="1"/>
    </xf>
    <xf numFmtId="0" fontId="29" fillId="0" borderId="0" xfId="0" applyFont="1" applyBorder="1" applyAlignment="1" applyProtection="1">
      <alignment horizontal="left" vertical="top" wrapText="1"/>
      <protection hidden="1"/>
    </xf>
    <xf numFmtId="0" fontId="29" fillId="0" borderId="0" xfId="0" applyFont="1" applyBorder="1" applyAlignment="1" applyProtection="1">
      <alignment horizontal="left" vertical="top"/>
      <protection hidden="1"/>
    </xf>
    <xf numFmtId="0" fontId="31" fillId="0" borderId="3" xfId="0" applyFont="1" applyFill="1" applyBorder="1" applyAlignment="1" applyProtection="1">
      <alignment horizontal="left" vertical="top" wrapText="1"/>
      <protection hidden="1"/>
    </xf>
    <xf numFmtId="0" fontId="31" fillId="0" borderId="4" xfId="0" applyFont="1" applyFill="1" applyBorder="1" applyAlignment="1" applyProtection="1">
      <alignment horizontal="left" vertical="top" wrapText="1"/>
      <protection hidden="1"/>
    </xf>
    <xf numFmtId="0" fontId="31" fillId="0" borderId="5" xfId="0" applyFont="1" applyFill="1" applyBorder="1" applyAlignment="1" applyProtection="1">
      <alignment horizontal="left" vertical="top" wrapText="1"/>
      <protection hidden="1"/>
    </xf>
  </cellXfs>
  <cellStyles count="58">
    <cellStyle name="ANCLAS,REZONES Y SUS PARTES,DE FUNDICION,DE HIERRO O DE ACERO" xfId="3"/>
    <cellStyle name="Buena 2" xfId="4"/>
    <cellStyle name="Cálculo 2" xfId="5"/>
    <cellStyle name="Celda de comprobación 2" xfId="6"/>
    <cellStyle name="Celda vinculada 2" xfId="7"/>
    <cellStyle name="Encabezado 4 2" xfId="8"/>
    <cellStyle name="Énfasis 1" xfId="9"/>
    <cellStyle name="Énfasis 2" xfId="10"/>
    <cellStyle name="Énfasis 3" xfId="11"/>
    <cellStyle name="Énfasis1 - 20%" xfId="12"/>
    <cellStyle name="Énfasis1 - 40%" xfId="13"/>
    <cellStyle name="Énfasis1 - 60%" xfId="14"/>
    <cellStyle name="Énfasis1 2" xfId="15"/>
    <cellStyle name="Énfasis2 - 20%" xfId="16"/>
    <cellStyle name="Énfasis2 - 40%" xfId="17"/>
    <cellStyle name="Énfasis2 - 60%" xfId="18"/>
    <cellStyle name="Énfasis2 2" xfId="19"/>
    <cellStyle name="Énfasis3 - 20%" xfId="20"/>
    <cellStyle name="Énfasis3 - 40%" xfId="21"/>
    <cellStyle name="Énfasis3 - 60%" xfId="22"/>
    <cellStyle name="Énfasis3 2" xfId="23"/>
    <cellStyle name="Énfasis4 - 20%" xfId="24"/>
    <cellStyle name="Énfasis4 - 40%" xfId="25"/>
    <cellStyle name="Énfasis4 - 60%" xfId="26"/>
    <cellStyle name="Énfasis4 2" xfId="27"/>
    <cellStyle name="Énfasis5 - 20%" xfId="28"/>
    <cellStyle name="Énfasis5 - 40%" xfId="29"/>
    <cellStyle name="Énfasis5 - 60%" xfId="30"/>
    <cellStyle name="Énfasis5 2" xfId="31"/>
    <cellStyle name="Énfasis6 - 20%" xfId="32"/>
    <cellStyle name="Énfasis6 - 40%" xfId="33"/>
    <cellStyle name="Énfasis6 - 60%" xfId="34"/>
    <cellStyle name="Énfasis6 2" xfId="35"/>
    <cellStyle name="Entrada 2" xfId="36"/>
    <cellStyle name="Hipervínculo" xfId="52" builtinId="8"/>
    <cellStyle name="Incorrecto 2" xfId="37"/>
    <cellStyle name="Millares" xfId="1" builtinId="3"/>
    <cellStyle name="Millares [0]" xfId="56" builtinId="6"/>
    <cellStyle name="Millares 3" xfId="55"/>
    <cellStyle name="Neutral 2" xfId="38"/>
    <cellStyle name="Normal" xfId="0" builtinId="0"/>
    <cellStyle name="Normal 2" xfId="39"/>
    <cellStyle name="Normal 3" xfId="40"/>
    <cellStyle name="Normal 3 2" xfId="53"/>
    <cellStyle name="Normal 4" xfId="41"/>
    <cellStyle name="Normal 4 2" xfId="54"/>
    <cellStyle name="Normal 5" xfId="42"/>
    <cellStyle name="Normal 5 2" xfId="51"/>
    <cellStyle name="Normal 6" xfId="57"/>
    <cellStyle name="Notas 2" xfId="43"/>
    <cellStyle name="Porcentaje" xfId="2" builtinId="5"/>
    <cellStyle name="Salida 2" xfId="44"/>
    <cellStyle name="Texto de advertencia 2" xfId="45"/>
    <cellStyle name="Título 1 2" xfId="46"/>
    <cellStyle name="Título 2 2" xfId="47"/>
    <cellStyle name="Título 3 2" xfId="48"/>
    <cellStyle name="Título de hoja" xfId="49"/>
    <cellStyle name="Total 2" xfId="50"/>
  </cellStyles>
  <dxfs count="218">
    <dxf>
      <font>
        <color rgb="FFFF0000"/>
      </font>
    </dxf>
    <dxf>
      <font>
        <color theme="0"/>
      </font>
    </dxf>
    <dxf>
      <font>
        <color theme="0"/>
      </font>
      <fill>
        <patternFill>
          <bgColor theme="0"/>
        </patternFill>
      </fill>
    </dxf>
    <dxf>
      <font>
        <color theme="0"/>
      </font>
      <border>
        <left/>
        <right/>
        <top/>
        <bottom/>
        <vertical/>
        <horizontal/>
      </border>
    </dxf>
    <dxf>
      <font>
        <color theme="0"/>
      </font>
      <border>
        <left/>
        <right/>
        <top/>
        <bottom/>
        <vertical/>
        <horizontal/>
      </border>
    </dxf>
    <dxf>
      <fill>
        <patternFill patternType="none">
          <bgColor auto="1"/>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auto="1"/>
      </font>
    </dxf>
    <dxf>
      <font>
        <color theme="0"/>
      </font>
      <border>
        <left/>
        <right/>
        <top/>
        <bottom/>
        <vertical/>
        <horizontal/>
      </border>
    </dxf>
    <dxf>
      <font>
        <color theme="0"/>
      </font>
      <fill>
        <patternFill patternType="none">
          <bgColor auto="1"/>
        </patternFill>
      </fill>
      <border>
        <left/>
        <right/>
        <top/>
        <bottom/>
        <vertical/>
        <horizontal/>
      </border>
    </dxf>
    <dxf>
      <font>
        <color theme="0"/>
      </font>
    </dxf>
    <dxf>
      <fill>
        <patternFill>
          <bgColor theme="4" tint="0.59996337778862885"/>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ill>
        <patternFill>
          <bgColor theme="4" tint="0.59996337778862885"/>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ill>
        <patternFill>
          <bgColor theme="4" tint="0.59996337778862885"/>
        </patternFill>
      </fill>
    </dxf>
    <dxf>
      <font>
        <color theme="0"/>
      </font>
      <border>
        <left/>
        <right/>
        <top/>
        <bottom/>
        <vertical/>
        <horizontal/>
      </border>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border>
        <left/>
        <right/>
        <top/>
        <bottom/>
        <vertical/>
        <horizontal/>
      </border>
    </dxf>
    <dxf>
      <border>
        <left/>
        <right/>
        <top/>
        <bottom/>
        <vertical/>
        <horizontal/>
      </border>
    </dxf>
    <dxf>
      <border>
        <left/>
        <right/>
        <top/>
        <bottom/>
        <vertical/>
        <horizontal/>
      </border>
    </dxf>
    <dxf>
      <font>
        <color theme="0"/>
      </font>
    </dxf>
    <dxf>
      <font>
        <color theme="0"/>
      </font>
      <fill>
        <patternFill>
          <bgColor theme="0"/>
        </patternFill>
      </fill>
    </dxf>
    <dxf>
      <font>
        <color theme="0"/>
      </font>
    </dxf>
    <dxf>
      <font>
        <color theme="0"/>
      </font>
    </dxf>
    <dxf>
      <font>
        <color theme="0"/>
      </font>
    </dxf>
    <dxf>
      <font>
        <color theme="0"/>
      </font>
    </dxf>
    <dxf>
      <font>
        <color theme="0"/>
      </font>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auto="1"/>
      </font>
      <fill>
        <patternFill patternType="solid">
          <fgColor theme="0"/>
          <bgColor theme="4" tint="0.59996337778862885"/>
        </patternFill>
      </fill>
      <border>
        <left/>
        <right/>
        <top/>
        <bottom/>
      </border>
    </dxf>
    <dxf>
      <font>
        <color theme="4" tint="0.39997558519241921"/>
      </font>
    </dxf>
    <dxf>
      <font>
        <color theme="4" tint="0.39997558519241921"/>
      </font>
    </dxf>
    <dxf>
      <fill>
        <patternFill>
          <bgColor theme="4" tint="0.39997558519241921"/>
        </patternFill>
      </fill>
    </dxf>
    <dxf>
      <fill>
        <patternFill>
          <bgColor theme="4" tint="0.39997558519241921"/>
        </patternFill>
      </fill>
    </dxf>
    <dxf>
      <font>
        <color theme="0"/>
      </font>
    </dxf>
    <dxf>
      <font>
        <color theme="0"/>
      </font>
    </dxf>
    <dxf>
      <alignment horizontal="left" readingOrder="0"/>
    </dxf>
    <dxf>
      <alignment horizontal="left" readingOrder="0"/>
    </dxf>
    <dxf>
      <font>
        <color auto="1"/>
      </font>
    </dxf>
    <dxf>
      <font>
        <color auto="1"/>
      </font>
    </dxf>
    <dxf>
      <fill>
        <patternFill patternType="none">
          <bgColor auto="1"/>
        </patternFill>
      </fill>
    </dxf>
    <dxf>
      <font>
        <color theme="0"/>
      </font>
    </dxf>
    <dxf>
      <protection hidden="1"/>
    </dxf>
    <dxf>
      <font>
        <color theme="0"/>
      </font>
    </dxf>
    <dxf>
      <fill>
        <patternFill>
          <bgColor theme="4" tint="0.3999450666829432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4" tint="0.59996337778862885"/>
        </patternFill>
      </fill>
    </dxf>
  </dxfs>
  <tableStyles count="0" defaultTableStyle="TableStyleMedium9" defaultPivotStyle="PivotStyleLight16"/>
  <colors>
    <mruColors>
      <color rgb="FFC0C488"/>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pivotCacheDefinition" Target="pivotCache/pivotCacheDefinition1.xml"/><Relationship Id="rId30"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0"/>
    <c:plotArea>
      <c:layout/>
      <c:lineChart>
        <c:grouping val="standard"/>
        <c:varyColors val="0"/>
        <c:ser>
          <c:idx val="0"/>
          <c:order val="0"/>
          <c:marker>
            <c:symbol val="none"/>
          </c:marker>
          <c:dPt>
            <c:idx val="1"/>
            <c:bubble3D val="0"/>
            <c:spPr>
              <a:ln>
                <a:solidFill>
                  <a:schemeClr val="bg1"/>
                </a:solidFill>
              </a:ln>
            </c:spPr>
            <c:extLst>
              <c:ext xmlns:c16="http://schemas.microsoft.com/office/drawing/2014/chart" uri="{C3380CC4-5D6E-409C-BE32-E72D297353CC}">
                <c16:uniqueId val="{00000001-A6D3-4494-A89D-ED79746C87F4}"/>
              </c:ext>
            </c:extLst>
          </c:dPt>
          <c:dPt>
            <c:idx val="2"/>
            <c:bubble3D val="0"/>
            <c:spPr>
              <a:ln>
                <a:solidFill>
                  <a:schemeClr val="bg1"/>
                </a:solidFill>
              </a:ln>
            </c:spPr>
            <c:extLst>
              <c:ext xmlns:c16="http://schemas.microsoft.com/office/drawing/2014/chart" uri="{C3380CC4-5D6E-409C-BE32-E72D297353CC}">
                <c16:uniqueId val="{00000003-A6D3-4494-A89D-ED79746C87F4}"/>
              </c:ext>
            </c:extLst>
          </c:dPt>
          <c:dPt>
            <c:idx val="3"/>
            <c:bubble3D val="0"/>
            <c:spPr>
              <a:ln>
                <a:solidFill>
                  <a:schemeClr val="bg1"/>
                </a:solidFill>
              </a:ln>
            </c:spPr>
            <c:extLst>
              <c:ext xmlns:c16="http://schemas.microsoft.com/office/drawing/2014/chart" uri="{C3380CC4-5D6E-409C-BE32-E72D297353CC}">
                <c16:uniqueId val="{00000005-A6D3-4494-A89D-ED79746C87F4}"/>
              </c:ext>
            </c:extLst>
          </c:dPt>
          <c:dPt>
            <c:idx val="4"/>
            <c:bubble3D val="0"/>
            <c:spPr>
              <a:ln>
                <a:solidFill>
                  <a:schemeClr val="bg1"/>
                </a:solidFill>
              </a:ln>
            </c:spPr>
            <c:extLst>
              <c:ext xmlns:c16="http://schemas.microsoft.com/office/drawing/2014/chart" uri="{C3380CC4-5D6E-409C-BE32-E72D297353CC}">
                <c16:uniqueId val="{00000007-A6D3-4494-A89D-ED79746C87F4}"/>
              </c:ext>
            </c:extLst>
          </c:dPt>
          <c:cat>
            <c:strRef>
              <c:f>'CRITERIOS DE SELECCION'!$Q$27:$U$27</c:f>
              <c:strCache>
                <c:ptCount val="5"/>
                <c:pt idx="0">
                  <c:v>AMPLIADA</c:v>
                </c:pt>
                <c:pt idx="1">
                  <c:v>ESTANDAR</c:v>
                </c:pt>
                <c:pt idx="2">
                  <c:v>BASICA</c:v>
                </c:pt>
                <c:pt idx="3">
                  <c:v>RESTRINGIDA</c:v>
                </c:pt>
                <c:pt idx="4">
                  <c:v>FMO</c:v>
                </c:pt>
              </c:strCache>
            </c:strRef>
          </c:cat>
          <c:val>
            <c:numRef>
              <c:f>'CRITERIOS DE SELECCION'!$Q$28:$U$28</c:f>
              <c:numCache>
                <c:formatCode>General</c:formatCode>
                <c:ptCount val="5"/>
                <c:pt idx="0">
                  <c:v>0</c:v>
                </c:pt>
                <c:pt idx="1">
                  <c:v>10</c:v>
                </c:pt>
                <c:pt idx="2">
                  <c:v>5</c:v>
                </c:pt>
                <c:pt idx="3">
                  <c:v>2</c:v>
                </c:pt>
                <c:pt idx="4">
                  <c:v>0</c:v>
                </c:pt>
              </c:numCache>
            </c:numRef>
          </c:val>
          <c:smooth val="1"/>
          <c:extLst>
            <c:ext xmlns:c16="http://schemas.microsoft.com/office/drawing/2014/chart" uri="{C3380CC4-5D6E-409C-BE32-E72D297353CC}">
              <c16:uniqueId val="{00000008-A6D3-4494-A89D-ED79746C87F4}"/>
            </c:ext>
          </c:extLst>
        </c:ser>
        <c:dLbls>
          <c:showLegendKey val="0"/>
          <c:showVal val="0"/>
          <c:showCatName val="0"/>
          <c:showSerName val="0"/>
          <c:showPercent val="0"/>
          <c:showBubbleSize val="0"/>
        </c:dLbls>
        <c:smooth val="0"/>
        <c:axId val="343799328"/>
        <c:axId val="343795800"/>
      </c:lineChart>
      <c:catAx>
        <c:axId val="343799328"/>
        <c:scaling>
          <c:orientation val="minMax"/>
        </c:scaling>
        <c:delete val="0"/>
        <c:axPos val="b"/>
        <c:numFmt formatCode="General" sourceLinked="1"/>
        <c:majorTickMark val="none"/>
        <c:minorTickMark val="none"/>
        <c:tickLblPos val="nextTo"/>
        <c:crossAx val="343795800"/>
        <c:crosses val="autoZero"/>
        <c:auto val="1"/>
        <c:lblAlgn val="ctr"/>
        <c:lblOffset val="100"/>
        <c:noMultiLvlLbl val="0"/>
      </c:catAx>
      <c:valAx>
        <c:axId val="343795800"/>
        <c:scaling>
          <c:orientation val="minMax"/>
        </c:scaling>
        <c:delete val="0"/>
        <c:axPos val="l"/>
        <c:numFmt formatCode="General" sourceLinked="1"/>
        <c:majorTickMark val="none"/>
        <c:minorTickMark val="none"/>
        <c:tickLblPos val="nextTo"/>
        <c:crossAx val="343799328"/>
        <c:crosses val="autoZero"/>
        <c:crossBetween val="between"/>
      </c:valAx>
      <c:spPr>
        <a:gradFill flip="none" rotWithShape="1">
          <a:gsLst>
            <a:gs pos="0">
              <a:srgbClr val="FFC000"/>
            </a:gs>
            <a:gs pos="44000">
              <a:srgbClr val="9CB86E"/>
            </a:gs>
            <a:gs pos="100000">
              <a:srgbClr val="156B13"/>
            </a:gs>
          </a:gsLst>
          <a:path path="circle">
            <a:fillToRect l="100000" t="100000"/>
          </a:path>
          <a:tileRect r="-100000" b="-100000"/>
        </a:gradFill>
      </c:spPr>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xdr:col>
      <xdr:colOff>2293145</xdr:colOff>
      <xdr:row>0</xdr:row>
      <xdr:rowOff>73819</xdr:rowOff>
    </xdr:from>
    <xdr:to>
      <xdr:col>3</xdr:col>
      <xdr:colOff>847724</xdr:colOff>
      <xdr:row>0</xdr:row>
      <xdr:rowOff>835947</xdr:rowOff>
    </xdr:to>
    <xdr:pic>
      <xdr:nvPicPr>
        <xdr:cNvPr id="2" name="1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5686426" y="73819"/>
          <a:ext cx="1626392" cy="7621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11906</xdr:colOff>
      <xdr:row>2</xdr:row>
      <xdr:rowOff>11906</xdr:rowOff>
    </xdr:from>
    <xdr:to>
      <xdr:col>4</xdr:col>
      <xdr:colOff>2905125</xdr:colOff>
      <xdr:row>10</xdr:row>
      <xdr:rowOff>59531</xdr:rowOff>
    </xdr:to>
    <xdr:graphicFrame macro="">
      <xdr:nvGraphicFramePr>
        <xdr:cNvPr id="2" name="1 Gráfico">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0</xdr:colOff>
      <xdr:row>2</xdr:row>
      <xdr:rowOff>0</xdr:rowOff>
    </xdr:from>
    <xdr:to>
      <xdr:col>2</xdr:col>
      <xdr:colOff>1626392</xdr:colOff>
      <xdr:row>5</xdr:row>
      <xdr:rowOff>131097</xdr:rowOff>
    </xdr:to>
    <xdr:pic>
      <xdr:nvPicPr>
        <xdr:cNvPr id="3" name="2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535906" y="404813"/>
          <a:ext cx="1626392" cy="76212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881062</xdr:colOff>
      <xdr:row>2</xdr:row>
      <xdr:rowOff>11906</xdr:rowOff>
    </xdr:from>
    <xdr:to>
      <xdr:col>10</xdr:col>
      <xdr:colOff>150017</xdr:colOff>
      <xdr:row>5</xdr:row>
      <xdr:rowOff>154909</xdr:rowOff>
    </xdr:to>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8001000" y="416719"/>
          <a:ext cx="1626392" cy="7621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THAYNAS02\Carpetas%20de%20trabajo\Subversiones\PASS\Herramientas\CotizadorExcel\Cotizador%20Prendario%2029-04-201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ubversiones/PASS/Herramientas/CotizadorExcel/Cotizador%20Prendario%2029-04-2014.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0602190490/Desktop/Cotizador%20Prendario%20Nuevas%20Condiciones%20a%20partir%20del%2001-06-2014%20VF(4.7).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THAYNAS02\Carpetas%20de%20trabajo\Documents%20and%20Settings\klopez\Local%20Settings\Temporary%20Internet%20Files\OLK6D\ESS%20SUGE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klopez/Local%20Settings/Temporary%20Internet%20Files/OLK6D/ESS%20SUGEF.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THAYNAS02\Carpetas%20de%20trabajo\Grupos\Credito\An&#225;lisis\Gerencia%20An&#225;lisis\Proyecto%20An&#225;lisis%20Cathay\2015\Estudios%20de%20cr&#233;dito\Selecci&#243;n%20oferta%20aceptaci&#243;n%20v.3.15.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0602190490/Desktop/Aceptacion_Empresarial.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0602190490/AppData/Local/Microsoft/Windows/INetCache/Content.Outlook/JY95LF0T/Aceptacion_Empresarial_670_29.06.2017_09.00.4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s2"/>
      <sheetName val="Cotizador"/>
      <sheetName val="SeguroManual"/>
      <sheetName val="Endeudamiento"/>
      <sheetName val="OtrasDeudas"/>
      <sheetName val="Carátula"/>
      <sheetName val="Analisis"/>
      <sheetName val="Dealer"/>
      <sheetName val="Ctas Prom"/>
      <sheetName val="TiposVehiculos"/>
      <sheetName val="CondicionesPorTipo"/>
      <sheetName val="Aseguradoras"/>
      <sheetName val="INS"/>
      <sheetName val="ASSA"/>
      <sheetName val="Monedas"/>
      <sheetName val="Calculos"/>
      <sheetName val="Respuestas"/>
      <sheetName val="Flujo"/>
      <sheetName val="TipoCaso"/>
      <sheetName val="Login"/>
      <sheetName val="TiposUsuarios"/>
      <sheetName val="TiposCrédito"/>
      <sheetName val="OtrosParametros"/>
      <sheetName val="Tasas"/>
      <sheetName val="Capacidad de Pago"/>
      <sheetName val="Canal de Ven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ow r="2">
          <cell r="A2" t="str">
            <v>Particular Liviano</v>
          </cell>
        </row>
        <row r="3">
          <cell r="A3" t="str">
            <v>Carga Liviana</v>
          </cell>
        </row>
        <row r="4">
          <cell r="A4" t="str">
            <v>Particular de 13 a 15 Pasajeros (Liviano)</v>
          </cell>
        </row>
        <row r="5">
          <cell r="A5" t="str">
            <v>Moto</v>
          </cell>
        </row>
      </sheetData>
      <sheetData sheetId="10">
        <row r="2">
          <cell r="C2" t="str">
            <v>Particular LivianoUSD</v>
          </cell>
          <cell r="D2">
            <v>2007</v>
          </cell>
          <cell r="E2" t="str">
            <v>Particular Liviano2007USD</v>
          </cell>
          <cell r="F2">
            <v>1.0145999999999999</v>
          </cell>
          <cell r="G2">
            <v>3.2500000000000001E-2</v>
          </cell>
          <cell r="H2">
            <v>3.2500000000000001E-2</v>
          </cell>
          <cell r="I2">
            <v>0.03</v>
          </cell>
          <cell r="J2">
            <v>0.06</v>
          </cell>
          <cell r="K2">
            <v>0.3</v>
          </cell>
          <cell r="L2">
            <v>0.03</v>
          </cell>
          <cell r="M2" t="str">
            <v>24</v>
          </cell>
        </row>
        <row r="3">
          <cell r="C3" t="str">
            <v>Particular LivianoUSD</v>
          </cell>
          <cell r="E3" t="str">
            <v>Particular Liviano2008USD</v>
          </cell>
          <cell r="F3">
            <v>1.0145999999999999</v>
          </cell>
          <cell r="G3">
            <v>3.2500000000000001E-2</v>
          </cell>
          <cell r="H3">
            <v>3.2500000000000001E-2</v>
          </cell>
          <cell r="I3">
            <v>0.03</v>
          </cell>
          <cell r="J3">
            <v>0.06</v>
          </cell>
          <cell r="K3">
            <v>0.25</v>
          </cell>
          <cell r="L3">
            <v>0.03</v>
          </cell>
          <cell r="M3" t="str">
            <v>24</v>
          </cell>
        </row>
        <row r="4">
          <cell r="C4" t="str">
            <v>Particular LivianoUSD</v>
          </cell>
          <cell r="E4" t="str">
            <v>Particular Liviano2009USD</v>
          </cell>
          <cell r="F4">
            <v>1.0145999999999999</v>
          </cell>
          <cell r="G4">
            <v>3.2500000000000001E-2</v>
          </cell>
          <cell r="H4">
            <v>3.2500000000000001E-2</v>
          </cell>
          <cell r="I4">
            <v>0.03</v>
          </cell>
          <cell r="J4">
            <v>0.06</v>
          </cell>
          <cell r="K4">
            <v>0.25</v>
          </cell>
          <cell r="L4">
            <v>0.03</v>
          </cell>
          <cell r="M4" t="str">
            <v>24</v>
          </cell>
        </row>
        <row r="5">
          <cell r="C5" t="str">
            <v>Particular LivianoUSD</v>
          </cell>
          <cell r="E5" t="str">
            <v>Particular Liviano2010USD</v>
          </cell>
          <cell r="F5">
            <v>1.0145999999999999</v>
          </cell>
          <cell r="G5">
            <v>3.2500000000000001E-2</v>
          </cell>
          <cell r="H5">
            <v>3.2500000000000001E-2</v>
          </cell>
          <cell r="I5">
            <v>0.03</v>
          </cell>
          <cell r="J5">
            <v>0.06</v>
          </cell>
          <cell r="K5">
            <v>0.25</v>
          </cell>
          <cell r="L5">
            <v>0.03</v>
          </cell>
          <cell r="M5" t="str">
            <v>24</v>
          </cell>
        </row>
        <row r="6">
          <cell r="C6" t="str">
            <v>Particular LivianoUSD</v>
          </cell>
          <cell r="E6" t="str">
            <v>Particular Liviano2011USD</v>
          </cell>
          <cell r="F6">
            <v>1.0145999999999999</v>
          </cell>
          <cell r="G6">
            <v>3.2500000000000001E-2</v>
          </cell>
          <cell r="H6">
            <v>3.2500000000000001E-2</v>
          </cell>
          <cell r="I6">
            <v>0.03</v>
          </cell>
          <cell r="J6">
            <v>0.06</v>
          </cell>
          <cell r="K6">
            <v>0.25</v>
          </cell>
          <cell r="L6">
            <v>0.03</v>
          </cell>
          <cell r="M6" t="str">
            <v>24</v>
          </cell>
        </row>
        <row r="7">
          <cell r="C7" t="str">
            <v>Particular LivianoUSD</v>
          </cell>
          <cell r="E7" t="str">
            <v>Particular Liviano2012USD</v>
          </cell>
          <cell r="F7">
            <v>1.0145999999999999</v>
          </cell>
          <cell r="G7">
            <v>3.2500000000000001E-2</v>
          </cell>
          <cell r="H7">
            <v>3.2500000000000001E-2</v>
          </cell>
          <cell r="I7">
            <v>0.03</v>
          </cell>
          <cell r="J7">
            <v>0.06</v>
          </cell>
          <cell r="K7">
            <v>0.25</v>
          </cell>
          <cell r="L7">
            <v>0.03</v>
          </cell>
          <cell r="M7" t="str">
            <v>24</v>
          </cell>
        </row>
        <row r="8">
          <cell r="C8" t="str">
            <v>Particular LivianoUSD</v>
          </cell>
          <cell r="E8" t="str">
            <v>Particular Liviano2013USD</v>
          </cell>
          <cell r="F8">
            <v>1.0145999999999999</v>
          </cell>
          <cell r="G8">
            <v>3.2500000000000001E-2</v>
          </cell>
          <cell r="H8">
            <v>3.2500000000000001E-2</v>
          </cell>
          <cell r="I8">
            <v>0.03</v>
          </cell>
          <cell r="J8">
            <v>0.06</v>
          </cell>
          <cell r="K8">
            <v>0.25</v>
          </cell>
          <cell r="L8">
            <v>0.03</v>
          </cell>
          <cell r="M8" t="str">
            <v>24</v>
          </cell>
        </row>
        <row r="9">
          <cell r="C9" t="str">
            <v>Particular LivianoUSD</v>
          </cell>
          <cell r="E9" t="str">
            <v>Particular Liviano2014USD</v>
          </cell>
          <cell r="F9">
            <v>1.0145999999999999</v>
          </cell>
          <cell r="G9">
            <v>3.2500000000000001E-2</v>
          </cell>
          <cell r="H9">
            <v>3.2500000000000001E-2</v>
          </cell>
          <cell r="I9">
            <v>0.03</v>
          </cell>
          <cell r="J9">
            <v>0.06</v>
          </cell>
          <cell r="K9">
            <v>0.15</v>
          </cell>
          <cell r="L9">
            <v>0.03</v>
          </cell>
          <cell r="M9" t="str">
            <v>24</v>
          </cell>
        </row>
        <row r="10">
          <cell r="C10" t="str">
            <v>Particular LivianoUSD</v>
          </cell>
          <cell r="E10" t="str">
            <v>Particular Liviano2015USD</v>
          </cell>
          <cell r="F10">
            <v>1.0145999999999999</v>
          </cell>
          <cell r="G10">
            <v>3.2500000000000001E-2</v>
          </cell>
          <cell r="H10">
            <v>3.2500000000000001E-2</v>
          </cell>
          <cell r="I10">
            <v>0.03</v>
          </cell>
          <cell r="J10">
            <v>0.06</v>
          </cell>
          <cell r="K10">
            <v>0.15</v>
          </cell>
          <cell r="L10">
            <v>0.03</v>
          </cell>
          <cell r="M10" t="str">
            <v>24</v>
          </cell>
        </row>
        <row r="11">
          <cell r="C11" t="str">
            <v>Particular LivianoCRC</v>
          </cell>
          <cell r="E11" t="str">
            <v>Particular Liviano2007CRC</v>
          </cell>
          <cell r="F11">
            <v>1.0145999999999999</v>
          </cell>
          <cell r="G11">
            <v>6.5000000000000002E-2</v>
          </cell>
          <cell r="H11">
            <v>6.5000000000000002E-2</v>
          </cell>
          <cell r="I11">
            <v>2.2499999999999992E-2</v>
          </cell>
          <cell r="J11">
            <v>3.2500000000000001E-2</v>
          </cell>
          <cell r="K11">
            <v>0.3</v>
          </cell>
          <cell r="L11">
            <v>3.7499999999999999E-2</v>
          </cell>
          <cell r="M11" t="str">
            <v>12</v>
          </cell>
        </row>
        <row r="12">
          <cell r="C12" t="str">
            <v>Particular LivianoCRC</v>
          </cell>
          <cell r="E12" t="str">
            <v>Particular Liviano2008CRC</v>
          </cell>
          <cell r="F12">
            <v>1.0145999999999999</v>
          </cell>
          <cell r="G12">
            <v>6.5000000000000002E-2</v>
          </cell>
          <cell r="H12">
            <v>6.5000000000000002E-2</v>
          </cell>
          <cell r="I12">
            <v>2.2499999999999992E-2</v>
          </cell>
          <cell r="J12">
            <v>3.2500000000000001E-2</v>
          </cell>
          <cell r="K12">
            <v>0.25</v>
          </cell>
          <cell r="L12">
            <v>3.7499999999999999E-2</v>
          </cell>
          <cell r="M12" t="str">
            <v>12</v>
          </cell>
        </row>
        <row r="13">
          <cell r="C13" t="str">
            <v>Particular LivianoCRC</v>
          </cell>
          <cell r="E13" t="str">
            <v>Particular Liviano2009CRC</v>
          </cell>
          <cell r="F13">
            <v>1.0145999999999999</v>
          </cell>
          <cell r="G13">
            <v>6.5000000000000002E-2</v>
          </cell>
          <cell r="H13">
            <v>6.5000000000000002E-2</v>
          </cell>
          <cell r="I13">
            <v>2.2499999999999992E-2</v>
          </cell>
          <cell r="J13">
            <v>3.2500000000000001E-2</v>
          </cell>
          <cell r="K13">
            <v>0.25</v>
          </cell>
          <cell r="L13">
            <v>3.7499999999999999E-2</v>
          </cell>
          <cell r="M13" t="str">
            <v>12</v>
          </cell>
        </row>
        <row r="14">
          <cell r="C14" t="str">
            <v>Particular LivianoCRC</v>
          </cell>
          <cell r="E14" t="str">
            <v>Particular Liviano2010CRC</v>
          </cell>
          <cell r="F14">
            <v>1.0145999999999999</v>
          </cell>
          <cell r="G14">
            <v>6.5000000000000002E-2</v>
          </cell>
          <cell r="H14">
            <v>6.5000000000000002E-2</v>
          </cell>
          <cell r="I14">
            <v>2.2499999999999992E-2</v>
          </cell>
          <cell r="J14">
            <v>3.2500000000000001E-2</v>
          </cell>
          <cell r="K14">
            <v>0.25</v>
          </cell>
          <cell r="L14">
            <v>3.7499999999999999E-2</v>
          </cell>
          <cell r="M14" t="str">
            <v>12</v>
          </cell>
        </row>
        <row r="15">
          <cell r="C15" t="str">
            <v>Particular LivianoCRC</v>
          </cell>
          <cell r="E15" t="str">
            <v>Particular Liviano2011CRC</v>
          </cell>
          <cell r="F15">
            <v>1.0145999999999999</v>
          </cell>
          <cell r="G15">
            <v>6.5000000000000002E-2</v>
          </cell>
          <cell r="H15">
            <v>6.5000000000000002E-2</v>
          </cell>
          <cell r="I15">
            <v>2.2499999999999992E-2</v>
          </cell>
          <cell r="J15">
            <v>3.2500000000000001E-2</v>
          </cell>
          <cell r="K15">
            <v>0.25</v>
          </cell>
          <cell r="L15">
            <v>3.7499999999999999E-2</v>
          </cell>
          <cell r="M15" t="str">
            <v>12</v>
          </cell>
        </row>
        <row r="16">
          <cell r="C16" t="str">
            <v>Particular LivianoCRC</v>
          </cell>
          <cell r="E16" t="str">
            <v>Particular Liviano2012CRC</v>
          </cell>
          <cell r="F16">
            <v>1.0145999999999999</v>
          </cell>
          <cell r="G16">
            <v>6.5000000000000002E-2</v>
          </cell>
          <cell r="H16">
            <v>6.5000000000000002E-2</v>
          </cell>
          <cell r="I16">
            <v>2.2499999999999992E-2</v>
          </cell>
          <cell r="J16">
            <v>3.2500000000000001E-2</v>
          </cell>
          <cell r="K16">
            <v>0.25</v>
          </cell>
          <cell r="L16">
            <v>3.7499999999999999E-2</v>
          </cell>
          <cell r="M16" t="str">
            <v>12</v>
          </cell>
        </row>
        <row r="17">
          <cell r="C17" t="str">
            <v>Particular LivianoCRC</v>
          </cell>
          <cell r="E17" t="str">
            <v>Particular Liviano2013CRC</v>
          </cell>
          <cell r="F17">
            <v>1.0145999999999999</v>
          </cell>
          <cell r="G17">
            <v>6.5000000000000002E-2</v>
          </cell>
          <cell r="H17">
            <v>6.5000000000000002E-2</v>
          </cell>
          <cell r="I17">
            <v>2.2499999999999992E-2</v>
          </cell>
          <cell r="J17">
            <v>3.2500000000000001E-2</v>
          </cell>
          <cell r="K17">
            <v>0.25</v>
          </cell>
          <cell r="L17">
            <v>3.7499999999999999E-2</v>
          </cell>
          <cell r="M17" t="str">
            <v>12</v>
          </cell>
        </row>
        <row r="18">
          <cell r="C18" t="str">
            <v>Particular LivianoCRC</v>
          </cell>
          <cell r="E18" t="str">
            <v>Particular Liviano2014CRC</v>
          </cell>
          <cell r="F18">
            <v>1.0145999999999999</v>
          </cell>
          <cell r="G18">
            <v>6.5000000000000002E-2</v>
          </cell>
          <cell r="H18">
            <v>6.5000000000000002E-2</v>
          </cell>
          <cell r="I18">
            <v>2.2499999999999992E-2</v>
          </cell>
          <cell r="J18">
            <v>3.2500000000000001E-2</v>
          </cell>
          <cell r="K18">
            <v>0.15</v>
          </cell>
          <cell r="L18">
            <v>0.03</v>
          </cell>
          <cell r="M18" t="str">
            <v>24</v>
          </cell>
        </row>
        <row r="19">
          <cell r="C19" t="str">
            <v>Particular LivianoCRC</v>
          </cell>
          <cell r="E19" t="str">
            <v>Particular Liviano2015CRC</v>
          </cell>
          <cell r="F19">
            <v>1.0145999999999999</v>
          </cell>
          <cell r="G19">
            <v>6.5000000000000002E-2</v>
          </cell>
          <cell r="H19">
            <v>6.5000000000000002E-2</v>
          </cell>
          <cell r="I19">
            <v>2.2499999999999992E-2</v>
          </cell>
          <cell r="J19">
            <v>3.2500000000000001E-2</v>
          </cell>
          <cell r="K19">
            <v>0.15</v>
          </cell>
          <cell r="L19">
            <v>0.03</v>
          </cell>
          <cell r="M19" t="str">
            <v>24</v>
          </cell>
        </row>
        <row r="20">
          <cell r="C20" t="str">
            <v>Particular de 13 a 15 Pasajeros (Liviano)USD</v>
          </cell>
          <cell r="E20" t="str">
            <v>Particular de 13 a 15 Pasajeros (Liviano)2007USD</v>
          </cell>
          <cell r="F20">
            <v>1.0145999999999999</v>
          </cell>
          <cell r="G20">
            <v>3.2500000000000001E-2</v>
          </cell>
          <cell r="H20">
            <v>3.2500000000000001E-2</v>
          </cell>
          <cell r="I20">
            <v>0.03</v>
          </cell>
          <cell r="J20">
            <v>0.06</v>
          </cell>
          <cell r="K20">
            <v>0.3</v>
          </cell>
          <cell r="L20">
            <v>0.03</v>
          </cell>
          <cell r="M20" t="str">
            <v>24</v>
          </cell>
        </row>
        <row r="21">
          <cell r="C21" t="str">
            <v>Particular de 13 a 15 Pasajeros (Liviano)USD</v>
          </cell>
          <cell r="E21" t="str">
            <v>Particular de 13 a 15 Pasajeros (Liviano)2008USD</v>
          </cell>
          <cell r="F21">
            <v>1.0145999999999999</v>
          </cell>
          <cell r="G21">
            <v>3.2500000000000001E-2</v>
          </cell>
          <cell r="H21">
            <v>3.2500000000000001E-2</v>
          </cell>
          <cell r="I21">
            <v>0.03</v>
          </cell>
          <cell r="J21">
            <v>0.06</v>
          </cell>
          <cell r="K21">
            <v>0.25</v>
          </cell>
          <cell r="L21">
            <v>0.03</v>
          </cell>
          <cell r="M21" t="str">
            <v>24</v>
          </cell>
        </row>
        <row r="22">
          <cell r="C22" t="str">
            <v>Particular de 13 a 15 Pasajeros (Liviano)USD</v>
          </cell>
          <cell r="E22" t="str">
            <v>Particular de 13 a 15 Pasajeros (Liviano)2009USD</v>
          </cell>
          <cell r="F22">
            <v>1.0145999999999999</v>
          </cell>
          <cell r="G22">
            <v>3.2500000000000001E-2</v>
          </cell>
          <cell r="H22">
            <v>3.2500000000000001E-2</v>
          </cell>
          <cell r="I22">
            <v>0.03</v>
          </cell>
          <cell r="J22">
            <v>0.06</v>
          </cell>
          <cell r="K22">
            <v>0.25</v>
          </cell>
          <cell r="L22">
            <v>0.03</v>
          </cell>
          <cell r="M22" t="str">
            <v>24</v>
          </cell>
        </row>
        <row r="23">
          <cell r="C23" t="str">
            <v>Particular de 13 a 15 Pasajeros (Liviano)USD</v>
          </cell>
          <cell r="E23" t="str">
            <v>Particular de 13 a 15 Pasajeros (Liviano)2010USD</v>
          </cell>
          <cell r="F23">
            <v>1.0145999999999999</v>
          </cell>
          <cell r="G23">
            <v>3.2500000000000001E-2</v>
          </cell>
          <cell r="H23">
            <v>3.2500000000000001E-2</v>
          </cell>
          <cell r="I23">
            <v>0.03</v>
          </cell>
          <cell r="J23">
            <v>0.06</v>
          </cell>
          <cell r="K23">
            <v>0.25</v>
          </cell>
          <cell r="L23">
            <v>0.03</v>
          </cell>
          <cell r="M23" t="str">
            <v>24</v>
          </cell>
        </row>
        <row r="24">
          <cell r="C24" t="str">
            <v>Particular de 13 a 15 Pasajeros (Liviano)USD</v>
          </cell>
          <cell r="E24" t="str">
            <v>Particular de 13 a 15 Pasajeros (Liviano)2011USD</v>
          </cell>
          <cell r="F24">
            <v>1.0145999999999999</v>
          </cell>
          <cell r="G24">
            <v>3.2500000000000001E-2</v>
          </cell>
          <cell r="H24">
            <v>3.2500000000000001E-2</v>
          </cell>
          <cell r="I24">
            <v>0.03</v>
          </cell>
          <cell r="J24">
            <v>0.06</v>
          </cell>
          <cell r="K24">
            <v>0.25</v>
          </cell>
          <cell r="L24">
            <v>0.03</v>
          </cell>
          <cell r="M24" t="str">
            <v>24</v>
          </cell>
        </row>
        <row r="25">
          <cell r="C25" t="str">
            <v>Particular de 13 a 15 Pasajeros (Liviano)USD</v>
          </cell>
          <cell r="E25" t="str">
            <v>Particular de 13 a 15 Pasajeros (Liviano)2012USD</v>
          </cell>
          <cell r="F25">
            <v>1.0145999999999999</v>
          </cell>
          <cell r="G25">
            <v>3.2500000000000001E-2</v>
          </cell>
          <cell r="H25">
            <v>3.2500000000000001E-2</v>
          </cell>
          <cell r="I25">
            <v>0.03</v>
          </cell>
          <cell r="J25">
            <v>0.06</v>
          </cell>
          <cell r="K25">
            <v>0.25</v>
          </cell>
          <cell r="L25">
            <v>0.03</v>
          </cell>
          <cell r="M25" t="str">
            <v>24</v>
          </cell>
        </row>
        <row r="26">
          <cell r="C26" t="str">
            <v>Particular de 13 a 15 Pasajeros (Liviano)USD</v>
          </cell>
          <cell r="E26" t="str">
            <v>Particular de 13 a 15 Pasajeros (Liviano)2013USD</v>
          </cell>
          <cell r="F26">
            <v>1.0145999999999999</v>
          </cell>
          <cell r="G26">
            <v>3.2500000000000001E-2</v>
          </cell>
          <cell r="H26">
            <v>3.2500000000000001E-2</v>
          </cell>
          <cell r="I26">
            <v>0.03</v>
          </cell>
          <cell r="J26">
            <v>0.06</v>
          </cell>
          <cell r="K26">
            <v>0.25</v>
          </cell>
          <cell r="L26">
            <v>0.03</v>
          </cell>
          <cell r="M26" t="str">
            <v>24</v>
          </cell>
        </row>
        <row r="27">
          <cell r="C27" t="str">
            <v>Particular de 13 a 15 Pasajeros (Liviano)USD</v>
          </cell>
          <cell r="E27" t="str">
            <v>Particular de 13 a 15 Pasajeros (Liviano)2014USD</v>
          </cell>
          <cell r="F27">
            <v>1.0145999999999999</v>
          </cell>
          <cell r="G27">
            <v>3.2500000000000001E-2</v>
          </cell>
          <cell r="H27">
            <v>3.2500000000000001E-2</v>
          </cell>
          <cell r="I27">
            <v>0.03</v>
          </cell>
          <cell r="J27">
            <v>0.06</v>
          </cell>
          <cell r="K27">
            <v>0.15</v>
          </cell>
          <cell r="L27">
            <v>0.03</v>
          </cell>
          <cell r="M27" t="str">
            <v>24</v>
          </cell>
        </row>
        <row r="28">
          <cell r="C28" t="str">
            <v>Particular de 13 a 15 Pasajeros (Liviano)USD</v>
          </cell>
          <cell r="E28" t="str">
            <v>Particular de 13 a 15 Pasajeros (Liviano)2015USD</v>
          </cell>
          <cell r="F28">
            <v>1.0145999999999999</v>
          </cell>
          <cell r="G28">
            <v>3.2500000000000001E-2</v>
          </cell>
          <cell r="H28">
            <v>3.2500000000000001E-2</v>
          </cell>
          <cell r="I28">
            <v>0.03</v>
          </cell>
          <cell r="J28">
            <v>0.06</v>
          </cell>
          <cell r="K28">
            <v>0.15</v>
          </cell>
          <cell r="L28">
            <v>0.03</v>
          </cell>
          <cell r="M28" t="str">
            <v>24</v>
          </cell>
        </row>
        <row r="29">
          <cell r="C29" t="str">
            <v>Particular de 13 a 15 Pasajeros (Liviano)CRC</v>
          </cell>
          <cell r="E29" t="str">
            <v>Particular de 13 a 15 Pasajeros (Liviano)2007CRC</v>
          </cell>
          <cell r="F29">
            <v>1.0145999999999999</v>
          </cell>
          <cell r="G29">
            <v>6.5000000000000002E-2</v>
          </cell>
          <cell r="H29">
            <v>6.5000000000000002E-2</v>
          </cell>
          <cell r="I29">
            <v>2.2499999999999992E-2</v>
          </cell>
          <cell r="J29">
            <v>3.2500000000000001E-2</v>
          </cell>
          <cell r="K29">
            <v>0.3</v>
          </cell>
          <cell r="L29">
            <v>3.7499999999999999E-2</v>
          </cell>
          <cell r="M29" t="str">
            <v>12</v>
          </cell>
        </row>
        <row r="30">
          <cell r="C30" t="str">
            <v>Particular de 13 a 15 Pasajeros (Liviano)CRC</v>
          </cell>
          <cell r="E30" t="str">
            <v>Particular de 13 a 15 Pasajeros (Liviano)2008CRC</v>
          </cell>
          <cell r="F30">
            <v>1.0145999999999999</v>
          </cell>
          <cell r="G30">
            <v>6.5000000000000002E-2</v>
          </cell>
          <cell r="H30">
            <v>6.5000000000000002E-2</v>
          </cell>
          <cell r="I30">
            <v>2.2499999999999992E-2</v>
          </cell>
          <cell r="J30">
            <v>3.2500000000000001E-2</v>
          </cell>
          <cell r="K30">
            <v>0.25</v>
          </cell>
          <cell r="L30">
            <v>3.7499999999999999E-2</v>
          </cell>
          <cell r="M30" t="str">
            <v>12</v>
          </cell>
        </row>
        <row r="31">
          <cell r="C31" t="str">
            <v>Particular de 13 a 15 Pasajeros (Liviano)CRC</v>
          </cell>
          <cell r="E31" t="str">
            <v>Particular de 13 a 15 Pasajeros (Liviano)2009CRC</v>
          </cell>
          <cell r="F31">
            <v>1.0145999999999999</v>
          </cell>
          <cell r="G31">
            <v>6.5000000000000002E-2</v>
          </cell>
          <cell r="H31">
            <v>6.5000000000000002E-2</v>
          </cell>
          <cell r="I31">
            <v>2.2499999999999992E-2</v>
          </cell>
          <cell r="J31">
            <v>3.2500000000000001E-2</v>
          </cell>
          <cell r="K31">
            <v>0.25</v>
          </cell>
          <cell r="L31">
            <v>3.7499999999999999E-2</v>
          </cell>
          <cell r="M31" t="str">
            <v>12</v>
          </cell>
        </row>
        <row r="32">
          <cell r="C32" t="str">
            <v>Particular de 13 a 15 Pasajeros (Liviano)CRC</v>
          </cell>
          <cell r="E32" t="str">
            <v>Particular de 13 a 15 Pasajeros (Liviano)2010CRC</v>
          </cell>
          <cell r="F32">
            <v>1.0145999999999999</v>
          </cell>
          <cell r="G32">
            <v>6.5000000000000002E-2</v>
          </cell>
          <cell r="H32">
            <v>6.5000000000000002E-2</v>
          </cell>
          <cell r="I32">
            <v>2.2499999999999992E-2</v>
          </cell>
          <cell r="J32">
            <v>3.2500000000000001E-2</v>
          </cell>
          <cell r="K32">
            <v>0.25</v>
          </cell>
          <cell r="L32">
            <v>3.7499999999999999E-2</v>
          </cell>
          <cell r="M32" t="str">
            <v>12</v>
          </cell>
        </row>
        <row r="33">
          <cell r="C33" t="str">
            <v>Particular de 13 a 15 Pasajeros (Liviano)CRC</v>
          </cell>
          <cell r="E33" t="str">
            <v>Particular de 13 a 15 Pasajeros (Liviano)2011CRC</v>
          </cell>
          <cell r="F33">
            <v>1.0145999999999999</v>
          </cell>
          <cell r="G33">
            <v>6.5000000000000002E-2</v>
          </cell>
          <cell r="H33">
            <v>6.5000000000000002E-2</v>
          </cell>
          <cell r="I33">
            <v>2.2499999999999992E-2</v>
          </cell>
          <cell r="J33">
            <v>3.2500000000000001E-2</v>
          </cell>
          <cell r="K33">
            <v>0.25</v>
          </cell>
          <cell r="L33">
            <v>3.7499999999999999E-2</v>
          </cell>
          <cell r="M33" t="str">
            <v>12</v>
          </cell>
        </row>
        <row r="34">
          <cell r="C34" t="str">
            <v>Particular de 13 a 15 Pasajeros (Liviano)CRC</v>
          </cell>
          <cell r="E34" t="str">
            <v>Particular de 13 a 15 Pasajeros (Liviano)2012CRC</v>
          </cell>
          <cell r="F34">
            <v>1.0145999999999999</v>
          </cell>
          <cell r="G34">
            <v>6.5000000000000002E-2</v>
          </cell>
          <cell r="H34">
            <v>6.5000000000000002E-2</v>
          </cell>
          <cell r="I34">
            <v>2.2499999999999992E-2</v>
          </cell>
          <cell r="J34">
            <v>3.2500000000000001E-2</v>
          </cell>
          <cell r="K34">
            <v>0.25</v>
          </cell>
          <cell r="L34">
            <v>3.7499999999999999E-2</v>
          </cell>
          <cell r="M34" t="str">
            <v>12</v>
          </cell>
        </row>
        <row r="35">
          <cell r="C35" t="str">
            <v>Particular de 13 a 15 Pasajeros (Liviano)CRC</v>
          </cell>
          <cell r="E35" t="str">
            <v>Particular de 13 a 15 Pasajeros (Liviano)2013CRC</v>
          </cell>
          <cell r="F35">
            <v>1.0145999999999999</v>
          </cell>
          <cell r="G35">
            <v>6.5000000000000002E-2</v>
          </cell>
          <cell r="H35">
            <v>6.5000000000000002E-2</v>
          </cell>
          <cell r="I35">
            <v>2.2499999999999992E-2</v>
          </cell>
          <cell r="J35">
            <v>3.2500000000000001E-2</v>
          </cell>
          <cell r="K35">
            <v>0.25</v>
          </cell>
          <cell r="L35">
            <v>3.7499999999999999E-2</v>
          </cell>
          <cell r="M35" t="str">
            <v>12</v>
          </cell>
        </row>
        <row r="36">
          <cell r="C36" t="str">
            <v>Particular de 13 a 15 Pasajeros (Liviano)CRC</v>
          </cell>
          <cell r="E36" t="str">
            <v>Particular de 13 a 15 Pasajeros (Liviano)2014CRC</v>
          </cell>
          <cell r="F36">
            <v>1.0145999999999999</v>
          </cell>
          <cell r="G36">
            <v>6.5000000000000002E-2</v>
          </cell>
          <cell r="H36">
            <v>6.5000000000000002E-2</v>
          </cell>
          <cell r="I36">
            <v>2.2499999999999992E-2</v>
          </cell>
          <cell r="J36">
            <v>3.2500000000000001E-2</v>
          </cell>
          <cell r="K36">
            <v>0.15</v>
          </cell>
          <cell r="L36">
            <v>0.03</v>
          </cell>
          <cell r="M36" t="str">
            <v>24</v>
          </cell>
        </row>
        <row r="37">
          <cell r="C37" t="str">
            <v>Particular de 13 a 15 Pasajeros (Liviano)CRC</v>
          </cell>
          <cell r="E37" t="str">
            <v>Particular de 13 a 15 Pasajeros (Liviano)2015CRC</v>
          </cell>
          <cell r="F37">
            <v>1.0145999999999999</v>
          </cell>
          <cell r="G37">
            <v>6.5000000000000002E-2</v>
          </cell>
          <cell r="H37">
            <v>6.5000000000000002E-2</v>
          </cell>
          <cell r="I37">
            <v>2.2499999999999992E-2</v>
          </cell>
          <cell r="J37">
            <v>3.2500000000000001E-2</v>
          </cell>
          <cell r="K37">
            <v>0.15</v>
          </cell>
          <cell r="L37">
            <v>0.03</v>
          </cell>
          <cell r="M37" t="str">
            <v>24</v>
          </cell>
        </row>
        <row r="38">
          <cell r="C38" t="str">
            <v>MotoUSD</v>
          </cell>
          <cell r="E38" t="str">
            <v>Moto2009USD</v>
          </cell>
          <cell r="F38">
            <v>1.0145999999999999</v>
          </cell>
          <cell r="G38">
            <v>3.2500000000000001E-2</v>
          </cell>
          <cell r="H38">
            <v>3.2500000000000001E-2</v>
          </cell>
          <cell r="I38">
            <v>5.7499999999999996E-2</v>
          </cell>
          <cell r="J38">
            <v>7.2499999999999995E-2</v>
          </cell>
          <cell r="K38">
            <v>0.25</v>
          </cell>
          <cell r="L38">
            <v>0.03</v>
          </cell>
          <cell r="M38" t="str">
            <v>24</v>
          </cell>
        </row>
        <row r="39">
          <cell r="C39" t="str">
            <v>MotoUSD</v>
          </cell>
          <cell r="E39" t="str">
            <v>Moto2010USD</v>
          </cell>
          <cell r="F39">
            <v>1.0145999999999999</v>
          </cell>
          <cell r="G39">
            <v>3.2500000000000001E-2</v>
          </cell>
          <cell r="H39">
            <v>3.2500000000000001E-2</v>
          </cell>
          <cell r="I39">
            <v>5.7499999999999996E-2</v>
          </cell>
          <cell r="J39">
            <v>7.2499999999999995E-2</v>
          </cell>
          <cell r="K39">
            <v>0.25</v>
          </cell>
          <cell r="L39">
            <v>0.03</v>
          </cell>
          <cell r="M39" t="str">
            <v>24</v>
          </cell>
        </row>
        <row r="40">
          <cell r="C40" t="str">
            <v>MotoUSD</v>
          </cell>
          <cell r="E40" t="str">
            <v>Moto2011USD</v>
          </cell>
          <cell r="F40">
            <v>1.0145999999999999</v>
          </cell>
          <cell r="G40">
            <v>3.2500000000000001E-2</v>
          </cell>
          <cell r="H40">
            <v>3.2500000000000001E-2</v>
          </cell>
          <cell r="I40">
            <v>5.7499999999999996E-2</v>
          </cell>
          <cell r="J40">
            <v>7.2499999999999995E-2</v>
          </cell>
          <cell r="K40">
            <v>0.25</v>
          </cell>
          <cell r="L40">
            <v>0.03</v>
          </cell>
          <cell r="M40" t="str">
            <v>24</v>
          </cell>
        </row>
        <row r="41">
          <cell r="C41" t="str">
            <v>MotoUSD</v>
          </cell>
          <cell r="E41" t="str">
            <v>Moto2012USD</v>
          </cell>
          <cell r="F41">
            <v>1.0145999999999999</v>
          </cell>
          <cell r="G41">
            <v>3.2500000000000001E-2</v>
          </cell>
          <cell r="H41">
            <v>3.2500000000000001E-2</v>
          </cell>
          <cell r="I41">
            <v>5.7499999999999996E-2</v>
          </cell>
          <cell r="J41">
            <v>7.2499999999999995E-2</v>
          </cell>
          <cell r="K41">
            <v>0.25</v>
          </cell>
          <cell r="L41">
            <v>0.03</v>
          </cell>
          <cell r="M41" t="str">
            <v>24</v>
          </cell>
        </row>
        <row r="42">
          <cell r="C42" t="str">
            <v>MotoUSD</v>
          </cell>
          <cell r="E42" t="str">
            <v>Moto2013USD</v>
          </cell>
          <cell r="F42">
            <v>1.0145999999999999</v>
          </cell>
          <cell r="G42">
            <v>3.2500000000000001E-2</v>
          </cell>
          <cell r="H42">
            <v>3.2500000000000001E-2</v>
          </cell>
          <cell r="I42">
            <v>5.7499999999999996E-2</v>
          </cell>
          <cell r="J42">
            <v>7.2499999999999995E-2</v>
          </cell>
          <cell r="K42">
            <v>0.25</v>
          </cell>
          <cell r="L42">
            <v>0.03</v>
          </cell>
          <cell r="M42" t="str">
            <v>24</v>
          </cell>
        </row>
        <row r="43">
          <cell r="C43" t="str">
            <v>MotoUSD</v>
          </cell>
          <cell r="E43" t="str">
            <v>Moto2014USD</v>
          </cell>
          <cell r="F43">
            <v>1.0145999999999999</v>
          </cell>
          <cell r="G43">
            <v>3.2500000000000001E-2</v>
          </cell>
          <cell r="H43">
            <v>3.2500000000000001E-2</v>
          </cell>
          <cell r="I43">
            <v>0.03</v>
          </cell>
          <cell r="J43">
            <v>0.06</v>
          </cell>
          <cell r="K43">
            <v>0.2</v>
          </cell>
          <cell r="L43">
            <v>0.03</v>
          </cell>
          <cell r="M43" t="str">
            <v>24</v>
          </cell>
        </row>
        <row r="44">
          <cell r="C44" t="str">
            <v>MotoUSD</v>
          </cell>
          <cell r="E44" t="str">
            <v>Moto2015USD</v>
          </cell>
          <cell r="F44">
            <v>1.0145999999999999</v>
          </cell>
          <cell r="G44">
            <v>3.2500000000000001E-2</v>
          </cell>
          <cell r="H44">
            <v>3.2500000000000001E-2</v>
          </cell>
          <cell r="I44">
            <v>0.03</v>
          </cell>
          <cell r="J44">
            <v>0.06</v>
          </cell>
          <cell r="K44">
            <v>0.2</v>
          </cell>
          <cell r="L44">
            <v>0.03</v>
          </cell>
          <cell r="M44" t="str">
            <v>24</v>
          </cell>
        </row>
        <row r="45">
          <cell r="C45" t="str">
            <v>MotoCRC</v>
          </cell>
          <cell r="E45" t="str">
            <v>Moto2009CRC</v>
          </cell>
          <cell r="F45">
            <v>1.0145999999999999</v>
          </cell>
          <cell r="G45">
            <v>6.5000000000000002E-2</v>
          </cell>
          <cell r="H45">
            <v>6.5000000000000002E-2</v>
          </cell>
          <cell r="I45">
            <v>2.2499999999999992E-2</v>
          </cell>
          <cell r="J45">
            <v>3.2500000000000001E-2</v>
          </cell>
          <cell r="K45">
            <v>0.25</v>
          </cell>
          <cell r="L45">
            <v>3.7499999999999999E-2</v>
          </cell>
          <cell r="M45" t="str">
            <v>12</v>
          </cell>
        </row>
        <row r="46">
          <cell r="C46" t="str">
            <v>MotoCRC</v>
          </cell>
          <cell r="E46" t="str">
            <v>Moto2010CRC</v>
          </cell>
          <cell r="F46">
            <v>1.0145999999999999</v>
          </cell>
          <cell r="G46">
            <v>6.5000000000000002E-2</v>
          </cell>
          <cell r="H46">
            <v>6.5000000000000002E-2</v>
          </cell>
          <cell r="I46">
            <v>2.2499999999999992E-2</v>
          </cell>
          <cell r="J46">
            <v>3.2500000000000001E-2</v>
          </cell>
          <cell r="K46">
            <v>0.25</v>
          </cell>
          <cell r="L46">
            <v>3.7499999999999999E-2</v>
          </cell>
          <cell r="M46" t="str">
            <v>12</v>
          </cell>
        </row>
        <row r="47">
          <cell r="C47" t="str">
            <v>MotoCRC</v>
          </cell>
          <cell r="E47" t="str">
            <v>Moto2011CRC</v>
          </cell>
          <cell r="F47">
            <v>1.0145999999999999</v>
          </cell>
          <cell r="G47">
            <v>6.5000000000000002E-2</v>
          </cell>
          <cell r="H47">
            <v>6.5000000000000002E-2</v>
          </cell>
          <cell r="I47">
            <v>2.2499999999999992E-2</v>
          </cell>
          <cell r="J47">
            <v>3.2500000000000001E-2</v>
          </cell>
          <cell r="K47">
            <v>0.25</v>
          </cell>
          <cell r="L47">
            <v>3.7499999999999999E-2</v>
          </cell>
          <cell r="M47" t="str">
            <v>12</v>
          </cell>
        </row>
        <row r="48">
          <cell r="C48" t="str">
            <v>MotoCRC</v>
          </cell>
          <cell r="E48" t="str">
            <v>Moto2012CRC</v>
          </cell>
          <cell r="F48">
            <v>1.0145999999999999</v>
          </cell>
          <cell r="G48">
            <v>6.5000000000000002E-2</v>
          </cell>
          <cell r="H48">
            <v>6.5000000000000002E-2</v>
          </cell>
          <cell r="I48">
            <v>2.2499999999999992E-2</v>
          </cell>
          <cell r="J48">
            <v>3.2500000000000001E-2</v>
          </cell>
          <cell r="K48">
            <v>0.25</v>
          </cell>
          <cell r="L48">
            <v>3.7499999999999999E-2</v>
          </cell>
          <cell r="M48" t="str">
            <v>12</v>
          </cell>
        </row>
        <row r="49">
          <cell r="C49" t="str">
            <v>MotoCRC</v>
          </cell>
          <cell r="E49" t="str">
            <v>Moto2013CRC</v>
          </cell>
          <cell r="F49">
            <v>1.0145999999999999</v>
          </cell>
          <cell r="G49">
            <v>6.5000000000000002E-2</v>
          </cell>
          <cell r="H49">
            <v>6.5000000000000002E-2</v>
          </cell>
          <cell r="I49">
            <v>2.2499999999999992E-2</v>
          </cell>
          <cell r="J49">
            <v>3.2500000000000001E-2</v>
          </cell>
          <cell r="K49">
            <v>0.25</v>
          </cell>
          <cell r="L49">
            <v>3.7499999999999999E-2</v>
          </cell>
          <cell r="M49" t="str">
            <v>12</v>
          </cell>
        </row>
        <row r="50">
          <cell r="C50" t="str">
            <v>MotoCRC</v>
          </cell>
          <cell r="E50" t="str">
            <v>Moto2014CRC</v>
          </cell>
          <cell r="F50">
            <v>1.0145999999999999</v>
          </cell>
          <cell r="G50">
            <v>6.5000000000000002E-2</v>
          </cell>
          <cell r="H50">
            <v>6.5000000000000002E-2</v>
          </cell>
          <cell r="I50">
            <v>2.2499999999999992E-2</v>
          </cell>
          <cell r="J50">
            <v>3.2500000000000001E-2</v>
          </cell>
          <cell r="K50">
            <v>0.2</v>
          </cell>
          <cell r="L50">
            <v>0.03</v>
          </cell>
          <cell r="M50" t="str">
            <v>24</v>
          </cell>
        </row>
        <row r="51">
          <cell r="C51" t="str">
            <v>MotoCRC</v>
          </cell>
          <cell r="E51" t="str">
            <v>Moto2015CRC</v>
          </cell>
          <cell r="F51">
            <v>1.0145999999999999</v>
          </cell>
          <cell r="G51">
            <v>6.5000000000000002E-2</v>
          </cell>
          <cell r="H51">
            <v>6.5000000000000002E-2</v>
          </cell>
          <cell r="I51">
            <v>2.2499999999999992E-2</v>
          </cell>
          <cell r="J51">
            <v>3.2500000000000001E-2</v>
          </cell>
          <cell r="K51">
            <v>0.2</v>
          </cell>
          <cell r="L51">
            <v>0.03</v>
          </cell>
          <cell r="M51" t="str">
            <v>24</v>
          </cell>
        </row>
        <row r="52">
          <cell r="C52" t="str">
            <v>Carga LivianaUSD</v>
          </cell>
          <cell r="E52" t="str">
            <v>Carga Liviana2007USD</v>
          </cell>
          <cell r="F52">
            <v>1.0145999999999999</v>
          </cell>
          <cell r="G52">
            <v>3.2500000000000001E-2</v>
          </cell>
          <cell r="H52">
            <v>3.2500000000000001E-2</v>
          </cell>
          <cell r="I52">
            <v>0.03</v>
          </cell>
          <cell r="J52">
            <v>0.06</v>
          </cell>
          <cell r="K52">
            <v>0.3</v>
          </cell>
          <cell r="L52">
            <v>0.03</v>
          </cell>
          <cell r="M52" t="str">
            <v>24</v>
          </cell>
        </row>
        <row r="53">
          <cell r="C53" t="str">
            <v>Carga LivianaUSD</v>
          </cell>
          <cell r="E53" t="str">
            <v>Carga Liviana2008USD</v>
          </cell>
          <cell r="F53">
            <v>1.0145999999999999</v>
          </cell>
          <cell r="G53">
            <v>3.2500000000000001E-2</v>
          </cell>
          <cell r="H53">
            <v>3.2500000000000001E-2</v>
          </cell>
          <cell r="I53">
            <v>0.03</v>
          </cell>
          <cell r="J53">
            <v>0.06</v>
          </cell>
          <cell r="K53">
            <v>0.25</v>
          </cell>
          <cell r="L53">
            <v>0.03</v>
          </cell>
          <cell r="M53" t="str">
            <v>24</v>
          </cell>
        </row>
        <row r="54">
          <cell r="C54" t="str">
            <v>Carga LivianaUSD</v>
          </cell>
          <cell r="E54" t="str">
            <v>Carga Liviana2009USD</v>
          </cell>
          <cell r="F54">
            <v>1.0145999999999999</v>
          </cell>
          <cell r="G54">
            <v>3.2500000000000001E-2</v>
          </cell>
          <cell r="H54">
            <v>3.2500000000000001E-2</v>
          </cell>
          <cell r="I54">
            <v>0.03</v>
          </cell>
          <cell r="J54">
            <v>0.06</v>
          </cell>
          <cell r="K54">
            <v>0.25</v>
          </cell>
          <cell r="L54">
            <v>0.03</v>
          </cell>
          <cell r="M54" t="str">
            <v>24</v>
          </cell>
        </row>
        <row r="55">
          <cell r="C55" t="str">
            <v>Carga LivianaUSD</v>
          </cell>
          <cell r="E55" t="str">
            <v>Carga Liviana2010USD</v>
          </cell>
          <cell r="F55">
            <v>1.0145999999999999</v>
          </cell>
          <cell r="G55">
            <v>3.2500000000000001E-2</v>
          </cell>
          <cell r="H55">
            <v>3.2500000000000001E-2</v>
          </cell>
          <cell r="I55">
            <v>0.03</v>
          </cell>
          <cell r="J55">
            <v>0.06</v>
          </cell>
          <cell r="K55">
            <v>0.25</v>
          </cell>
          <cell r="L55">
            <v>0.03</v>
          </cell>
          <cell r="M55" t="str">
            <v>24</v>
          </cell>
        </row>
        <row r="56">
          <cell r="C56" t="str">
            <v>Carga LivianaUSD</v>
          </cell>
          <cell r="E56" t="str">
            <v>Carga Liviana2011USD</v>
          </cell>
          <cell r="F56">
            <v>1.0145999999999999</v>
          </cell>
          <cell r="G56">
            <v>3.2500000000000001E-2</v>
          </cell>
          <cell r="H56">
            <v>3.2500000000000001E-2</v>
          </cell>
          <cell r="I56">
            <v>0.03</v>
          </cell>
          <cell r="J56">
            <v>0.06</v>
          </cell>
          <cell r="K56">
            <v>0.25</v>
          </cell>
          <cell r="L56">
            <v>0.03</v>
          </cell>
          <cell r="M56" t="str">
            <v>24</v>
          </cell>
        </row>
        <row r="57">
          <cell r="C57" t="str">
            <v>Carga LivianaUSD</v>
          </cell>
          <cell r="E57" t="str">
            <v>Carga Liviana2012USD</v>
          </cell>
          <cell r="F57">
            <v>1.0145999999999999</v>
          </cell>
          <cell r="G57">
            <v>3.2500000000000001E-2</v>
          </cell>
          <cell r="H57">
            <v>3.2500000000000001E-2</v>
          </cell>
          <cell r="I57">
            <v>0.03</v>
          </cell>
          <cell r="J57">
            <v>0.06</v>
          </cell>
          <cell r="K57">
            <v>0.25</v>
          </cell>
          <cell r="L57">
            <v>0.03</v>
          </cell>
          <cell r="M57" t="str">
            <v>24</v>
          </cell>
        </row>
        <row r="58">
          <cell r="C58" t="str">
            <v>Carga LivianaUSD</v>
          </cell>
          <cell r="E58" t="str">
            <v>Carga Liviana2013USD</v>
          </cell>
          <cell r="F58">
            <v>1.0145999999999999</v>
          </cell>
          <cell r="G58">
            <v>3.2500000000000001E-2</v>
          </cell>
          <cell r="H58">
            <v>3.2500000000000001E-2</v>
          </cell>
          <cell r="I58">
            <v>0.03</v>
          </cell>
          <cell r="J58">
            <v>0.06</v>
          </cell>
          <cell r="K58">
            <v>0.25</v>
          </cell>
          <cell r="L58">
            <v>0.03</v>
          </cell>
          <cell r="M58" t="str">
            <v>24</v>
          </cell>
        </row>
        <row r="59">
          <cell r="C59" t="str">
            <v>Carga LivianaUSD</v>
          </cell>
          <cell r="E59" t="str">
            <v>Carga Liviana2014USD</v>
          </cell>
          <cell r="F59">
            <v>1.0145999999999999</v>
          </cell>
          <cell r="G59">
            <v>3.2500000000000001E-2</v>
          </cell>
          <cell r="H59">
            <v>3.2500000000000001E-2</v>
          </cell>
          <cell r="I59">
            <v>0.03</v>
          </cell>
          <cell r="J59">
            <v>0.06</v>
          </cell>
          <cell r="K59">
            <v>0.15</v>
          </cell>
          <cell r="L59">
            <v>0.03</v>
          </cell>
          <cell r="M59" t="str">
            <v>24</v>
          </cell>
        </row>
        <row r="60">
          <cell r="C60" t="str">
            <v>Carga LivianaUSD</v>
          </cell>
          <cell r="E60" t="str">
            <v>Carga Liviana2015USD</v>
          </cell>
          <cell r="F60">
            <v>1.0145999999999999</v>
          </cell>
          <cell r="G60">
            <v>3.2500000000000001E-2</v>
          </cell>
          <cell r="H60">
            <v>3.2500000000000001E-2</v>
          </cell>
          <cell r="I60">
            <v>0.03</v>
          </cell>
          <cell r="J60">
            <v>0.06</v>
          </cell>
          <cell r="K60">
            <v>0.15</v>
          </cell>
          <cell r="L60">
            <v>0.03</v>
          </cell>
          <cell r="M60" t="str">
            <v>24</v>
          </cell>
        </row>
        <row r="61">
          <cell r="C61" t="str">
            <v>Carga LivianaCRC</v>
          </cell>
          <cell r="E61" t="str">
            <v>Carga Liviana2007CRC</v>
          </cell>
          <cell r="F61">
            <v>1.0145999999999999</v>
          </cell>
          <cell r="G61">
            <v>6.5000000000000002E-2</v>
          </cell>
          <cell r="H61">
            <v>6.5000000000000002E-2</v>
          </cell>
          <cell r="I61">
            <v>2.2499999999999992E-2</v>
          </cell>
          <cell r="J61">
            <v>3.2500000000000001E-2</v>
          </cell>
          <cell r="K61">
            <v>0.3</v>
          </cell>
          <cell r="L61">
            <v>3.7499999999999999E-2</v>
          </cell>
          <cell r="M61" t="str">
            <v>12</v>
          </cell>
        </row>
        <row r="62">
          <cell r="C62" t="str">
            <v>Carga LivianaCRC</v>
          </cell>
          <cell r="E62" t="str">
            <v>Carga Liviana2008CRC</v>
          </cell>
          <cell r="F62">
            <v>1.0145999999999999</v>
          </cell>
          <cell r="G62">
            <v>6.5000000000000002E-2</v>
          </cell>
          <cell r="H62">
            <v>6.5000000000000002E-2</v>
          </cell>
          <cell r="I62">
            <v>2.2499999999999992E-2</v>
          </cell>
          <cell r="J62">
            <v>3.2500000000000001E-2</v>
          </cell>
          <cell r="K62">
            <v>0.25</v>
          </cell>
          <cell r="L62">
            <v>3.7499999999999999E-2</v>
          </cell>
          <cell r="M62" t="str">
            <v>12</v>
          </cell>
        </row>
        <row r="63">
          <cell r="C63" t="str">
            <v>Carga LivianaCRC</v>
          </cell>
          <cell r="E63" t="str">
            <v>Carga Liviana2009CRC</v>
          </cell>
          <cell r="F63">
            <v>1.0145999999999999</v>
          </cell>
          <cell r="G63">
            <v>6.5000000000000002E-2</v>
          </cell>
          <cell r="H63">
            <v>6.5000000000000002E-2</v>
          </cell>
          <cell r="I63">
            <v>2.2499999999999992E-2</v>
          </cell>
          <cell r="J63">
            <v>3.2500000000000001E-2</v>
          </cell>
          <cell r="K63">
            <v>0.25</v>
          </cell>
          <cell r="L63">
            <v>3.7499999999999999E-2</v>
          </cell>
          <cell r="M63" t="str">
            <v>12</v>
          </cell>
        </row>
        <row r="64">
          <cell r="C64" t="str">
            <v>Carga LivianaCRC</v>
          </cell>
          <cell r="E64" t="str">
            <v>Carga Liviana2010CRC</v>
          </cell>
          <cell r="F64">
            <v>1.0145999999999999</v>
          </cell>
          <cell r="G64">
            <v>6.5000000000000002E-2</v>
          </cell>
          <cell r="H64">
            <v>6.5000000000000002E-2</v>
          </cell>
          <cell r="I64">
            <v>2.2499999999999992E-2</v>
          </cell>
          <cell r="J64">
            <v>3.2500000000000001E-2</v>
          </cell>
          <cell r="K64">
            <v>0.25</v>
          </cell>
          <cell r="L64">
            <v>3.7499999999999999E-2</v>
          </cell>
          <cell r="M64" t="str">
            <v>12</v>
          </cell>
        </row>
        <row r="65">
          <cell r="C65" t="str">
            <v>Carga LivianaCRC</v>
          </cell>
          <cell r="E65" t="str">
            <v>Carga Liviana2011CRC</v>
          </cell>
          <cell r="F65">
            <v>1.0145999999999999</v>
          </cell>
          <cell r="G65">
            <v>6.5000000000000002E-2</v>
          </cell>
          <cell r="H65">
            <v>6.5000000000000002E-2</v>
          </cell>
          <cell r="I65">
            <v>2.2499999999999992E-2</v>
          </cell>
          <cell r="J65">
            <v>3.2500000000000001E-2</v>
          </cell>
          <cell r="K65">
            <v>0.25</v>
          </cell>
          <cell r="L65">
            <v>3.7499999999999999E-2</v>
          </cell>
          <cell r="M65" t="str">
            <v>12</v>
          </cell>
        </row>
        <row r="66">
          <cell r="C66" t="str">
            <v>Carga LivianaCRC</v>
          </cell>
          <cell r="E66" t="str">
            <v>Carga Liviana2012CRC</v>
          </cell>
          <cell r="F66">
            <v>1.0145999999999999</v>
          </cell>
          <cell r="G66">
            <v>6.5000000000000002E-2</v>
          </cell>
          <cell r="H66">
            <v>6.5000000000000002E-2</v>
          </cell>
          <cell r="I66">
            <v>2.2499999999999992E-2</v>
          </cell>
          <cell r="J66">
            <v>3.2500000000000001E-2</v>
          </cell>
          <cell r="K66">
            <v>0.25</v>
          </cell>
          <cell r="L66">
            <v>3.7499999999999999E-2</v>
          </cell>
          <cell r="M66" t="str">
            <v>12</v>
          </cell>
        </row>
        <row r="67">
          <cell r="C67" t="str">
            <v>Carga LivianaCRC</v>
          </cell>
          <cell r="E67" t="str">
            <v>Carga Liviana2013CRC</v>
          </cell>
          <cell r="F67">
            <v>1.0145999999999999</v>
          </cell>
          <cell r="G67">
            <v>6.5000000000000002E-2</v>
          </cell>
          <cell r="H67">
            <v>6.5000000000000002E-2</v>
          </cell>
          <cell r="I67">
            <v>2.2499999999999992E-2</v>
          </cell>
          <cell r="J67">
            <v>3.2500000000000001E-2</v>
          </cell>
          <cell r="K67">
            <v>0.25</v>
          </cell>
          <cell r="L67">
            <v>3.7499999999999999E-2</v>
          </cell>
          <cell r="M67" t="str">
            <v>12</v>
          </cell>
        </row>
        <row r="68">
          <cell r="C68" t="str">
            <v>Carga LivianaCRC</v>
          </cell>
          <cell r="E68" t="str">
            <v>Carga Liviana2014CRC</v>
          </cell>
          <cell r="F68">
            <v>1.0145999999999999</v>
          </cell>
          <cell r="G68">
            <v>6.5000000000000002E-2</v>
          </cell>
          <cell r="H68">
            <v>6.5000000000000002E-2</v>
          </cell>
          <cell r="I68">
            <v>2.2499999999999992E-2</v>
          </cell>
          <cell r="J68">
            <v>3.2500000000000001E-2</v>
          </cell>
          <cell r="K68">
            <v>0.15</v>
          </cell>
          <cell r="L68">
            <v>0.03</v>
          </cell>
          <cell r="M68" t="str">
            <v>24</v>
          </cell>
        </row>
        <row r="69">
          <cell r="C69" t="str">
            <v>Carga LivianaCRC</v>
          </cell>
          <cell r="E69" t="str">
            <v>Carga Liviana2015CRC</v>
          </cell>
          <cell r="F69">
            <v>1.0145999999999999</v>
          </cell>
          <cell r="G69">
            <v>6.5000000000000002E-2</v>
          </cell>
          <cell r="H69">
            <v>6.5000000000000002E-2</v>
          </cell>
          <cell r="I69">
            <v>2.2499999999999992E-2</v>
          </cell>
          <cell r="J69">
            <v>3.2500000000000001E-2</v>
          </cell>
          <cell r="K69">
            <v>0.15</v>
          </cell>
          <cell r="L69">
            <v>0.03</v>
          </cell>
          <cell r="M69" t="str">
            <v>24</v>
          </cell>
        </row>
        <row r="70">
          <cell r="C70">
            <v>0</v>
          </cell>
          <cell r="E70">
            <v>0</v>
          </cell>
        </row>
        <row r="71">
          <cell r="C71">
            <v>0</v>
          </cell>
          <cell r="E71">
            <v>0</v>
          </cell>
        </row>
        <row r="72">
          <cell r="C72">
            <v>0</v>
          </cell>
          <cell r="E72">
            <v>0</v>
          </cell>
        </row>
        <row r="73">
          <cell r="C73">
            <v>0</v>
          </cell>
          <cell r="E73">
            <v>0</v>
          </cell>
        </row>
        <row r="74">
          <cell r="C74">
            <v>0</v>
          </cell>
          <cell r="E74">
            <v>0</v>
          </cell>
        </row>
        <row r="75">
          <cell r="C75">
            <v>0</v>
          </cell>
          <cell r="E75">
            <v>0</v>
          </cell>
        </row>
        <row r="76">
          <cell r="C76">
            <v>0</v>
          </cell>
          <cell r="E76">
            <v>0</v>
          </cell>
        </row>
        <row r="77">
          <cell r="C77">
            <v>0</v>
          </cell>
          <cell r="E77">
            <v>0</v>
          </cell>
        </row>
        <row r="78">
          <cell r="C78">
            <v>0</v>
          </cell>
          <cell r="E78">
            <v>0</v>
          </cell>
        </row>
        <row r="79">
          <cell r="C79">
            <v>0</v>
          </cell>
          <cell r="E79">
            <v>0</v>
          </cell>
        </row>
        <row r="80">
          <cell r="C80">
            <v>0</v>
          </cell>
          <cell r="E80">
            <v>0</v>
          </cell>
        </row>
        <row r="81">
          <cell r="C81">
            <v>0</v>
          </cell>
          <cell r="E81">
            <v>0</v>
          </cell>
        </row>
        <row r="82">
          <cell r="C82">
            <v>0</v>
          </cell>
          <cell r="E82">
            <v>0</v>
          </cell>
        </row>
        <row r="83">
          <cell r="C83">
            <v>0</v>
          </cell>
          <cell r="E83">
            <v>0</v>
          </cell>
        </row>
        <row r="84">
          <cell r="C84">
            <v>0</v>
          </cell>
          <cell r="E84">
            <v>0</v>
          </cell>
        </row>
        <row r="85">
          <cell r="C85">
            <v>0</v>
          </cell>
          <cell r="E85">
            <v>0</v>
          </cell>
        </row>
        <row r="86">
          <cell r="C86">
            <v>0</v>
          </cell>
          <cell r="E86">
            <v>0</v>
          </cell>
        </row>
        <row r="87">
          <cell r="C87">
            <v>0</v>
          </cell>
          <cell r="E87">
            <v>0</v>
          </cell>
        </row>
        <row r="88">
          <cell r="C88">
            <v>0</v>
          </cell>
          <cell r="E88">
            <v>0</v>
          </cell>
        </row>
        <row r="89">
          <cell r="C89">
            <v>0</v>
          </cell>
          <cell r="E89">
            <v>0</v>
          </cell>
        </row>
        <row r="90">
          <cell r="C90">
            <v>0</v>
          </cell>
          <cell r="E90">
            <v>0</v>
          </cell>
        </row>
        <row r="91">
          <cell r="C91">
            <v>0</v>
          </cell>
          <cell r="E91">
            <v>0</v>
          </cell>
        </row>
        <row r="92">
          <cell r="C92">
            <v>0</v>
          </cell>
          <cell r="E92">
            <v>0</v>
          </cell>
        </row>
        <row r="93">
          <cell r="C93">
            <v>0</v>
          </cell>
          <cell r="E93">
            <v>0</v>
          </cell>
        </row>
        <row r="94">
          <cell r="C94">
            <v>0</v>
          </cell>
          <cell r="E94">
            <v>0</v>
          </cell>
        </row>
        <row r="95">
          <cell r="C95">
            <v>0</v>
          </cell>
          <cell r="E95">
            <v>0</v>
          </cell>
        </row>
        <row r="96">
          <cell r="C96">
            <v>0</v>
          </cell>
          <cell r="E96">
            <v>0</v>
          </cell>
        </row>
        <row r="97">
          <cell r="C97">
            <v>0</v>
          </cell>
          <cell r="E97">
            <v>0</v>
          </cell>
        </row>
        <row r="98">
          <cell r="C98">
            <v>0</v>
          </cell>
          <cell r="E98">
            <v>0</v>
          </cell>
        </row>
        <row r="99">
          <cell r="C99">
            <v>0</v>
          </cell>
          <cell r="E99">
            <v>0</v>
          </cell>
        </row>
        <row r="100">
          <cell r="C100">
            <v>0</v>
          </cell>
          <cell r="E100">
            <v>0</v>
          </cell>
        </row>
        <row r="101">
          <cell r="C101">
            <v>0</v>
          </cell>
          <cell r="E101">
            <v>0</v>
          </cell>
        </row>
        <row r="102">
          <cell r="C102">
            <v>0</v>
          </cell>
          <cell r="E102">
            <v>0</v>
          </cell>
        </row>
        <row r="103">
          <cell r="C103">
            <v>0</v>
          </cell>
          <cell r="E103">
            <v>0</v>
          </cell>
        </row>
        <row r="104">
          <cell r="C104">
            <v>0</v>
          </cell>
          <cell r="E104">
            <v>0</v>
          </cell>
        </row>
        <row r="105">
          <cell r="C105">
            <v>0</v>
          </cell>
          <cell r="E105">
            <v>0</v>
          </cell>
        </row>
        <row r="106">
          <cell r="C106">
            <v>0</v>
          </cell>
          <cell r="E106">
            <v>0</v>
          </cell>
        </row>
        <row r="107">
          <cell r="C107">
            <v>0</v>
          </cell>
          <cell r="E107">
            <v>0</v>
          </cell>
        </row>
        <row r="108">
          <cell r="C108">
            <v>0</v>
          </cell>
          <cell r="E108">
            <v>0</v>
          </cell>
        </row>
        <row r="109">
          <cell r="C109">
            <v>0</v>
          </cell>
          <cell r="E109">
            <v>0</v>
          </cell>
        </row>
        <row r="110">
          <cell r="C110">
            <v>0</v>
          </cell>
          <cell r="E110">
            <v>0</v>
          </cell>
        </row>
        <row r="111">
          <cell r="C111">
            <v>0</v>
          </cell>
          <cell r="E111">
            <v>0</v>
          </cell>
        </row>
        <row r="112">
          <cell r="C112">
            <v>0</v>
          </cell>
          <cell r="E112">
            <v>0</v>
          </cell>
        </row>
        <row r="113">
          <cell r="C113">
            <v>0</v>
          </cell>
          <cell r="E113">
            <v>0</v>
          </cell>
        </row>
        <row r="114">
          <cell r="C114">
            <v>0</v>
          </cell>
          <cell r="E114">
            <v>0</v>
          </cell>
        </row>
        <row r="115">
          <cell r="C115">
            <v>0</v>
          </cell>
          <cell r="E115">
            <v>0</v>
          </cell>
        </row>
        <row r="116">
          <cell r="C116">
            <v>0</v>
          </cell>
          <cell r="E116">
            <v>0</v>
          </cell>
        </row>
        <row r="117">
          <cell r="C117">
            <v>0</v>
          </cell>
          <cell r="E117">
            <v>0</v>
          </cell>
        </row>
        <row r="118">
          <cell r="C118">
            <v>0</v>
          </cell>
          <cell r="E118">
            <v>0</v>
          </cell>
        </row>
        <row r="119">
          <cell r="C119">
            <v>0</v>
          </cell>
          <cell r="E119">
            <v>0</v>
          </cell>
        </row>
        <row r="120">
          <cell r="C120">
            <v>0</v>
          </cell>
          <cell r="E120">
            <v>0</v>
          </cell>
        </row>
        <row r="121">
          <cell r="C121">
            <v>0</v>
          </cell>
          <cell r="E121">
            <v>0</v>
          </cell>
        </row>
        <row r="122">
          <cell r="C122">
            <v>0</v>
          </cell>
          <cell r="E122">
            <v>0</v>
          </cell>
        </row>
        <row r="123">
          <cell r="C123">
            <v>0</v>
          </cell>
          <cell r="E123">
            <v>0</v>
          </cell>
        </row>
        <row r="124">
          <cell r="C124">
            <v>0</v>
          </cell>
          <cell r="E124">
            <v>0</v>
          </cell>
        </row>
        <row r="125">
          <cell r="C125">
            <v>0</v>
          </cell>
          <cell r="E125">
            <v>0</v>
          </cell>
        </row>
        <row r="126">
          <cell r="C126">
            <v>0</v>
          </cell>
          <cell r="E126">
            <v>0</v>
          </cell>
        </row>
        <row r="127">
          <cell r="C127">
            <v>0</v>
          </cell>
          <cell r="E127">
            <v>0</v>
          </cell>
        </row>
        <row r="128">
          <cell r="C128">
            <v>0</v>
          </cell>
          <cell r="E128">
            <v>0</v>
          </cell>
        </row>
        <row r="129">
          <cell r="C129">
            <v>0</v>
          </cell>
          <cell r="E129">
            <v>0</v>
          </cell>
        </row>
        <row r="130">
          <cell r="C130">
            <v>0</v>
          </cell>
          <cell r="E130">
            <v>0</v>
          </cell>
        </row>
        <row r="131">
          <cell r="C131">
            <v>0</v>
          </cell>
          <cell r="E131">
            <v>0</v>
          </cell>
        </row>
        <row r="132">
          <cell r="C132">
            <v>0</v>
          </cell>
          <cell r="E132">
            <v>0</v>
          </cell>
        </row>
        <row r="133">
          <cell r="C133">
            <v>0</v>
          </cell>
          <cell r="E133">
            <v>0</v>
          </cell>
        </row>
        <row r="134">
          <cell r="C134">
            <v>0</v>
          </cell>
          <cell r="E134">
            <v>0</v>
          </cell>
        </row>
        <row r="135">
          <cell r="C135">
            <v>0</v>
          </cell>
          <cell r="E135">
            <v>0</v>
          </cell>
        </row>
        <row r="136">
          <cell r="C136">
            <v>0</v>
          </cell>
          <cell r="E136">
            <v>0</v>
          </cell>
        </row>
        <row r="137">
          <cell r="C137">
            <v>0</v>
          </cell>
          <cell r="E137">
            <v>0</v>
          </cell>
        </row>
        <row r="138">
          <cell r="C138">
            <v>0</v>
          </cell>
          <cell r="E138">
            <v>0</v>
          </cell>
        </row>
        <row r="139">
          <cell r="C139">
            <v>0</v>
          </cell>
          <cell r="E139">
            <v>0</v>
          </cell>
        </row>
        <row r="140">
          <cell r="C140">
            <v>0</v>
          </cell>
          <cell r="E140">
            <v>0</v>
          </cell>
        </row>
        <row r="141">
          <cell r="C141">
            <v>0</v>
          </cell>
          <cell r="E141">
            <v>0</v>
          </cell>
        </row>
        <row r="142">
          <cell r="C142">
            <v>0</v>
          </cell>
          <cell r="E142">
            <v>0</v>
          </cell>
        </row>
        <row r="143">
          <cell r="C143">
            <v>0</v>
          </cell>
          <cell r="E143">
            <v>0</v>
          </cell>
        </row>
        <row r="144">
          <cell r="C144">
            <v>0</v>
          </cell>
          <cell r="E144">
            <v>0</v>
          </cell>
        </row>
        <row r="145">
          <cell r="C145">
            <v>0</v>
          </cell>
          <cell r="E145">
            <v>0</v>
          </cell>
        </row>
        <row r="146">
          <cell r="C146">
            <v>0</v>
          </cell>
          <cell r="E146">
            <v>0</v>
          </cell>
        </row>
        <row r="147">
          <cell r="C147">
            <v>0</v>
          </cell>
          <cell r="E147">
            <v>0</v>
          </cell>
        </row>
        <row r="148">
          <cell r="C148">
            <v>0</v>
          </cell>
          <cell r="E148">
            <v>0</v>
          </cell>
        </row>
        <row r="149">
          <cell r="C149">
            <v>0</v>
          </cell>
          <cell r="E149">
            <v>0</v>
          </cell>
        </row>
        <row r="150">
          <cell r="C150">
            <v>0</v>
          </cell>
          <cell r="E150">
            <v>0</v>
          </cell>
        </row>
        <row r="151">
          <cell r="C151">
            <v>0</v>
          </cell>
          <cell r="E151">
            <v>0</v>
          </cell>
        </row>
        <row r="152">
          <cell r="C152">
            <v>0</v>
          </cell>
          <cell r="E152">
            <v>0</v>
          </cell>
        </row>
        <row r="153">
          <cell r="C153">
            <v>0</v>
          </cell>
          <cell r="E153">
            <v>0</v>
          </cell>
        </row>
        <row r="154">
          <cell r="C154">
            <v>0</v>
          </cell>
          <cell r="E154">
            <v>0</v>
          </cell>
        </row>
        <row r="155">
          <cell r="C155">
            <v>0</v>
          </cell>
          <cell r="E155">
            <v>0</v>
          </cell>
        </row>
        <row r="156">
          <cell r="C156">
            <v>0</v>
          </cell>
          <cell r="E156">
            <v>0</v>
          </cell>
        </row>
        <row r="157">
          <cell r="C157">
            <v>0</v>
          </cell>
          <cell r="E157">
            <v>0</v>
          </cell>
        </row>
        <row r="158">
          <cell r="C158">
            <v>0</v>
          </cell>
          <cell r="E158">
            <v>0</v>
          </cell>
        </row>
        <row r="159">
          <cell r="C159">
            <v>0</v>
          </cell>
          <cell r="E159">
            <v>0</v>
          </cell>
        </row>
        <row r="160">
          <cell r="C160">
            <v>0</v>
          </cell>
          <cell r="E160">
            <v>0</v>
          </cell>
        </row>
        <row r="161">
          <cell r="C161">
            <v>0</v>
          </cell>
          <cell r="E161">
            <v>0</v>
          </cell>
        </row>
        <row r="162">
          <cell r="C162">
            <v>0</v>
          </cell>
          <cell r="E162">
            <v>0</v>
          </cell>
        </row>
        <row r="163">
          <cell r="C163">
            <v>0</v>
          </cell>
          <cell r="E163">
            <v>0</v>
          </cell>
        </row>
        <row r="164">
          <cell r="C164">
            <v>0</v>
          </cell>
          <cell r="E164">
            <v>0</v>
          </cell>
        </row>
        <row r="165">
          <cell r="C165">
            <v>0</v>
          </cell>
          <cell r="E165">
            <v>0</v>
          </cell>
        </row>
        <row r="166">
          <cell r="C166">
            <v>0</v>
          </cell>
          <cell r="E166">
            <v>0</v>
          </cell>
        </row>
        <row r="167">
          <cell r="C167">
            <v>0</v>
          </cell>
          <cell r="E167">
            <v>0</v>
          </cell>
        </row>
        <row r="168">
          <cell r="C168">
            <v>0</v>
          </cell>
          <cell r="E168">
            <v>0</v>
          </cell>
        </row>
        <row r="169">
          <cell r="C169">
            <v>0</v>
          </cell>
          <cell r="E169">
            <v>0</v>
          </cell>
        </row>
        <row r="170">
          <cell r="C170">
            <v>0</v>
          </cell>
          <cell r="E170">
            <v>0</v>
          </cell>
        </row>
        <row r="171">
          <cell r="C171">
            <v>0</v>
          </cell>
          <cell r="E171">
            <v>0</v>
          </cell>
        </row>
        <row r="172">
          <cell r="C172">
            <v>0</v>
          </cell>
          <cell r="E172">
            <v>0</v>
          </cell>
        </row>
        <row r="173">
          <cell r="C173">
            <v>0</v>
          </cell>
          <cell r="E173">
            <v>0</v>
          </cell>
        </row>
        <row r="174">
          <cell r="C174">
            <v>0</v>
          </cell>
          <cell r="E174">
            <v>0</v>
          </cell>
        </row>
        <row r="175">
          <cell r="C175">
            <v>0</v>
          </cell>
          <cell r="E175">
            <v>0</v>
          </cell>
        </row>
        <row r="176">
          <cell r="C176">
            <v>0</v>
          </cell>
          <cell r="E176">
            <v>0</v>
          </cell>
        </row>
        <row r="177">
          <cell r="C177">
            <v>0</v>
          </cell>
          <cell r="E177">
            <v>0</v>
          </cell>
        </row>
        <row r="178">
          <cell r="C178">
            <v>0</v>
          </cell>
          <cell r="E178">
            <v>0</v>
          </cell>
        </row>
        <row r="179">
          <cell r="C179">
            <v>0</v>
          </cell>
          <cell r="E179">
            <v>0</v>
          </cell>
        </row>
        <row r="180">
          <cell r="C180">
            <v>0</v>
          </cell>
          <cell r="E180">
            <v>0</v>
          </cell>
        </row>
        <row r="181">
          <cell r="C181">
            <v>0</v>
          </cell>
          <cell r="E181">
            <v>0</v>
          </cell>
        </row>
        <row r="182">
          <cell r="C182">
            <v>0</v>
          </cell>
          <cell r="E182">
            <v>0</v>
          </cell>
        </row>
        <row r="183">
          <cell r="C183">
            <v>0</v>
          </cell>
          <cell r="E183">
            <v>0</v>
          </cell>
        </row>
        <row r="184">
          <cell r="C184">
            <v>0</v>
          </cell>
          <cell r="E184">
            <v>0</v>
          </cell>
        </row>
        <row r="185">
          <cell r="C185">
            <v>0</v>
          </cell>
          <cell r="E185">
            <v>0</v>
          </cell>
        </row>
        <row r="186">
          <cell r="C186">
            <v>0</v>
          </cell>
          <cell r="E186">
            <v>0</v>
          </cell>
        </row>
        <row r="187">
          <cell r="C187">
            <v>0</v>
          </cell>
          <cell r="E187">
            <v>0</v>
          </cell>
        </row>
        <row r="188">
          <cell r="C188">
            <v>0</v>
          </cell>
          <cell r="E188">
            <v>0</v>
          </cell>
        </row>
        <row r="189">
          <cell r="C189">
            <v>0</v>
          </cell>
          <cell r="E189">
            <v>0</v>
          </cell>
        </row>
        <row r="190">
          <cell r="C190">
            <v>0</v>
          </cell>
          <cell r="E190">
            <v>0</v>
          </cell>
        </row>
        <row r="191">
          <cell r="C191">
            <v>0</v>
          </cell>
          <cell r="E191">
            <v>0</v>
          </cell>
        </row>
        <row r="192">
          <cell r="C192">
            <v>0</v>
          </cell>
          <cell r="E192">
            <v>0</v>
          </cell>
        </row>
        <row r="193">
          <cell r="C193">
            <v>0</v>
          </cell>
          <cell r="E193">
            <v>0</v>
          </cell>
        </row>
        <row r="194">
          <cell r="C194">
            <v>0</v>
          </cell>
          <cell r="E194">
            <v>0</v>
          </cell>
        </row>
        <row r="195">
          <cell r="C195">
            <v>0</v>
          </cell>
          <cell r="E195">
            <v>0</v>
          </cell>
        </row>
        <row r="196">
          <cell r="C196">
            <v>0</v>
          </cell>
          <cell r="E196">
            <v>0</v>
          </cell>
        </row>
        <row r="197">
          <cell r="C197">
            <v>0</v>
          </cell>
          <cell r="E197">
            <v>0</v>
          </cell>
        </row>
        <row r="198">
          <cell r="C198">
            <v>0</v>
          </cell>
          <cell r="E198">
            <v>0</v>
          </cell>
        </row>
        <row r="199">
          <cell r="C199">
            <v>0</v>
          </cell>
          <cell r="E199">
            <v>0</v>
          </cell>
        </row>
        <row r="200">
          <cell r="C200">
            <v>0</v>
          </cell>
          <cell r="E200">
            <v>0</v>
          </cell>
        </row>
        <row r="201">
          <cell r="C201">
            <v>0</v>
          </cell>
          <cell r="E201">
            <v>0</v>
          </cell>
        </row>
        <row r="202">
          <cell r="C202">
            <v>0</v>
          </cell>
          <cell r="E202">
            <v>0</v>
          </cell>
        </row>
        <row r="203">
          <cell r="C203">
            <v>0</v>
          </cell>
          <cell r="E203">
            <v>0</v>
          </cell>
        </row>
        <row r="204">
          <cell r="C204">
            <v>0</v>
          </cell>
          <cell r="E204">
            <v>0</v>
          </cell>
        </row>
        <row r="205">
          <cell r="C205">
            <v>0</v>
          </cell>
          <cell r="E205">
            <v>0</v>
          </cell>
        </row>
        <row r="206">
          <cell r="C206">
            <v>0</v>
          </cell>
          <cell r="E206">
            <v>0</v>
          </cell>
        </row>
        <row r="207">
          <cell r="C207">
            <v>0</v>
          </cell>
          <cell r="E207">
            <v>0</v>
          </cell>
        </row>
        <row r="208">
          <cell r="C208">
            <v>0</v>
          </cell>
          <cell r="E208">
            <v>0</v>
          </cell>
        </row>
        <row r="209">
          <cell r="C209">
            <v>0</v>
          </cell>
          <cell r="E209">
            <v>0</v>
          </cell>
        </row>
        <row r="210">
          <cell r="C210">
            <v>0</v>
          </cell>
          <cell r="E210">
            <v>0</v>
          </cell>
        </row>
        <row r="211">
          <cell r="C211">
            <v>0</v>
          </cell>
          <cell r="E211">
            <v>0</v>
          </cell>
        </row>
        <row r="212">
          <cell r="C212">
            <v>0</v>
          </cell>
          <cell r="E212">
            <v>0</v>
          </cell>
        </row>
        <row r="213">
          <cell r="C213">
            <v>0</v>
          </cell>
          <cell r="E213">
            <v>0</v>
          </cell>
        </row>
        <row r="214">
          <cell r="C214">
            <v>0</v>
          </cell>
          <cell r="E214">
            <v>0</v>
          </cell>
        </row>
        <row r="215">
          <cell r="C215">
            <v>0</v>
          </cell>
          <cell r="E215">
            <v>0</v>
          </cell>
        </row>
        <row r="216">
          <cell r="C216">
            <v>0</v>
          </cell>
          <cell r="E216">
            <v>0</v>
          </cell>
        </row>
        <row r="217">
          <cell r="C217">
            <v>0</v>
          </cell>
          <cell r="E217">
            <v>0</v>
          </cell>
        </row>
        <row r="218">
          <cell r="C218">
            <v>0</v>
          </cell>
          <cell r="E218">
            <v>0</v>
          </cell>
        </row>
        <row r="219">
          <cell r="C219">
            <v>0</v>
          </cell>
          <cell r="E219">
            <v>0</v>
          </cell>
        </row>
        <row r="220">
          <cell r="C220">
            <v>0</v>
          </cell>
          <cell r="E220">
            <v>0</v>
          </cell>
        </row>
        <row r="221">
          <cell r="C221">
            <v>0</v>
          </cell>
          <cell r="E221">
            <v>0</v>
          </cell>
        </row>
        <row r="222">
          <cell r="C222">
            <v>0</v>
          </cell>
          <cell r="E222">
            <v>0</v>
          </cell>
        </row>
        <row r="223">
          <cell r="C223">
            <v>0</v>
          </cell>
          <cell r="E223">
            <v>0</v>
          </cell>
        </row>
        <row r="224">
          <cell r="C224">
            <v>0</v>
          </cell>
          <cell r="E224">
            <v>0</v>
          </cell>
        </row>
        <row r="225">
          <cell r="C225">
            <v>0</v>
          </cell>
          <cell r="E225">
            <v>0</v>
          </cell>
        </row>
        <row r="226">
          <cell r="C226">
            <v>0</v>
          </cell>
          <cell r="E226">
            <v>0</v>
          </cell>
        </row>
        <row r="227">
          <cell r="C227">
            <v>0</v>
          </cell>
          <cell r="E227">
            <v>0</v>
          </cell>
        </row>
        <row r="228">
          <cell r="C228">
            <v>0</v>
          </cell>
          <cell r="E228">
            <v>0</v>
          </cell>
        </row>
        <row r="229">
          <cell r="C229">
            <v>0</v>
          </cell>
          <cell r="E229">
            <v>0</v>
          </cell>
        </row>
        <row r="230">
          <cell r="C230">
            <v>0</v>
          </cell>
          <cell r="E230">
            <v>0</v>
          </cell>
        </row>
        <row r="231">
          <cell r="C231">
            <v>0</v>
          </cell>
          <cell r="E231">
            <v>0</v>
          </cell>
        </row>
        <row r="232">
          <cell r="C232">
            <v>0</v>
          </cell>
          <cell r="E232">
            <v>0</v>
          </cell>
        </row>
        <row r="233">
          <cell r="C233">
            <v>0</v>
          </cell>
          <cell r="E233">
            <v>0</v>
          </cell>
        </row>
        <row r="234">
          <cell r="C234">
            <v>0</v>
          </cell>
          <cell r="E234">
            <v>0</v>
          </cell>
        </row>
        <row r="235">
          <cell r="C235">
            <v>0</v>
          </cell>
          <cell r="E235">
            <v>0</v>
          </cell>
        </row>
        <row r="236">
          <cell r="C236">
            <v>0</v>
          </cell>
          <cell r="E236">
            <v>0</v>
          </cell>
        </row>
        <row r="237">
          <cell r="C237">
            <v>0</v>
          </cell>
          <cell r="E237">
            <v>0</v>
          </cell>
        </row>
        <row r="238">
          <cell r="C238">
            <v>0</v>
          </cell>
          <cell r="E238">
            <v>0</v>
          </cell>
        </row>
        <row r="239">
          <cell r="C239">
            <v>0</v>
          </cell>
          <cell r="E239">
            <v>0</v>
          </cell>
        </row>
        <row r="240">
          <cell r="C240">
            <v>0</v>
          </cell>
          <cell r="E240">
            <v>0</v>
          </cell>
        </row>
        <row r="241">
          <cell r="C241">
            <v>0</v>
          </cell>
          <cell r="E241">
            <v>0</v>
          </cell>
        </row>
        <row r="242">
          <cell r="C242">
            <v>0</v>
          </cell>
          <cell r="E242">
            <v>0</v>
          </cell>
        </row>
        <row r="243">
          <cell r="C243">
            <v>0</v>
          </cell>
          <cell r="E243">
            <v>0</v>
          </cell>
        </row>
        <row r="244">
          <cell r="C244">
            <v>0</v>
          </cell>
          <cell r="E244">
            <v>0</v>
          </cell>
        </row>
        <row r="245">
          <cell r="C245">
            <v>0</v>
          </cell>
          <cell r="E245">
            <v>0</v>
          </cell>
        </row>
        <row r="246">
          <cell r="C246">
            <v>0</v>
          </cell>
          <cell r="E246">
            <v>0</v>
          </cell>
        </row>
        <row r="247">
          <cell r="C247">
            <v>0</v>
          </cell>
          <cell r="E247">
            <v>0</v>
          </cell>
        </row>
        <row r="248">
          <cell r="C248">
            <v>0</v>
          </cell>
          <cell r="E248">
            <v>0</v>
          </cell>
        </row>
        <row r="249">
          <cell r="C249">
            <v>0</v>
          </cell>
          <cell r="E249">
            <v>0</v>
          </cell>
        </row>
        <row r="250">
          <cell r="C250">
            <v>0</v>
          </cell>
          <cell r="E250">
            <v>0</v>
          </cell>
        </row>
        <row r="251">
          <cell r="C251">
            <v>0</v>
          </cell>
          <cell r="E251">
            <v>0</v>
          </cell>
        </row>
        <row r="252">
          <cell r="C252">
            <v>0</v>
          </cell>
          <cell r="E252">
            <v>0</v>
          </cell>
        </row>
        <row r="253">
          <cell r="C253">
            <v>0</v>
          </cell>
          <cell r="E253">
            <v>0</v>
          </cell>
        </row>
        <row r="254">
          <cell r="C254">
            <v>0</v>
          </cell>
          <cell r="E254">
            <v>0</v>
          </cell>
        </row>
        <row r="255">
          <cell r="C255">
            <v>0</v>
          </cell>
          <cell r="E255">
            <v>0</v>
          </cell>
        </row>
        <row r="256">
          <cell r="C256">
            <v>0</v>
          </cell>
          <cell r="E256">
            <v>0</v>
          </cell>
        </row>
        <row r="257">
          <cell r="C257">
            <v>0</v>
          </cell>
          <cell r="E257">
            <v>0</v>
          </cell>
        </row>
        <row r="258">
          <cell r="C258">
            <v>0</v>
          </cell>
          <cell r="E258">
            <v>0</v>
          </cell>
        </row>
        <row r="259">
          <cell r="C259">
            <v>0</v>
          </cell>
          <cell r="E259">
            <v>0</v>
          </cell>
        </row>
        <row r="260">
          <cell r="C260">
            <v>0</v>
          </cell>
          <cell r="E260">
            <v>0</v>
          </cell>
        </row>
        <row r="261">
          <cell r="C261">
            <v>0</v>
          </cell>
          <cell r="E261">
            <v>0</v>
          </cell>
        </row>
        <row r="262">
          <cell r="C262">
            <v>0</v>
          </cell>
          <cell r="E262">
            <v>0</v>
          </cell>
        </row>
        <row r="263">
          <cell r="C263">
            <v>0</v>
          </cell>
          <cell r="E263">
            <v>0</v>
          </cell>
        </row>
        <row r="264">
          <cell r="C264">
            <v>0</v>
          </cell>
          <cell r="E264">
            <v>0</v>
          </cell>
        </row>
        <row r="265">
          <cell r="C265">
            <v>0</v>
          </cell>
          <cell r="E265">
            <v>0</v>
          </cell>
        </row>
        <row r="266">
          <cell r="C266">
            <v>0</v>
          </cell>
          <cell r="E266">
            <v>0</v>
          </cell>
        </row>
        <row r="267">
          <cell r="C267">
            <v>0</v>
          </cell>
          <cell r="E267">
            <v>0</v>
          </cell>
        </row>
        <row r="268">
          <cell r="C268">
            <v>0</v>
          </cell>
          <cell r="E268">
            <v>0</v>
          </cell>
        </row>
        <row r="269">
          <cell r="C269">
            <v>0</v>
          </cell>
          <cell r="E269">
            <v>0</v>
          </cell>
        </row>
        <row r="270">
          <cell r="C270">
            <v>0</v>
          </cell>
          <cell r="E270">
            <v>0</v>
          </cell>
        </row>
        <row r="271">
          <cell r="C271">
            <v>0</v>
          </cell>
          <cell r="E271">
            <v>0</v>
          </cell>
        </row>
        <row r="272">
          <cell r="C272">
            <v>0</v>
          </cell>
          <cell r="E272">
            <v>0</v>
          </cell>
        </row>
        <row r="273">
          <cell r="C273">
            <v>0</v>
          </cell>
          <cell r="E273">
            <v>0</v>
          </cell>
        </row>
        <row r="274">
          <cell r="C274">
            <v>0</v>
          </cell>
          <cell r="E274">
            <v>0</v>
          </cell>
        </row>
        <row r="275">
          <cell r="C275">
            <v>0</v>
          </cell>
          <cell r="E275">
            <v>0</v>
          </cell>
        </row>
        <row r="276">
          <cell r="C276">
            <v>0</v>
          </cell>
          <cell r="E276">
            <v>0</v>
          </cell>
        </row>
        <row r="277">
          <cell r="C277">
            <v>0</v>
          </cell>
          <cell r="E277">
            <v>0</v>
          </cell>
        </row>
        <row r="278">
          <cell r="C278">
            <v>0</v>
          </cell>
          <cell r="E278">
            <v>0</v>
          </cell>
        </row>
        <row r="279">
          <cell r="C279">
            <v>0</v>
          </cell>
          <cell r="E279">
            <v>0</v>
          </cell>
        </row>
        <row r="280">
          <cell r="C280">
            <v>0</v>
          </cell>
          <cell r="E280">
            <v>0</v>
          </cell>
        </row>
        <row r="281">
          <cell r="C281">
            <v>0</v>
          </cell>
          <cell r="E281">
            <v>0</v>
          </cell>
        </row>
        <row r="282">
          <cell r="C282">
            <v>0</v>
          </cell>
          <cell r="E282">
            <v>0</v>
          </cell>
        </row>
        <row r="283">
          <cell r="C283">
            <v>0</v>
          </cell>
          <cell r="E283">
            <v>0</v>
          </cell>
        </row>
        <row r="284">
          <cell r="C284">
            <v>0</v>
          </cell>
          <cell r="E284">
            <v>0</v>
          </cell>
        </row>
        <row r="285">
          <cell r="C285">
            <v>0</v>
          </cell>
          <cell r="E285">
            <v>0</v>
          </cell>
        </row>
        <row r="286">
          <cell r="C286">
            <v>0</v>
          </cell>
          <cell r="E286">
            <v>0</v>
          </cell>
        </row>
        <row r="287">
          <cell r="C287">
            <v>0</v>
          </cell>
          <cell r="E287">
            <v>0</v>
          </cell>
        </row>
        <row r="288">
          <cell r="C288">
            <v>0</v>
          </cell>
          <cell r="E288">
            <v>0</v>
          </cell>
        </row>
        <row r="289">
          <cell r="C289">
            <v>0</v>
          </cell>
          <cell r="E289">
            <v>0</v>
          </cell>
        </row>
        <row r="290">
          <cell r="C290">
            <v>0</v>
          </cell>
          <cell r="E290">
            <v>0</v>
          </cell>
        </row>
        <row r="291">
          <cell r="C291">
            <v>0</v>
          </cell>
          <cell r="E291">
            <v>0</v>
          </cell>
        </row>
        <row r="292">
          <cell r="C292">
            <v>0</v>
          </cell>
          <cell r="E292">
            <v>0</v>
          </cell>
        </row>
        <row r="293">
          <cell r="C293">
            <v>0</v>
          </cell>
          <cell r="E293">
            <v>0</v>
          </cell>
        </row>
        <row r="294">
          <cell r="C294">
            <v>0</v>
          </cell>
          <cell r="E294">
            <v>0</v>
          </cell>
        </row>
        <row r="295">
          <cell r="C295">
            <v>0</v>
          </cell>
          <cell r="E295">
            <v>0</v>
          </cell>
        </row>
        <row r="296">
          <cell r="C296">
            <v>0</v>
          </cell>
          <cell r="E296">
            <v>0</v>
          </cell>
        </row>
        <row r="297">
          <cell r="C297">
            <v>0</v>
          </cell>
          <cell r="E297">
            <v>0</v>
          </cell>
        </row>
        <row r="298">
          <cell r="C298">
            <v>0</v>
          </cell>
          <cell r="E298">
            <v>0</v>
          </cell>
        </row>
        <row r="299">
          <cell r="C299">
            <v>0</v>
          </cell>
          <cell r="E299">
            <v>0</v>
          </cell>
        </row>
        <row r="300">
          <cell r="C300">
            <v>0</v>
          </cell>
          <cell r="E300">
            <v>0</v>
          </cell>
        </row>
        <row r="301">
          <cell r="C301">
            <v>0</v>
          </cell>
          <cell r="E301">
            <v>0</v>
          </cell>
        </row>
        <row r="302">
          <cell r="C302">
            <v>0</v>
          </cell>
          <cell r="E302">
            <v>0</v>
          </cell>
        </row>
        <row r="303">
          <cell r="C303">
            <v>0</v>
          </cell>
          <cell r="E303">
            <v>0</v>
          </cell>
        </row>
        <row r="304">
          <cell r="C304">
            <v>0</v>
          </cell>
          <cell r="E304">
            <v>0</v>
          </cell>
        </row>
        <row r="305">
          <cell r="C305">
            <v>0</v>
          </cell>
          <cell r="E305">
            <v>0</v>
          </cell>
        </row>
        <row r="306">
          <cell r="C306">
            <v>0</v>
          </cell>
          <cell r="E306">
            <v>0</v>
          </cell>
        </row>
        <row r="307">
          <cell r="C307">
            <v>0</v>
          </cell>
          <cell r="E307">
            <v>0</v>
          </cell>
        </row>
        <row r="308">
          <cell r="C308">
            <v>0</v>
          </cell>
          <cell r="E308">
            <v>0</v>
          </cell>
        </row>
        <row r="309">
          <cell r="C309">
            <v>0</v>
          </cell>
          <cell r="E309">
            <v>0</v>
          </cell>
        </row>
        <row r="310">
          <cell r="C310">
            <v>0</v>
          </cell>
          <cell r="E310">
            <v>0</v>
          </cell>
        </row>
        <row r="311">
          <cell r="C311">
            <v>0</v>
          </cell>
          <cell r="E311">
            <v>0</v>
          </cell>
        </row>
        <row r="312">
          <cell r="C312">
            <v>0</v>
          </cell>
          <cell r="E312">
            <v>0</v>
          </cell>
        </row>
        <row r="313">
          <cell r="C313">
            <v>0</v>
          </cell>
          <cell r="E313">
            <v>0</v>
          </cell>
        </row>
        <row r="314">
          <cell r="C314">
            <v>0</v>
          </cell>
          <cell r="E314">
            <v>0</v>
          </cell>
        </row>
        <row r="315">
          <cell r="C315">
            <v>0</v>
          </cell>
          <cell r="E315">
            <v>0</v>
          </cell>
        </row>
        <row r="316">
          <cell r="C316">
            <v>0</v>
          </cell>
          <cell r="E316">
            <v>0</v>
          </cell>
        </row>
        <row r="317">
          <cell r="C317">
            <v>0</v>
          </cell>
          <cell r="E317">
            <v>0</v>
          </cell>
        </row>
        <row r="318">
          <cell r="C318">
            <v>0</v>
          </cell>
          <cell r="E318">
            <v>0</v>
          </cell>
        </row>
        <row r="319">
          <cell r="C319">
            <v>0</v>
          </cell>
          <cell r="E319">
            <v>0</v>
          </cell>
        </row>
        <row r="320">
          <cell r="C320">
            <v>0</v>
          </cell>
          <cell r="E320">
            <v>0</v>
          </cell>
        </row>
        <row r="321">
          <cell r="C321">
            <v>0</v>
          </cell>
          <cell r="E321">
            <v>0</v>
          </cell>
        </row>
        <row r="322">
          <cell r="C322">
            <v>0</v>
          </cell>
          <cell r="E322">
            <v>0</v>
          </cell>
        </row>
        <row r="323">
          <cell r="C323">
            <v>0</v>
          </cell>
          <cell r="E323">
            <v>0</v>
          </cell>
        </row>
        <row r="324">
          <cell r="C324">
            <v>0</v>
          </cell>
          <cell r="E324">
            <v>0</v>
          </cell>
        </row>
        <row r="325">
          <cell r="C325">
            <v>0</v>
          </cell>
          <cell r="E325">
            <v>0</v>
          </cell>
        </row>
        <row r="326">
          <cell r="C326">
            <v>0</v>
          </cell>
          <cell r="E326">
            <v>0</v>
          </cell>
        </row>
        <row r="327">
          <cell r="C327">
            <v>0</v>
          </cell>
          <cell r="E327">
            <v>0</v>
          </cell>
        </row>
        <row r="328">
          <cell r="C328">
            <v>0</v>
          </cell>
          <cell r="E328">
            <v>0</v>
          </cell>
        </row>
        <row r="329">
          <cell r="C329">
            <v>0</v>
          </cell>
          <cell r="E329">
            <v>0</v>
          </cell>
        </row>
        <row r="330">
          <cell r="C330">
            <v>0</v>
          </cell>
          <cell r="E330">
            <v>0</v>
          </cell>
        </row>
        <row r="331">
          <cell r="C331">
            <v>0</v>
          </cell>
          <cell r="E331">
            <v>0</v>
          </cell>
        </row>
        <row r="332">
          <cell r="C332">
            <v>0</v>
          </cell>
          <cell r="E332">
            <v>0</v>
          </cell>
        </row>
        <row r="333">
          <cell r="C333">
            <v>0</v>
          </cell>
          <cell r="E333">
            <v>0</v>
          </cell>
        </row>
        <row r="334">
          <cell r="C334">
            <v>0</v>
          </cell>
          <cell r="E334">
            <v>0</v>
          </cell>
        </row>
        <row r="335">
          <cell r="C335">
            <v>0</v>
          </cell>
          <cell r="E335">
            <v>0</v>
          </cell>
        </row>
        <row r="336">
          <cell r="C336">
            <v>0</v>
          </cell>
          <cell r="E336">
            <v>0</v>
          </cell>
        </row>
        <row r="337">
          <cell r="C337">
            <v>0</v>
          </cell>
          <cell r="E337">
            <v>0</v>
          </cell>
        </row>
        <row r="338">
          <cell r="C338">
            <v>0</v>
          </cell>
          <cell r="E338">
            <v>0</v>
          </cell>
        </row>
        <row r="339">
          <cell r="C339">
            <v>0</v>
          </cell>
          <cell r="E339">
            <v>0</v>
          </cell>
        </row>
        <row r="340">
          <cell r="C340">
            <v>0</v>
          </cell>
          <cell r="E340">
            <v>0</v>
          </cell>
        </row>
        <row r="341">
          <cell r="C341">
            <v>0</v>
          </cell>
          <cell r="E341">
            <v>0</v>
          </cell>
        </row>
        <row r="342">
          <cell r="C342">
            <v>0</v>
          </cell>
          <cell r="E342">
            <v>0</v>
          </cell>
        </row>
        <row r="343">
          <cell r="C343">
            <v>0</v>
          </cell>
          <cell r="E343">
            <v>0</v>
          </cell>
        </row>
        <row r="344">
          <cell r="C344">
            <v>0</v>
          </cell>
          <cell r="E344">
            <v>0</v>
          </cell>
        </row>
        <row r="345">
          <cell r="C345">
            <v>0</v>
          </cell>
          <cell r="E345">
            <v>0</v>
          </cell>
        </row>
        <row r="346">
          <cell r="C346">
            <v>0</v>
          </cell>
          <cell r="E346">
            <v>0</v>
          </cell>
        </row>
        <row r="347">
          <cell r="C347">
            <v>0</v>
          </cell>
          <cell r="E347">
            <v>0</v>
          </cell>
        </row>
        <row r="348">
          <cell r="C348">
            <v>0</v>
          </cell>
          <cell r="E348">
            <v>0</v>
          </cell>
        </row>
        <row r="349">
          <cell r="C349">
            <v>0</v>
          </cell>
          <cell r="E349">
            <v>0</v>
          </cell>
        </row>
        <row r="350">
          <cell r="C350">
            <v>0</v>
          </cell>
          <cell r="E350">
            <v>0</v>
          </cell>
        </row>
        <row r="351">
          <cell r="C351">
            <v>0</v>
          </cell>
          <cell r="E351">
            <v>0</v>
          </cell>
        </row>
        <row r="352">
          <cell r="C352">
            <v>0</v>
          </cell>
          <cell r="E352">
            <v>0</v>
          </cell>
        </row>
        <row r="353">
          <cell r="C353">
            <v>0</v>
          </cell>
          <cell r="E353">
            <v>0</v>
          </cell>
        </row>
        <row r="354">
          <cell r="C354">
            <v>0</v>
          </cell>
          <cell r="E354">
            <v>0</v>
          </cell>
        </row>
        <row r="355">
          <cell r="C355">
            <v>0</v>
          </cell>
          <cell r="E355">
            <v>0</v>
          </cell>
        </row>
        <row r="356">
          <cell r="C356">
            <v>0</v>
          </cell>
          <cell r="E356">
            <v>0</v>
          </cell>
        </row>
        <row r="357">
          <cell r="C357">
            <v>0</v>
          </cell>
          <cell r="E357">
            <v>0</v>
          </cell>
        </row>
        <row r="358">
          <cell r="C358">
            <v>0</v>
          </cell>
          <cell r="E358">
            <v>0</v>
          </cell>
        </row>
        <row r="359">
          <cell r="C359">
            <v>0</v>
          </cell>
          <cell r="E359">
            <v>0</v>
          </cell>
        </row>
        <row r="360">
          <cell r="C360">
            <v>0</v>
          </cell>
          <cell r="E360">
            <v>0</v>
          </cell>
        </row>
        <row r="361">
          <cell r="C361">
            <v>0</v>
          </cell>
          <cell r="E361">
            <v>0</v>
          </cell>
        </row>
        <row r="362">
          <cell r="C362">
            <v>0</v>
          </cell>
          <cell r="E362">
            <v>0</v>
          </cell>
        </row>
        <row r="363">
          <cell r="C363">
            <v>0</v>
          </cell>
          <cell r="E363">
            <v>0</v>
          </cell>
        </row>
        <row r="364">
          <cell r="C364">
            <v>0</v>
          </cell>
          <cell r="E364">
            <v>0</v>
          </cell>
        </row>
        <row r="365">
          <cell r="C365">
            <v>0</v>
          </cell>
          <cell r="E365">
            <v>0</v>
          </cell>
        </row>
        <row r="366">
          <cell r="C366">
            <v>0</v>
          </cell>
          <cell r="E366">
            <v>0</v>
          </cell>
        </row>
        <row r="367">
          <cell r="C367">
            <v>0</v>
          </cell>
          <cell r="E367">
            <v>0</v>
          </cell>
        </row>
        <row r="368">
          <cell r="C368">
            <v>0</v>
          </cell>
          <cell r="E368">
            <v>0</v>
          </cell>
        </row>
        <row r="369">
          <cell r="C369">
            <v>0</v>
          </cell>
          <cell r="E369">
            <v>0</v>
          </cell>
        </row>
        <row r="370">
          <cell r="C370">
            <v>0</v>
          </cell>
          <cell r="E370">
            <v>0</v>
          </cell>
        </row>
        <row r="371">
          <cell r="C371">
            <v>0</v>
          </cell>
          <cell r="E371">
            <v>0</v>
          </cell>
        </row>
        <row r="372">
          <cell r="C372">
            <v>0</v>
          </cell>
          <cell r="E372">
            <v>0</v>
          </cell>
        </row>
        <row r="373">
          <cell r="C373">
            <v>0</v>
          </cell>
          <cell r="E373">
            <v>0</v>
          </cell>
        </row>
        <row r="374">
          <cell r="C374">
            <v>0</v>
          </cell>
          <cell r="E374">
            <v>0</v>
          </cell>
        </row>
        <row r="375">
          <cell r="C375">
            <v>0</v>
          </cell>
          <cell r="E375">
            <v>0</v>
          </cell>
        </row>
        <row r="376">
          <cell r="C376">
            <v>0</v>
          </cell>
          <cell r="E376">
            <v>0</v>
          </cell>
        </row>
        <row r="377">
          <cell r="C377">
            <v>0</v>
          </cell>
          <cell r="E377">
            <v>0</v>
          </cell>
        </row>
        <row r="378">
          <cell r="C378">
            <v>0</v>
          </cell>
          <cell r="E378">
            <v>0</v>
          </cell>
        </row>
        <row r="379">
          <cell r="C379">
            <v>0</v>
          </cell>
          <cell r="E379">
            <v>0</v>
          </cell>
        </row>
        <row r="380">
          <cell r="C380">
            <v>0</v>
          </cell>
          <cell r="E380">
            <v>0</v>
          </cell>
        </row>
        <row r="381">
          <cell r="C381">
            <v>0</v>
          </cell>
          <cell r="E381">
            <v>0</v>
          </cell>
        </row>
        <row r="382">
          <cell r="C382">
            <v>0</v>
          </cell>
          <cell r="E382">
            <v>0</v>
          </cell>
        </row>
        <row r="383">
          <cell r="C383">
            <v>0</v>
          </cell>
          <cell r="E383">
            <v>0</v>
          </cell>
        </row>
        <row r="384">
          <cell r="C384">
            <v>0</v>
          </cell>
          <cell r="E384">
            <v>0</v>
          </cell>
        </row>
        <row r="385">
          <cell r="C385">
            <v>0</v>
          </cell>
          <cell r="E385">
            <v>0</v>
          </cell>
        </row>
        <row r="386">
          <cell r="C386">
            <v>0</v>
          </cell>
          <cell r="E386">
            <v>0</v>
          </cell>
        </row>
        <row r="387">
          <cell r="C387">
            <v>0</v>
          </cell>
          <cell r="E387">
            <v>0</v>
          </cell>
        </row>
        <row r="388">
          <cell r="C388">
            <v>0</v>
          </cell>
          <cell r="E388">
            <v>0</v>
          </cell>
        </row>
        <row r="389">
          <cell r="C389">
            <v>0</v>
          </cell>
          <cell r="E389">
            <v>0</v>
          </cell>
        </row>
        <row r="390">
          <cell r="C390">
            <v>0</v>
          </cell>
          <cell r="E390">
            <v>0</v>
          </cell>
        </row>
        <row r="391">
          <cell r="C391">
            <v>0</v>
          </cell>
          <cell r="E391">
            <v>0</v>
          </cell>
        </row>
        <row r="392">
          <cell r="C392">
            <v>0</v>
          </cell>
          <cell r="E392">
            <v>0</v>
          </cell>
        </row>
        <row r="393">
          <cell r="C393">
            <v>0</v>
          </cell>
          <cell r="E393">
            <v>0</v>
          </cell>
        </row>
        <row r="394">
          <cell r="C394">
            <v>0</v>
          </cell>
          <cell r="E394">
            <v>0</v>
          </cell>
        </row>
        <row r="395">
          <cell r="C395">
            <v>0</v>
          </cell>
          <cell r="E395">
            <v>0</v>
          </cell>
        </row>
        <row r="396">
          <cell r="C396">
            <v>0</v>
          </cell>
          <cell r="E396">
            <v>0</v>
          </cell>
        </row>
        <row r="397">
          <cell r="C397">
            <v>0</v>
          </cell>
          <cell r="E397">
            <v>0</v>
          </cell>
        </row>
        <row r="398">
          <cell r="C398">
            <v>0</v>
          </cell>
          <cell r="E398">
            <v>0</v>
          </cell>
        </row>
        <row r="399">
          <cell r="C399">
            <v>0</v>
          </cell>
          <cell r="E399">
            <v>0</v>
          </cell>
        </row>
        <row r="400">
          <cell r="C400">
            <v>0</v>
          </cell>
          <cell r="E400">
            <v>0</v>
          </cell>
        </row>
        <row r="401">
          <cell r="C401">
            <v>0</v>
          </cell>
          <cell r="E401">
            <v>0</v>
          </cell>
        </row>
        <row r="402">
          <cell r="C402">
            <v>0</v>
          </cell>
          <cell r="E402">
            <v>0</v>
          </cell>
        </row>
        <row r="403">
          <cell r="C403">
            <v>0</v>
          </cell>
          <cell r="E403">
            <v>0</v>
          </cell>
        </row>
        <row r="404">
          <cell r="C404">
            <v>0</v>
          </cell>
          <cell r="E404">
            <v>0</v>
          </cell>
        </row>
        <row r="405">
          <cell r="C405">
            <v>0</v>
          </cell>
          <cell r="E405">
            <v>0</v>
          </cell>
        </row>
        <row r="406">
          <cell r="C406">
            <v>0</v>
          </cell>
          <cell r="E406">
            <v>0</v>
          </cell>
        </row>
        <row r="407">
          <cell r="C407">
            <v>0</v>
          </cell>
          <cell r="E407">
            <v>0</v>
          </cell>
        </row>
        <row r="408">
          <cell r="C408">
            <v>0</v>
          </cell>
          <cell r="E408">
            <v>0</v>
          </cell>
        </row>
        <row r="409">
          <cell r="C409">
            <v>0</v>
          </cell>
          <cell r="E409">
            <v>0</v>
          </cell>
        </row>
        <row r="410">
          <cell r="C410">
            <v>0</v>
          </cell>
          <cell r="E410">
            <v>0</v>
          </cell>
        </row>
        <row r="411">
          <cell r="C411">
            <v>0</v>
          </cell>
          <cell r="E411">
            <v>0</v>
          </cell>
        </row>
        <row r="412">
          <cell r="C412">
            <v>0</v>
          </cell>
          <cell r="E412">
            <v>0</v>
          </cell>
        </row>
        <row r="413">
          <cell r="C413">
            <v>0</v>
          </cell>
          <cell r="E413">
            <v>0</v>
          </cell>
        </row>
        <row r="414">
          <cell r="C414">
            <v>0</v>
          </cell>
          <cell r="E414">
            <v>0</v>
          </cell>
        </row>
        <row r="415">
          <cell r="C415">
            <v>0</v>
          </cell>
          <cell r="E415">
            <v>0</v>
          </cell>
        </row>
        <row r="416">
          <cell r="C416">
            <v>0</v>
          </cell>
          <cell r="E416">
            <v>0</v>
          </cell>
        </row>
        <row r="417">
          <cell r="C417">
            <v>0</v>
          </cell>
          <cell r="E417">
            <v>0</v>
          </cell>
        </row>
        <row r="418">
          <cell r="C418">
            <v>0</v>
          </cell>
          <cell r="E418">
            <v>0</v>
          </cell>
        </row>
        <row r="419">
          <cell r="C419">
            <v>0</v>
          </cell>
          <cell r="E419">
            <v>0</v>
          </cell>
        </row>
        <row r="420">
          <cell r="C420">
            <v>0</v>
          </cell>
          <cell r="E420">
            <v>0</v>
          </cell>
        </row>
        <row r="421">
          <cell r="C421">
            <v>0</v>
          </cell>
          <cell r="E421">
            <v>0</v>
          </cell>
        </row>
        <row r="422">
          <cell r="C422">
            <v>0</v>
          </cell>
          <cell r="E422">
            <v>0</v>
          </cell>
        </row>
        <row r="423">
          <cell r="C423">
            <v>0</v>
          </cell>
          <cell r="E423">
            <v>0</v>
          </cell>
        </row>
        <row r="424">
          <cell r="C424">
            <v>0</v>
          </cell>
          <cell r="E424">
            <v>0</v>
          </cell>
        </row>
        <row r="425">
          <cell r="C425">
            <v>0</v>
          </cell>
          <cell r="E425">
            <v>0</v>
          </cell>
        </row>
        <row r="426">
          <cell r="C426">
            <v>0</v>
          </cell>
          <cell r="E426">
            <v>0</v>
          </cell>
        </row>
        <row r="427">
          <cell r="C427">
            <v>0</v>
          </cell>
          <cell r="E427">
            <v>0</v>
          </cell>
        </row>
        <row r="428">
          <cell r="C428">
            <v>0</v>
          </cell>
          <cell r="E428">
            <v>0</v>
          </cell>
        </row>
        <row r="429">
          <cell r="C429">
            <v>0</v>
          </cell>
          <cell r="E429">
            <v>0</v>
          </cell>
        </row>
        <row r="430">
          <cell r="C430">
            <v>0</v>
          </cell>
          <cell r="E430">
            <v>0</v>
          </cell>
        </row>
        <row r="431">
          <cell r="C431">
            <v>0</v>
          </cell>
          <cell r="E431">
            <v>0</v>
          </cell>
        </row>
        <row r="432">
          <cell r="C432">
            <v>0</v>
          </cell>
          <cell r="E432">
            <v>0</v>
          </cell>
        </row>
        <row r="433">
          <cell r="C433">
            <v>0</v>
          </cell>
          <cell r="E433">
            <v>0</v>
          </cell>
        </row>
        <row r="434">
          <cell r="C434">
            <v>0</v>
          </cell>
          <cell r="E434">
            <v>0</v>
          </cell>
        </row>
        <row r="435">
          <cell r="C435">
            <v>0</v>
          </cell>
          <cell r="E435">
            <v>0</v>
          </cell>
        </row>
        <row r="436">
          <cell r="C436">
            <v>0</v>
          </cell>
          <cell r="E436">
            <v>0</v>
          </cell>
        </row>
        <row r="437">
          <cell r="C437">
            <v>0</v>
          </cell>
          <cell r="E437">
            <v>0</v>
          </cell>
        </row>
        <row r="438">
          <cell r="C438">
            <v>0</v>
          </cell>
          <cell r="E438">
            <v>0</v>
          </cell>
        </row>
        <row r="439">
          <cell r="C439">
            <v>0</v>
          </cell>
          <cell r="E439">
            <v>0</v>
          </cell>
        </row>
        <row r="440">
          <cell r="C440">
            <v>0</v>
          </cell>
          <cell r="E440">
            <v>0</v>
          </cell>
        </row>
        <row r="441">
          <cell r="C441">
            <v>0</v>
          </cell>
          <cell r="E441">
            <v>0</v>
          </cell>
        </row>
        <row r="442">
          <cell r="C442">
            <v>0</v>
          </cell>
          <cell r="E442">
            <v>0</v>
          </cell>
        </row>
        <row r="443">
          <cell r="C443">
            <v>0</v>
          </cell>
          <cell r="E443">
            <v>0</v>
          </cell>
        </row>
        <row r="444">
          <cell r="C444">
            <v>0</v>
          </cell>
          <cell r="E444">
            <v>0</v>
          </cell>
        </row>
        <row r="445">
          <cell r="C445">
            <v>0</v>
          </cell>
          <cell r="E445">
            <v>0</v>
          </cell>
        </row>
        <row r="446">
          <cell r="C446">
            <v>0</v>
          </cell>
          <cell r="E446">
            <v>0</v>
          </cell>
        </row>
        <row r="447">
          <cell r="C447">
            <v>0</v>
          </cell>
          <cell r="E447">
            <v>0</v>
          </cell>
        </row>
        <row r="448">
          <cell r="C448">
            <v>0</v>
          </cell>
          <cell r="E448">
            <v>0</v>
          </cell>
        </row>
        <row r="449">
          <cell r="C449">
            <v>0</v>
          </cell>
          <cell r="E449">
            <v>0</v>
          </cell>
        </row>
        <row r="450">
          <cell r="C450">
            <v>0</v>
          </cell>
          <cell r="E450">
            <v>0</v>
          </cell>
        </row>
        <row r="451">
          <cell r="C451">
            <v>0</v>
          </cell>
          <cell r="E451">
            <v>0</v>
          </cell>
        </row>
        <row r="452">
          <cell r="C452">
            <v>0</v>
          </cell>
          <cell r="E452">
            <v>0</v>
          </cell>
        </row>
        <row r="453">
          <cell r="C453">
            <v>0</v>
          </cell>
          <cell r="E453">
            <v>0</v>
          </cell>
        </row>
        <row r="454">
          <cell r="C454">
            <v>0</v>
          </cell>
          <cell r="E454">
            <v>0</v>
          </cell>
        </row>
        <row r="455">
          <cell r="C455">
            <v>0</v>
          </cell>
          <cell r="E455">
            <v>0</v>
          </cell>
        </row>
        <row r="456">
          <cell r="C456">
            <v>0</v>
          </cell>
          <cell r="E456">
            <v>0</v>
          </cell>
        </row>
        <row r="457">
          <cell r="C457">
            <v>0</v>
          </cell>
          <cell r="E457">
            <v>0</v>
          </cell>
        </row>
        <row r="458">
          <cell r="C458">
            <v>0</v>
          </cell>
          <cell r="E458">
            <v>0</v>
          </cell>
        </row>
        <row r="459">
          <cell r="C459">
            <v>0</v>
          </cell>
          <cell r="E459">
            <v>0</v>
          </cell>
        </row>
        <row r="460">
          <cell r="C460">
            <v>0</v>
          </cell>
          <cell r="E460">
            <v>0</v>
          </cell>
        </row>
        <row r="461">
          <cell r="C461">
            <v>0</v>
          </cell>
          <cell r="E461">
            <v>0</v>
          </cell>
        </row>
        <row r="462">
          <cell r="C462">
            <v>0</v>
          </cell>
          <cell r="E462">
            <v>0</v>
          </cell>
        </row>
        <row r="463">
          <cell r="C463">
            <v>0</v>
          </cell>
          <cell r="E463">
            <v>0</v>
          </cell>
        </row>
        <row r="464">
          <cell r="C464">
            <v>0</v>
          </cell>
          <cell r="E464">
            <v>0</v>
          </cell>
        </row>
        <row r="465">
          <cell r="C465">
            <v>0</v>
          </cell>
          <cell r="E465">
            <v>0</v>
          </cell>
        </row>
        <row r="466">
          <cell r="C466">
            <v>0</v>
          </cell>
          <cell r="E466">
            <v>0</v>
          </cell>
        </row>
        <row r="467">
          <cell r="C467">
            <v>0</v>
          </cell>
          <cell r="E467">
            <v>0</v>
          </cell>
        </row>
        <row r="468">
          <cell r="C468">
            <v>0</v>
          </cell>
          <cell r="E468">
            <v>0</v>
          </cell>
        </row>
        <row r="469">
          <cell r="C469">
            <v>0</v>
          </cell>
          <cell r="E469">
            <v>0</v>
          </cell>
        </row>
        <row r="470">
          <cell r="C470">
            <v>0</v>
          </cell>
          <cell r="E470">
            <v>0</v>
          </cell>
        </row>
        <row r="471">
          <cell r="C471">
            <v>0</v>
          </cell>
          <cell r="E471">
            <v>0</v>
          </cell>
        </row>
        <row r="472">
          <cell r="C472">
            <v>0</v>
          </cell>
          <cell r="E472">
            <v>0</v>
          </cell>
        </row>
        <row r="473">
          <cell r="C473">
            <v>0</v>
          </cell>
          <cell r="E473">
            <v>0</v>
          </cell>
        </row>
        <row r="474">
          <cell r="C474">
            <v>0</v>
          </cell>
          <cell r="E474">
            <v>0</v>
          </cell>
        </row>
        <row r="475">
          <cell r="C475">
            <v>0</v>
          </cell>
          <cell r="E475">
            <v>0</v>
          </cell>
        </row>
        <row r="476">
          <cell r="C476">
            <v>0</v>
          </cell>
          <cell r="E476">
            <v>0</v>
          </cell>
        </row>
        <row r="477">
          <cell r="C477">
            <v>0</v>
          </cell>
          <cell r="E477">
            <v>0</v>
          </cell>
        </row>
        <row r="478">
          <cell r="C478">
            <v>0</v>
          </cell>
          <cell r="E478">
            <v>0</v>
          </cell>
        </row>
        <row r="479">
          <cell r="C479">
            <v>0</v>
          </cell>
          <cell r="E479">
            <v>0</v>
          </cell>
        </row>
        <row r="480">
          <cell r="C480">
            <v>0</v>
          </cell>
          <cell r="E480">
            <v>0</v>
          </cell>
        </row>
        <row r="481">
          <cell r="C481">
            <v>0</v>
          </cell>
          <cell r="E481">
            <v>0</v>
          </cell>
        </row>
        <row r="482">
          <cell r="C482">
            <v>0</v>
          </cell>
          <cell r="E482">
            <v>0</v>
          </cell>
        </row>
        <row r="483">
          <cell r="C483">
            <v>0</v>
          </cell>
          <cell r="E483">
            <v>0</v>
          </cell>
        </row>
        <row r="484">
          <cell r="C484">
            <v>0</v>
          </cell>
          <cell r="E484">
            <v>0</v>
          </cell>
        </row>
        <row r="485">
          <cell r="C485">
            <v>0</v>
          </cell>
          <cell r="E485">
            <v>0</v>
          </cell>
        </row>
        <row r="486">
          <cell r="C486">
            <v>0</v>
          </cell>
          <cell r="E486">
            <v>0</v>
          </cell>
        </row>
        <row r="487">
          <cell r="C487">
            <v>0</v>
          </cell>
          <cell r="E487">
            <v>0</v>
          </cell>
        </row>
        <row r="488">
          <cell r="C488">
            <v>0</v>
          </cell>
          <cell r="E488">
            <v>0</v>
          </cell>
        </row>
        <row r="489">
          <cell r="C489">
            <v>0</v>
          </cell>
          <cell r="E489">
            <v>0</v>
          </cell>
        </row>
        <row r="490">
          <cell r="C490">
            <v>0</v>
          </cell>
          <cell r="E490">
            <v>0</v>
          </cell>
        </row>
        <row r="491">
          <cell r="C491">
            <v>0</v>
          </cell>
          <cell r="E491">
            <v>0</v>
          </cell>
        </row>
        <row r="492">
          <cell r="C492">
            <v>0</v>
          </cell>
          <cell r="E492">
            <v>0</v>
          </cell>
        </row>
        <row r="493">
          <cell r="C493">
            <v>0</v>
          </cell>
          <cell r="E493">
            <v>0</v>
          </cell>
        </row>
        <row r="494">
          <cell r="C494">
            <v>0</v>
          </cell>
          <cell r="E494">
            <v>0</v>
          </cell>
        </row>
        <row r="495">
          <cell r="C495">
            <v>0</v>
          </cell>
          <cell r="E495">
            <v>0</v>
          </cell>
        </row>
        <row r="496">
          <cell r="C496">
            <v>0</v>
          </cell>
          <cell r="E496">
            <v>0</v>
          </cell>
        </row>
        <row r="497">
          <cell r="C497">
            <v>0</v>
          </cell>
          <cell r="E497">
            <v>0</v>
          </cell>
        </row>
        <row r="498">
          <cell r="C498">
            <v>0</v>
          </cell>
          <cell r="E498">
            <v>0</v>
          </cell>
        </row>
        <row r="499">
          <cell r="C499">
            <v>0</v>
          </cell>
          <cell r="E499">
            <v>0</v>
          </cell>
        </row>
        <row r="500">
          <cell r="C500">
            <v>0</v>
          </cell>
          <cell r="E500">
            <v>0</v>
          </cell>
        </row>
        <row r="501">
          <cell r="C501">
            <v>0</v>
          </cell>
          <cell r="E501">
            <v>0</v>
          </cell>
        </row>
        <row r="502">
          <cell r="C502">
            <v>0</v>
          </cell>
          <cell r="E502">
            <v>0</v>
          </cell>
        </row>
        <row r="503">
          <cell r="C503">
            <v>0</v>
          </cell>
          <cell r="E503">
            <v>0</v>
          </cell>
        </row>
        <row r="504">
          <cell r="C504">
            <v>0</v>
          </cell>
          <cell r="E504">
            <v>0</v>
          </cell>
        </row>
        <row r="505">
          <cell r="C505">
            <v>0</v>
          </cell>
          <cell r="E505">
            <v>0</v>
          </cell>
        </row>
        <row r="506">
          <cell r="C506">
            <v>0</v>
          </cell>
          <cell r="E506">
            <v>0</v>
          </cell>
        </row>
        <row r="507">
          <cell r="C507">
            <v>0</v>
          </cell>
          <cell r="E507">
            <v>0</v>
          </cell>
        </row>
        <row r="508">
          <cell r="C508">
            <v>0</v>
          </cell>
          <cell r="E508">
            <v>0</v>
          </cell>
        </row>
        <row r="509">
          <cell r="C509">
            <v>0</v>
          </cell>
          <cell r="E509">
            <v>0</v>
          </cell>
        </row>
        <row r="510">
          <cell r="C510">
            <v>0</v>
          </cell>
          <cell r="E510">
            <v>0</v>
          </cell>
        </row>
        <row r="511">
          <cell r="C511">
            <v>0</v>
          </cell>
          <cell r="E511">
            <v>0</v>
          </cell>
        </row>
        <row r="512">
          <cell r="C512">
            <v>0</v>
          </cell>
          <cell r="E512">
            <v>0</v>
          </cell>
        </row>
        <row r="513">
          <cell r="C513">
            <v>0</v>
          </cell>
          <cell r="E513">
            <v>0</v>
          </cell>
        </row>
        <row r="514">
          <cell r="C514">
            <v>0</v>
          </cell>
          <cell r="E514">
            <v>0</v>
          </cell>
        </row>
        <row r="515">
          <cell r="C515">
            <v>0</v>
          </cell>
          <cell r="E515">
            <v>0</v>
          </cell>
        </row>
        <row r="516">
          <cell r="C516">
            <v>0</v>
          </cell>
          <cell r="E516">
            <v>0</v>
          </cell>
        </row>
        <row r="517">
          <cell r="C517">
            <v>0</v>
          </cell>
          <cell r="E517">
            <v>0</v>
          </cell>
        </row>
        <row r="518">
          <cell r="C518">
            <v>0</v>
          </cell>
          <cell r="E518">
            <v>0</v>
          </cell>
        </row>
        <row r="519">
          <cell r="C519">
            <v>0</v>
          </cell>
          <cell r="E519">
            <v>0</v>
          </cell>
        </row>
        <row r="520">
          <cell r="C520">
            <v>0</v>
          </cell>
          <cell r="E520">
            <v>0</v>
          </cell>
        </row>
        <row r="521">
          <cell r="C521">
            <v>0</v>
          </cell>
          <cell r="E521">
            <v>0</v>
          </cell>
        </row>
        <row r="522">
          <cell r="C522">
            <v>0</v>
          </cell>
          <cell r="E522">
            <v>0</v>
          </cell>
        </row>
        <row r="523">
          <cell r="C523">
            <v>0</v>
          </cell>
          <cell r="E523">
            <v>0</v>
          </cell>
        </row>
        <row r="524">
          <cell r="C524">
            <v>0</v>
          </cell>
          <cell r="E524">
            <v>0</v>
          </cell>
        </row>
        <row r="525">
          <cell r="C525">
            <v>0</v>
          </cell>
          <cell r="E525">
            <v>0</v>
          </cell>
        </row>
        <row r="526">
          <cell r="C526">
            <v>0</v>
          </cell>
          <cell r="E526">
            <v>0</v>
          </cell>
        </row>
        <row r="527">
          <cell r="C527">
            <v>0</v>
          </cell>
          <cell r="E527">
            <v>0</v>
          </cell>
        </row>
        <row r="528">
          <cell r="C528">
            <v>0</v>
          </cell>
          <cell r="E528">
            <v>0</v>
          </cell>
        </row>
        <row r="529">
          <cell r="C529">
            <v>0</v>
          </cell>
          <cell r="E529">
            <v>0</v>
          </cell>
        </row>
        <row r="530">
          <cell r="C530">
            <v>0</v>
          </cell>
          <cell r="E530">
            <v>0</v>
          </cell>
        </row>
        <row r="531">
          <cell r="C531">
            <v>0</v>
          </cell>
          <cell r="E531">
            <v>0</v>
          </cell>
        </row>
        <row r="532">
          <cell r="C532">
            <v>0</v>
          </cell>
          <cell r="E532">
            <v>0</v>
          </cell>
        </row>
        <row r="533">
          <cell r="C533">
            <v>0</v>
          </cell>
          <cell r="E533">
            <v>0</v>
          </cell>
        </row>
        <row r="534">
          <cell r="C534">
            <v>0</v>
          </cell>
          <cell r="E534">
            <v>0</v>
          </cell>
        </row>
        <row r="535">
          <cell r="C535">
            <v>0</v>
          </cell>
          <cell r="E535">
            <v>0</v>
          </cell>
        </row>
        <row r="536">
          <cell r="C536">
            <v>0</v>
          </cell>
          <cell r="E536">
            <v>0</v>
          </cell>
        </row>
        <row r="537">
          <cell r="C537">
            <v>0</v>
          </cell>
          <cell r="E537">
            <v>0</v>
          </cell>
        </row>
        <row r="538">
          <cell r="C538">
            <v>0</v>
          </cell>
          <cell r="E538">
            <v>0</v>
          </cell>
        </row>
        <row r="539">
          <cell r="C539">
            <v>0</v>
          </cell>
          <cell r="E539">
            <v>0</v>
          </cell>
        </row>
        <row r="540">
          <cell r="C540">
            <v>0</v>
          </cell>
          <cell r="E540">
            <v>0</v>
          </cell>
        </row>
        <row r="541">
          <cell r="C541">
            <v>0</v>
          </cell>
          <cell r="E541">
            <v>0</v>
          </cell>
        </row>
        <row r="542">
          <cell r="C542">
            <v>0</v>
          </cell>
          <cell r="E542">
            <v>0</v>
          </cell>
        </row>
        <row r="543">
          <cell r="C543">
            <v>0</v>
          </cell>
          <cell r="E543">
            <v>0</v>
          </cell>
        </row>
        <row r="544">
          <cell r="C544">
            <v>0</v>
          </cell>
          <cell r="E544">
            <v>0</v>
          </cell>
        </row>
        <row r="545">
          <cell r="C545">
            <v>0</v>
          </cell>
          <cell r="E545">
            <v>0</v>
          </cell>
        </row>
        <row r="546">
          <cell r="C546">
            <v>0</v>
          </cell>
          <cell r="E546">
            <v>0</v>
          </cell>
        </row>
        <row r="547">
          <cell r="C547">
            <v>0</v>
          </cell>
          <cell r="E547">
            <v>0</v>
          </cell>
        </row>
        <row r="548">
          <cell r="C548">
            <v>0</v>
          </cell>
          <cell r="E548">
            <v>0</v>
          </cell>
        </row>
        <row r="549">
          <cell r="C549">
            <v>0</v>
          </cell>
          <cell r="E549">
            <v>0</v>
          </cell>
        </row>
        <row r="550">
          <cell r="C550">
            <v>0</v>
          </cell>
          <cell r="E550">
            <v>0</v>
          </cell>
        </row>
        <row r="551">
          <cell r="C551">
            <v>0</v>
          </cell>
          <cell r="E551">
            <v>0</v>
          </cell>
        </row>
        <row r="552">
          <cell r="C552">
            <v>0</v>
          </cell>
          <cell r="E552">
            <v>0</v>
          </cell>
        </row>
        <row r="553">
          <cell r="C553">
            <v>0</v>
          </cell>
          <cell r="E553">
            <v>0</v>
          </cell>
        </row>
        <row r="554">
          <cell r="C554">
            <v>0</v>
          </cell>
          <cell r="E554">
            <v>0</v>
          </cell>
        </row>
        <row r="555">
          <cell r="C555">
            <v>0</v>
          </cell>
          <cell r="E555">
            <v>0</v>
          </cell>
        </row>
        <row r="556">
          <cell r="C556">
            <v>0</v>
          </cell>
          <cell r="E556">
            <v>0</v>
          </cell>
        </row>
        <row r="557">
          <cell r="C557">
            <v>0</v>
          </cell>
          <cell r="E557">
            <v>0</v>
          </cell>
        </row>
        <row r="558">
          <cell r="C558">
            <v>0</v>
          </cell>
          <cell r="E558">
            <v>0</v>
          </cell>
        </row>
        <row r="559">
          <cell r="C559">
            <v>0</v>
          </cell>
          <cell r="E559">
            <v>0</v>
          </cell>
        </row>
        <row r="560">
          <cell r="C560">
            <v>0</v>
          </cell>
          <cell r="E560">
            <v>0</v>
          </cell>
        </row>
        <row r="561">
          <cell r="C561">
            <v>0</v>
          </cell>
          <cell r="E561">
            <v>0</v>
          </cell>
        </row>
        <row r="562">
          <cell r="C562">
            <v>0</v>
          </cell>
          <cell r="E562">
            <v>0</v>
          </cell>
        </row>
        <row r="563">
          <cell r="C563">
            <v>0</v>
          </cell>
          <cell r="E563">
            <v>0</v>
          </cell>
        </row>
        <row r="564">
          <cell r="C564">
            <v>0</v>
          </cell>
          <cell r="E564">
            <v>0</v>
          </cell>
        </row>
        <row r="565">
          <cell r="C565">
            <v>0</v>
          </cell>
          <cell r="E565">
            <v>0</v>
          </cell>
        </row>
        <row r="566">
          <cell r="C566">
            <v>0</v>
          </cell>
          <cell r="E566">
            <v>0</v>
          </cell>
        </row>
        <row r="567">
          <cell r="C567">
            <v>0</v>
          </cell>
          <cell r="E567">
            <v>0</v>
          </cell>
        </row>
        <row r="568">
          <cell r="C568">
            <v>0</v>
          </cell>
          <cell r="E568">
            <v>0</v>
          </cell>
        </row>
        <row r="569">
          <cell r="C569">
            <v>0</v>
          </cell>
          <cell r="E569">
            <v>0</v>
          </cell>
        </row>
        <row r="570">
          <cell r="C570">
            <v>0</v>
          </cell>
          <cell r="E570">
            <v>0</v>
          </cell>
        </row>
        <row r="571">
          <cell r="C571">
            <v>0</v>
          </cell>
          <cell r="E571">
            <v>0</v>
          </cell>
        </row>
        <row r="572">
          <cell r="C572">
            <v>0</v>
          </cell>
          <cell r="E572">
            <v>0</v>
          </cell>
        </row>
        <row r="573">
          <cell r="C573">
            <v>0</v>
          </cell>
          <cell r="E573">
            <v>0</v>
          </cell>
        </row>
        <row r="574">
          <cell r="C574">
            <v>0</v>
          </cell>
          <cell r="E574">
            <v>0</v>
          </cell>
        </row>
        <row r="575">
          <cell r="C575">
            <v>0</v>
          </cell>
          <cell r="E575">
            <v>0</v>
          </cell>
        </row>
        <row r="576">
          <cell r="C576">
            <v>0</v>
          </cell>
          <cell r="E576">
            <v>0</v>
          </cell>
        </row>
        <row r="577">
          <cell r="C577">
            <v>0</v>
          </cell>
          <cell r="E577">
            <v>0</v>
          </cell>
        </row>
        <row r="578">
          <cell r="C578">
            <v>0</v>
          </cell>
          <cell r="E578">
            <v>0</v>
          </cell>
        </row>
        <row r="579">
          <cell r="C579">
            <v>0</v>
          </cell>
          <cell r="E579">
            <v>0</v>
          </cell>
        </row>
        <row r="580">
          <cell r="C580">
            <v>0</v>
          </cell>
          <cell r="E580">
            <v>0</v>
          </cell>
        </row>
        <row r="581">
          <cell r="C581">
            <v>0</v>
          </cell>
          <cell r="E581">
            <v>0</v>
          </cell>
        </row>
        <row r="582">
          <cell r="C582">
            <v>0</v>
          </cell>
          <cell r="E582">
            <v>0</v>
          </cell>
        </row>
        <row r="583">
          <cell r="C583">
            <v>0</v>
          </cell>
          <cell r="E583">
            <v>0</v>
          </cell>
        </row>
        <row r="584">
          <cell r="C584">
            <v>0</v>
          </cell>
          <cell r="E584">
            <v>0</v>
          </cell>
        </row>
        <row r="585">
          <cell r="C585">
            <v>0</v>
          </cell>
          <cell r="E585">
            <v>0</v>
          </cell>
        </row>
        <row r="586">
          <cell r="C586">
            <v>0</v>
          </cell>
          <cell r="E586">
            <v>0</v>
          </cell>
        </row>
        <row r="587">
          <cell r="C587">
            <v>0</v>
          </cell>
          <cell r="E587">
            <v>0</v>
          </cell>
        </row>
        <row r="588">
          <cell r="C588">
            <v>0</v>
          </cell>
          <cell r="E588">
            <v>0</v>
          </cell>
        </row>
        <row r="589">
          <cell r="C589">
            <v>0</v>
          </cell>
          <cell r="E589">
            <v>0</v>
          </cell>
        </row>
        <row r="590">
          <cell r="C590">
            <v>0</v>
          </cell>
          <cell r="E590">
            <v>0</v>
          </cell>
        </row>
        <row r="591">
          <cell r="C591">
            <v>0</v>
          </cell>
          <cell r="E591">
            <v>0</v>
          </cell>
        </row>
        <row r="592">
          <cell r="C592">
            <v>0</v>
          </cell>
          <cell r="E592">
            <v>0</v>
          </cell>
        </row>
        <row r="593">
          <cell r="C593">
            <v>0</v>
          </cell>
          <cell r="E593">
            <v>0</v>
          </cell>
        </row>
        <row r="594">
          <cell r="C594">
            <v>0</v>
          </cell>
          <cell r="E594">
            <v>0</v>
          </cell>
        </row>
        <row r="595">
          <cell r="C595">
            <v>0</v>
          </cell>
          <cell r="E595">
            <v>0</v>
          </cell>
        </row>
        <row r="596">
          <cell r="C596">
            <v>0</v>
          </cell>
          <cell r="E596">
            <v>0</v>
          </cell>
        </row>
        <row r="597">
          <cell r="C597">
            <v>0</v>
          </cell>
          <cell r="E597">
            <v>0</v>
          </cell>
        </row>
        <row r="598">
          <cell r="C598">
            <v>0</v>
          </cell>
          <cell r="E598">
            <v>0</v>
          </cell>
        </row>
        <row r="599">
          <cell r="C599">
            <v>0</v>
          </cell>
          <cell r="E599">
            <v>0</v>
          </cell>
        </row>
        <row r="600">
          <cell r="C600">
            <v>0</v>
          </cell>
          <cell r="E600">
            <v>0</v>
          </cell>
        </row>
        <row r="601">
          <cell r="C601">
            <v>0</v>
          </cell>
          <cell r="E601">
            <v>0</v>
          </cell>
        </row>
        <row r="602">
          <cell r="C602">
            <v>0</v>
          </cell>
          <cell r="E602">
            <v>0</v>
          </cell>
        </row>
        <row r="603">
          <cell r="C603">
            <v>0</v>
          </cell>
          <cell r="E603">
            <v>0</v>
          </cell>
        </row>
        <row r="604">
          <cell r="C604">
            <v>0</v>
          </cell>
          <cell r="E604">
            <v>0</v>
          </cell>
        </row>
        <row r="605">
          <cell r="C605">
            <v>0</v>
          </cell>
          <cell r="E605">
            <v>0</v>
          </cell>
        </row>
        <row r="606">
          <cell r="C606">
            <v>0</v>
          </cell>
          <cell r="E606">
            <v>0</v>
          </cell>
        </row>
        <row r="607">
          <cell r="C607">
            <v>0</v>
          </cell>
          <cell r="E607">
            <v>0</v>
          </cell>
        </row>
        <row r="608">
          <cell r="C608">
            <v>0</v>
          </cell>
          <cell r="E608">
            <v>0</v>
          </cell>
        </row>
        <row r="609">
          <cell r="C609">
            <v>0</v>
          </cell>
          <cell r="E609">
            <v>0</v>
          </cell>
        </row>
        <row r="610">
          <cell r="C610">
            <v>0</v>
          </cell>
          <cell r="E610">
            <v>0</v>
          </cell>
        </row>
        <row r="611">
          <cell r="C611">
            <v>0</v>
          </cell>
          <cell r="E611">
            <v>0</v>
          </cell>
        </row>
        <row r="612">
          <cell r="C612">
            <v>0</v>
          </cell>
          <cell r="E612">
            <v>0</v>
          </cell>
        </row>
        <row r="613">
          <cell r="C613">
            <v>0</v>
          </cell>
          <cell r="E613">
            <v>0</v>
          </cell>
        </row>
        <row r="614">
          <cell r="C614">
            <v>0</v>
          </cell>
          <cell r="E614">
            <v>0</v>
          </cell>
        </row>
        <row r="615">
          <cell r="C615">
            <v>0</v>
          </cell>
          <cell r="E615">
            <v>0</v>
          </cell>
        </row>
        <row r="616">
          <cell r="C616">
            <v>0</v>
          </cell>
          <cell r="E616">
            <v>0</v>
          </cell>
        </row>
        <row r="617">
          <cell r="C617">
            <v>0</v>
          </cell>
          <cell r="E617">
            <v>0</v>
          </cell>
        </row>
        <row r="618">
          <cell r="C618">
            <v>0</v>
          </cell>
          <cell r="E618">
            <v>0</v>
          </cell>
        </row>
        <row r="619">
          <cell r="C619">
            <v>0</v>
          </cell>
          <cell r="E619">
            <v>0</v>
          </cell>
        </row>
        <row r="620">
          <cell r="C620">
            <v>0</v>
          </cell>
          <cell r="E620">
            <v>0</v>
          </cell>
        </row>
        <row r="621">
          <cell r="C621">
            <v>0</v>
          </cell>
          <cell r="E621">
            <v>0</v>
          </cell>
        </row>
        <row r="622">
          <cell r="C622">
            <v>0</v>
          </cell>
          <cell r="E622">
            <v>0</v>
          </cell>
        </row>
        <row r="623">
          <cell r="C623">
            <v>0</v>
          </cell>
          <cell r="E623">
            <v>0</v>
          </cell>
        </row>
        <row r="624">
          <cell r="C624">
            <v>0</v>
          </cell>
          <cell r="E624">
            <v>0</v>
          </cell>
        </row>
        <row r="625">
          <cell r="C625">
            <v>0</v>
          </cell>
          <cell r="E625">
            <v>0</v>
          </cell>
        </row>
        <row r="626">
          <cell r="C626">
            <v>0</v>
          </cell>
          <cell r="E626">
            <v>0</v>
          </cell>
        </row>
        <row r="627">
          <cell r="C627">
            <v>0</v>
          </cell>
          <cell r="E627">
            <v>0</v>
          </cell>
        </row>
        <row r="628">
          <cell r="C628">
            <v>0</v>
          </cell>
          <cell r="E628">
            <v>0</v>
          </cell>
        </row>
        <row r="629">
          <cell r="C629">
            <v>0</v>
          </cell>
          <cell r="E629">
            <v>0</v>
          </cell>
        </row>
        <row r="630">
          <cell r="C630">
            <v>0</v>
          </cell>
          <cell r="E630">
            <v>0</v>
          </cell>
        </row>
        <row r="631">
          <cell r="C631">
            <v>0</v>
          </cell>
          <cell r="E631">
            <v>0</v>
          </cell>
        </row>
        <row r="632">
          <cell r="C632">
            <v>0</v>
          </cell>
          <cell r="E632">
            <v>0</v>
          </cell>
        </row>
        <row r="633">
          <cell r="C633">
            <v>0</v>
          </cell>
          <cell r="E633">
            <v>0</v>
          </cell>
        </row>
        <row r="634">
          <cell r="C634">
            <v>0</v>
          </cell>
          <cell r="E634">
            <v>0</v>
          </cell>
        </row>
        <row r="635">
          <cell r="C635">
            <v>0</v>
          </cell>
          <cell r="E635">
            <v>0</v>
          </cell>
        </row>
        <row r="636">
          <cell r="C636">
            <v>0</v>
          </cell>
          <cell r="E636">
            <v>0</v>
          </cell>
        </row>
        <row r="637">
          <cell r="C637">
            <v>0</v>
          </cell>
          <cell r="E637">
            <v>0</v>
          </cell>
        </row>
        <row r="638">
          <cell r="C638">
            <v>0</v>
          </cell>
          <cell r="E638">
            <v>0</v>
          </cell>
        </row>
        <row r="639">
          <cell r="C639">
            <v>0</v>
          </cell>
          <cell r="E639">
            <v>0</v>
          </cell>
        </row>
        <row r="640">
          <cell r="C640">
            <v>0</v>
          </cell>
          <cell r="E640">
            <v>0</v>
          </cell>
        </row>
        <row r="641">
          <cell r="C641">
            <v>0</v>
          </cell>
          <cell r="E641">
            <v>0</v>
          </cell>
        </row>
        <row r="642">
          <cell r="C642">
            <v>0</v>
          </cell>
          <cell r="E642">
            <v>0</v>
          </cell>
        </row>
        <row r="643">
          <cell r="C643">
            <v>0</v>
          </cell>
          <cell r="E643">
            <v>0</v>
          </cell>
        </row>
        <row r="644">
          <cell r="C644">
            <v>0</v>
          </cell>
          <cell r="E644">
            <v>0</v>
          </cell>
        </row>
        <row r="645">
          <cell r="C645">
            <v>0</v>
          </cell>
          <cell r="E645">
            <v>0</v>
          </cell>
        </row>
        <row r="646">
          <cell r="C646">
            <v>0</v>
          </cell>
          <cell r="E646">
            <v>0</v>
          </cell>
        </row>
        <row r="647">
          <cell r="C647">
            <v>0</v>
          </cell>
          <cell r="E647">
            <v>0</v>
          </cell>
        </row>
        <row r="648">
          <cell r="C648">
            <v>0</v>
          </cell>
          <cell r="E648">
            <v>0</v>
          </cell>
        </row>
        <row r="649">
          <cell r="C649">
            <v>0</v>
          </cell>
          <cell r="E649">
            <v>0</v>
          </cell>
        </row>
        <row r="650">
          <cell r="C650">
            <v>0</v>
          </cell>
          <cell r="E650">
            <v>0</v>
          </cell>
        </row>
        <row r="651">
          <cell r="C651">
            <v>0</v>
          </cell>
          <cell r="E651">
            <v>0</v>
          </cell>
        </row>
        <row r="652">
          <cell r="C652">
            <v>0</v>
          </cell>
          <cell r="E652">
            <v>0</v>
          </cell>
        </row>
        <row r="653">
          <cell r="C653">
            <v>0</v>
          </cell>
          <cell r="E653">
            <v>0</v>
          </cell>
        </row>
        <row r="654">
          <cell r="C654">
            <v>0</v>
          </cell>
          <cell r="E654">
            <v>0</v>
          </cell>
        </row>
        <row r="655">
          <cell r="C655">
            <v>0</v>
          </cell>
          <cell r="E655">
            <v>0</v>
          </cell>
        </row>
        <row r="656">
          <cell r="C656">
            <v>0</v>
          </cell>
          <cell r="E656">
            <v>0</v>
          </cell>
        </row>
        <row r="657">
          <cell r="C657">
            <v>0</v>
          </cell>
          <cell r="E657">
            <v>0</v>
          </cell>
        </row>
        <row r="658">
          <cell r="C658">
            <v>0</v>
          </cell>
          <cell r="E658">
            <v>0</v>
          </cell>
        </row>
        <row r="659">
          <cell r="C659">
            <v>0</v>
          </cell>
          <cell r="E659">
            <v>0</v>
          </cell>
        </row>
        <row r="660">
          <cell r="C660">
            <v>0</v>
          </cell>
          <cell r="E660">
            <v>0</v>
          </cell>
        </row>
        <row r="661">
          <cell r="C661">
            <v>0</v>
          </cell>
          <cell r="E661">
            <v>0</v>
          </cell>
        </row>
        <row r="662">
          <cell r="C662">
            <v>0</v>
          </cell>
          <cell r="E662">
            <v>0</v>
          </cell>
        </row>
        <row r="663">
          <cell r="C663">
            <v>0</v>
          </cell>
          <cell r="E663">
            <v>0</v>
          </cell>
        </row>
        <row r="664">
          <cell r="C664">
            <v>0</v>
          </cell>
          <cell r="E664">
            <v>0</v>
          </cell>
        </row>
        <row r="665">
          <cell r="C665">
            <v>0</v>
          </cell>
          <cell r="E665">
            <v>0</v>
          </cell>
        </row>
        <row r="666">
          <cell r="C666">
            <v>0</v>
          </cell>
          <cell r="E666">
            <v>0</v>
          </cell>
        </row>
        <row r="667">
          <cell r="C667">
            <v>0</v>
          </cell>
          <cell r="E667">
            <v>0</v>
          </cell>
        </row>
        <row r="668">
          <cell r="C668">
            <v>0</v>
          </cell>
          <cell r="E668">
            <v>0</v>
          </cell>
        </row>
        <row r="669">
          <cell r="C669">
            <v>0</v>
          </cell>
          <cell r="E669">
            <v>0</v>
          </cell>
        </row>
        <row r="670">
          <cell r="C670">
            <v>0</v>
          </cell>
          <cell r="E670">
            <v>0</v>
          </cell>
        </row>
        <row r="671">
          <cell r="C671">
            <v>0</v>
          </cell>
          <cell r="E671">
            <v>0</v>
          </cell>
        </row>
        <row r="672">
          <cell r="C672">
            <v>0</v>
          </cell>
          <cell r="E672">
            <v>0</v>
          </cell>
        </row>
        <row r="673">
          <cell r="C673">
            <v>0</v>
          </cell>
          <cell r="E673">
            <v>0</v>
          </cell>
        </row>
        <row r="674">
          <cell r="C674">
            <v>0</v>
          </cell>
          <cell r="E674">
            <v>0</v>
          </cell>
        </row>
        <row r="675">
          <cell r="C675">
            <v>0</v>
          </cell>
          <cell r="E675">
            <v>0</v>
          </cell>
        </row>
        <row r="676">
          <cell r="C676">
            <v>0</v>
          </cell>
          <cell r="E676">
            <v>0</v>
          </cell>
        </row>
        <row r="677">
          <cell r="C677">
            <v>0</v>
          </cell>
          <cell r="E677">
            <v>0</v>
          </cell>
        </row>
        <row r="678">
          <cell r="C678">
            <v>0</v>
          </cell>
          <cell r="E678">
            <v>0</v>
          </cell>
        </row>
        <row r="679">
          <cell r="C679">
            <v>0</v>
          </cell>
          <cell r="E679">
            <v>0</v>
          </cell>
        </row>
        <row r="680">
          <cell r="C680">
            <v>0</v>
          </cell>
          <cell r="E680">
            <v>0</v>
          </cell>
        </row>
        <row r="681">
          <cell r="C681">
            <v>0</v>
          </cell>
          <cell r="E681">
            <v>0</v>
          </cell>
        </row>
        <row r="682">
          <cell r="C682">
            <v>0</v>
          </cell>
          <cell r="E682">
            <v>0</v>
          </cell>
        </row>
        <row r="683">
          <cell r="C683">
            <v>0</v>
          </cell>
          <cell r="E683">
            <v>0</v>
          </cell>
        </row>
        <row r="684">
          <cell r="C684">
            <v>0</v>
          </cell>
          <cell r="E684">
            <v>0</v>
          </cell>
        </row>
        <row r="685">
          <cell r="C685">
            <v>0</v>
          </cell>
          <cell r="E685">
            <v>0</v>
          </cell>
        </row>
        <row r="686">
          <cell r="C686">
            <v>0</v>
          </cell>
          <cell r="E686">
            <v>0</v>
          </cell>
        </row>
        <row r="687">
          <cell r="C687">
            <v>0</v>
          </cell>
          <cell r="E687">
            <v>0</v>
          </cell>
        </row>
        <row r="688">
          <cell r="C688">
            <v>0</v>
          </cell>
          <cell r="E688">
            <v>0</v>
          </cell>
        </row>
        <row r="689">
          <cell r="C689">
            <v>0</v>
          </cell>
          <cell r="E689">
            <v>0</v>
          </cell>
        </row>
        <row r="690">
          <cell r="C690">
            <v>0</v>
          </cell>
          <cell r="E690">
            <v>0</v>
          </cell>
        </row>
        <row r="691">
          <cell r="C691">
            <v>0</v>
          </cell>
          <cell r="E691">
            <v>0</v>
          </cell>
        </row>
        <row r="692">
          <cell r="C692">
            <v>0</v>
          </cell>
          <cell r="E692">
            <v>0</v>
          </cell>
        </row>
        <row r="693">
          <cell r="C693">
            <v>0</v>
          </cell>
          <cell r="E693">
            <v>0</v>
          </cell>
        </row>
        <row r="694">
          <cell r="C694">
            <v>0</v>
          </cell>
          <cell r="E694">
            <v>0</v>
          </cell>
        </row>
        <row r="695">
          <cell r="C695">
            <v>0</v>
          </cell>
          <cell r="E695">
            <v>0</v>
          </cell>
        </row>
        <row r="696">
          <cell r="C696">
            <v>0</v>
          </cell>
          <cell r="E696">
            <v>0</v>
          </cell>
        </row>
        <row r="697">
          <cell r="C697">
            <v>0</v>
          </cell>
          <cell r="E697">
            <v>0</v>
          </cell>
        </row>
        <row r="698">
          <cell r="C698">
            <v>0</v>
          </cell>
          <cell r="E698">
            <v>0</v>
          </cell>
        </row>
        <row r="699">
          <cell r="C699">
            <v>0</v>
          </cell>
          <cell r="E699">
            <v>0</v>
          </cell>
        </row>
        <row r="700">
          <cell r="C700">
            <v>0</v>
          </cell>
          <cell r="E700">
            <v>0</v>
          </cell>
        </row>
        <row r="701">
          <cell r="C701">
            <v>0</v>
          </cell>
          <cell r="E701">
            <v>0</v>
          </cell>
        </row>
        <row r="702">
          <cell r="C702">
            <v>0</v>
          </cell>
          <cell r="E702">
            <v>0</v>
          </cell>
        </row>
        <row r="703">
          <cell r="C703">
            <v>0</v>
          </cell>
          <cell r="E703">
            <v>0</v>
          </cell>
        </row>
        <row r="704">
          <cell r="C704">
            <v>0</v>
          </cell>
          <cell r="E704">
            <v>0</v>
          </cell>
        </row>
        <row r="705">
          <cell r="C705">
            <v>0</v>
          </cell>
          <cell r="E705">
            <v>0</v>
          </cell>
        </row>
        <row r="706">
          <cell r="C706">
            <v>0</v>
          </cell>
          <cell r="E706">
            <v>0</v>
          </cell>
        </row>
        <row r="707">
          <cell r="C707">
            <v>0</v>
          </cell>
          <cell r="E707">
            <v>0</v>
          </cell>
        </row>
        <row r="708">
          <cell r="C708">
            <v>0</v>
          </cell>
          <cell r="E708">
            <v>0</v>
          </cell>
        </row>
        <row r="709">
          <cell r="C709">
            <v>0</v>
          </cell>
          <cell r="E709">
            <v>0</v>
          </cell>
        </row>
        <row r="710">
          <cell r="C710">
            <v>0</v>
          </cell>
          <cell r="E710">
            <v>0</v>
          </cell>
        </row>
        <row r="711">
          <cell r="C711">
            <v>0</v>
          </cell>
          <cell r="E711">
            <v>0</v>
          </cell>
        </row>
        <row r="712">
          <cell r="C712">
            <v>0</v>
          </cell>
          <cell r="E712">
            <v>0</v>
          </cell>
        </row>
        <row r="713">
          <cell r="C713">
            <v>0</v>
          </cell>
          <cell r="E713">
            <v>0</v>
          </cell>
        </row>
        <row r="714">
          <cell r="C714">
            <v>0</v>
          </cell>
          <cell r="E714">
            <v>0</v>
          </cell>
        </row>
        <row r="715">
          <cell r="C715">
            <v>0</v>
          </cell>
          <cell r="E715">
            <v>0</v>
          </cell>
        </row>
        <row r="716">
          <cell r="C716">
            <v>0</v>
          </cell>
          <cell r="E716">
            <v>0</v>
          </cell>
        </row>
        <row r="717">
          <cell r="C717">
            <v>0</v>
          </cell>
          <cell r="E717">
            <v>0</v>
          </cell>
        </row>
        <row r="718">
          <cell r="C718">
            <v>0</v>
          </cell>
          <cell r="E718">
            <v>0</v>
          </cell>
        </row>
        <row r="719">
          <cell r="C719">
            <v>0</v>
          </cell>
          <cell r="E719">
            <v>0</v>
          </cell>
        </row>
        <row r="720">
          <cell r="C720">
            <v>0</v>
          </cell>
          <cell r="E720">
            <v>0</v>
          </cell>
        </row>
        <row r="721">
          <cell r="C721">
            <v>0</v>
          </cell>
          <cell r="E721">
            <v>0</v>
          </cell>
        </row>
        <row r="722">
          <cell r="C722">
            <v>0</v>
          </cell>
          <cell r="E722">
            <v>0</v>
          </cell>
        </row>
        <row r="723">
          <cell r="C723">
            <v>0</v>
          </cell>
          <cell r="E723">
            <v>0</v>
          </cell>
        </row>
        <row r="724">
          <cell r="C724">
            <v>0</v>
          </cell>
          <cell r="E724">
            <v>0</v>
          </cell>
        </row>
        <row r="725">
          <cell r="C725">
            <v>0</v>
          </cell>
          <cell r="E725">
            <v>0</v>
          </cell>
        </row>
        <row r="726">
          <cell r="C726">
            <v>0</v>
          </cell>
          <cell r="E726">
            <v>0</v>
          </cell>
        </row>
        <row r="727">
          <cell r="C727">
            <v>0</v>
          </cell>
          <cell r="E727">
            <v>0</v>
          </cell>
        </row>
        <row r="728">
          <cell r="C728">
            <v>0</v>
          </cell>
          <cell r="E728">
            <v>0</v>
          </cell>
        </row>
        <row r="729">
          <cell r="C729">
            <v>0</v>
          </cell>
          <cell r="E729">
            <v>0</v>
          </cell>
        </row>
        <row r="730">
          <cell r="C730">
            <v>0</v>
          </cell>
          <cell r="E730">
            <v>0</v>
          </cell>
        </row>
        <row r="731">
          <cell r="C731">
            <v>0</v>
          </cell>
          <cell r="E731">
            <v>0</v>
          </cell>
        </row>
        <row r="732">
          <cell r="C732">
            <v>0</v>
          </cell>
          <cell r="E732">
            <v>0</v>
          </cell>
        </row>
        <row r="733">
          <cell r="C733">
            <v>0</v>
          </cell>
          <cell r="E733">
            <v>0</v>
          </cell>
        </row>
        <row r="734">
          <cell r="C734">
            <v>0</v>
          </cell>
          <cell r="E734">
            <v>0</v>
          </cell>
        </row>
        <row r="735">
          <cell r="C735">
            <v>0</v>
          </cell>
          <cell r="E735">
            <v>0</v>
          </cell>
        </row>
        <row r="736">
          <cell r="C736">
            <v>0</v>
          </cell>
          <cell r="E736">
            <v>0</v>
          </cell>
        </row>
        <row r="737">
          <cell r="C737">
            <v>0</v>
          </cell>
          <cell r="E737">
            <v>0</v>
          </cell>
        </row>
        <row r="738">
          <cell r="C738">
            <v>0</v>
          </cell>
          <cell r="E738">
            <v>0</v>
          </cell>
        </row>
        <row r="739">
          <cell r="C739">
            <v>0</v>
          </cell>
          <cell r="E739">
            <v>0</v>
          </cell>
        </row>
        <row r="740">
          <cell r="C740">
            <v>0</v>
          </cell>
          <cell r="E740">
            <v>0</v>
          </cell>
        </row>
        <row r="741">
          <cell r="C741">
            <v>0</v>
          </cell>
          <cell r="E741">
            <v>0</v>
          </cell>
        </row>
        <row r="742">
          <cell r="C742">
            <v>0</v>
          </cell>
          <cell r="E742">
            <v>0</v>
          </cell>
        </row>
        <row r="743">
          <cell r="C743">
            <v>0</v>
          </cell>
          <cell r="E743">
            <v>0</v>
          </cell>
        </row>
        <row r="744">
          <cell r="C744">
            <v>0</v>
          </cell>
          <cell r="E744">
            <v>0</v>
          </cell>
        </row>
        <row r="745">
          <cell r="C745">
            <v>0</v>
          </cell>
          <cell r="E745">
            <v>0</v>
          </cell>
        </row>
        <row r="746">
          <cell r="C746">
            <v>0</v>
          </cell>
          <cell r="E746">
            <v>0</v>
          </cell>
        </row>
        <row r="747">
          <cell r="C747">
            <v>0</v>
          </cell>
          <cell r="E747">
            <v>0</v>
          </cell>
        </row>
        <row r="748">
          <cell r="C748">
            <v>0</v>
          </cell>
          <cell r="E748">
            <v>0</v>
          </cell>
        </row>
        <row r="749">
          <cell r="C749">
            <v>0</v>
          </cell>
          <cell r="E749">
            <v>0</v>
          </cell>
        </row>
        <row r="750">
          <cell r="C750">
            <v>0</v>
          </cell>
          <cell r="E750">
            <v>0</v>
          </cell>
        </row>
        <row r="751">
          <cell r="C751">
            <v>0</v>
          </cell>
          <cell r="E751">
            <v>0</v>
          </cell>
        </row>
        <row r="752">
          <cell r="C752">
            <v>0</v>
          </cell>
          <cell r="E752">
            <v>0</v>
          </cell>
        </row>
        <row r="753">
          <cell r="C753">
            <v>0</v>
          </cell>
          <cell r="E753">
            <v>0</v>
          </cell>
        </row>
        <row r="754">
          <cell r="C754">
            <v>0</v>
          </cell>
          <cell r="E754">
            <v>0</v>
          </cell>
        </row>
        <row r="755">
          <cell r="C755">
            <v>0</v>
          </cell>
          <cell r="E755">
            <v>0</v>
          </cell>
        </row>
        <row r="756">
          <cell r="C756">
            <v>0</v>
          </cell>
          <cell r="E756">
            <v>0</v>
          </cell>
        </row>
        <row r="757">
          <cell r="C757">
            <v>0</v>
          </cell>
          <cell r="E757">
            <v>0</v>
          </cell>
        </row>
        <row r="758">
          <cell r="C758">
            <v>0</v>
          </cell>
          <cell r="E758">
            <v>0</v>
          </cell>
        </row>
        <row r="759">
          <cell r="C759">
            <v>0</v>
          </cell>
          <cell r="E759">
            <v>0</v>
          </cell>
        </row>
        <row r="760">
          <cell r="C760">
            <v>0</v>
          </cell>
          <cell r="E760">
            <v>0</v>
          </cell>
        </row>
        <row r="761">
          <cell r="C761">
            <v>0</v>
          </cell>
          <cell r="E761">
            <v>0</v>
          </cell>
        </row>
        <row r="762">
          <cell r="C762">
            <v>0</v>
          </cell>
          <cell r="E762">
            <v>0</v>
          </cell>
        </row>
        <row r="763">
          <cell r="C763">
            <v>0</v>
          </cell>
          <cell r="E763">
            <v>0</v>
          </cell>
        </row>
        <row r="764">
          <cell r="C764">
            <v>0</v>
          </cell>
          <cell r="E764">
            <v>0</v>
          </cell>
        </row>
        <row r="765">
          <cell r="C765">
            <v>0</v>
          </cell>
          <cell r="E765">
            <v>0</v>
          </cell>
        </row>
        <row r="766">
          <cell r="C766">
            <v>0</v>
          </cell>
          <cell r="E766">
            <v>0</v>
          </cell>
        </row>
        <row r="767">
          <cell r="C767">
            <v>0</v>
          </cell>
          <cell r="E767">
            <v>0</v>
          </cell>
        </row>
        <row r="768">
          <cell r="C768">
            <v>0</v>
          </cell>
          <cell r="E768">
            <v>0</v>
          </cell>
        </row>
        <row r="769">
          <cell r="C769">
            <v>0</v>
          </cell>
          <cell r="E769">
            <v>0</v>
          </cell>
        </row>
        <row r="770">
          <cell r="C770">
            <v>0</v>
          </cell>
          <cell r="E770">
            <v>0</v>
          </cell>
        </row>
        <row r="771">
          <cell r="C771">
            <v>0</v>
          </cell>
          <cell r="E771">
            <v>0</v>
          </cell>
        </row>
        <row r="772">
          <cell r="C772">
            <v>0</v>
          </cell>
          <cell r="E772">
            <v>0</v>
          </cell>
        </row>
        <row r="773">
          <cell r="C773">
            <v>0</v>
          </cell>
          <cell r="E773">
            <v>0</v>
          </cell>
        </row>
        <row r="774">
          <cell r="C774">
            <v>0</v>
          </cell>
          <cell r="E774">
            <v>0</v>
          </cell>
        </row>
        <row r="775">
          <cell r="C775">
            <v>0</v>
          </cell>
          <cell r="E775">
            <v>0</v>
          </cell>
        </row>
        <row r="776">
          <cell r="C776">
            <v>0</v>
          </cell>
          <cell r="E776">
            <v>0</v>
          </cell>
        </row>
        <row r="777">
          <cell r="C777">
            <v>0</v>
          </cell>
          <cell r="E777">
            <v>0</v>
          </cell>
        </row>
        <row r="778">
          <cell r="C778">
            <v>0</v>
          </cell>
          <cell r="E778">
            <v>0</v>
          </cell>
        </row>
        <row r="779">
          <cell r="C779">
            <v>0</v>
          </cell>
          <cell r="E779">
            <v>0</v>
          </cell>
        </row>
        <row r="780">
          <cell r="C780">
            <v>0</v>
          </cell>
          <cell r="E780">
            <v>0</v>
          </cell>
        </row>
        <row r="781">
          <cell r="C781">
            <v>0</v>
          </cell>
          <cell r="E781">
            <v>0</v>
          </cell>
        </row>
        <row r="782">
          <cell r="C782">
            <v>0</v>
          </cell>
          <cell r="E782">
            <v>0</v>
          </cell>
        </row>
        <row r="783">
          <cell r="C783">
            <v>0</v>
          </cell>
          <cell r="E783">
            <v>0</v>
          </cell>
        </row>
        <row r="784">
          <cell r="C784">
            <v>0</v>
          </cell>
          <cell r="E784">
            <v>0</v>
          </cell>
        </row>
        <row r="785">
          <cell r="C785">
            <v>0</v>
          </cell>
          <cell r="E785">
            <v>0</v>
          </cell>
        </row>
        <row r="786">
          <cell r="C786">
            <v>0</v>
          </cell>
          <cell r="E786">
            <v>0</v>
          </cell>
        </row>
        <row r="787">
          <cell r="C787">
            <v>0</v>
          </cell>
          <cell r="E787">
            <v>0</v>
          </cell>
        </row>
        <row r="788">
          <cell r="C788">
            <v>0</v>
          </cell>
          <cell r="E788">
            <v>0</v>
          </cell>
        </row>
        <row r="789">
          <cell r="C789">
            <v>0</v>
          </cell>
          <cell r="E789">
            <v>0</v>
          </cell>
        </row>
        <row r="790">
          <cell r="C790">
            <v>0</v>
          </cell>
          <cell r="E790">
            <v>0</v>
          </cell>
        </row>
        <row r="791">
          <cell r="C791">
            <v>0</v>
          </cell>
          <cell r="E791">
            <v>0</v>
          </cell>
        </row>
        <row r="792">
          <cell r="C792">
            <v>0</v>
          </cell>
          <cell r="E792">
            <v>0</v>
          </cell>
        </row>
        <row r="793">
          <cell r="C793">
            <v>0</v>
          </cell>
          <cell r="E793">
            <v>0</v>
          </cell>
        </row>
        <row r="794">
          <cell r="C794">
            <v>0</v>
          </cell>
          <cell r="E794">
            <v>0</v>
          </cell>
        </row>
        <row r="795">
          <cell r="C795">
            <v>0</v>
          </cell>
          <cell r="E795">
            <v>0</v>
          </cell>
        </row>
        <row r="796">
          <cell r="C796">
            <v>0</v>
          </cell>
          <cell r="E796">
            <v>0</v>
          </cell>
        </row>
        <row r="797">
          <cell r="C797">
            <v>0</v>
          </cell>
          <cell r="E797">
            <v>0</v>
          </cell>
        </row>
        <row r="798">
          <cell r="C798">
            <v>0</v>
          </cell>
          <cell r="E798">
            <v>0</v>
          </cell>
        </row>
        <row r="799">
          <cell r="C799">
            <v>0</v>
          </cell>
          <cell r="E799">
            <v>0</v>
          </cell>
        </row>
        <row r="800">
          <cell r="C800">
            <v>0</v>
          </cell>
          <cell r="E800">
            <v>0</v>
          </cell>
        </row>
        <row r="801">
          <cell r="C801">
            <v>0</v>
          </cell>
          <cell r="E801">
            <v>0</v>
          </cell>
        </row>
        <row r="802">
          <cell r="C802">
            <v>0</v>
          </cell>
          <cell r="E802">
            <v>0</v>
          </cell>
        </row>
        <row r="803">
          <cell r="C803">
            <v>0</v>
          </cell>
          <cell r="E803">
            <v>0</v>
          </cell>
        </row>
        <row r="804">
          <cell r="C804">
            <v>0</v>
          </cell>
          <cell r="E804">
            <v>0</v>
          </cell>
        </row>
        <row r="805">
          <cell r="C805">
            <v>0</v>
          </cell>
          <cell r="E805">
            <v>0</v>
          </cell>
        </row>
        <row r="806">
          <cell r="C806">
            <v>0</v>
          </cell>
          <cell r="E806">
            <v>0</v>
          </cell>
        </row>
        <row r="807">
          <cell r="C807">
            <v>0</v>
          </cell>
          <cell r="E807">
            <v>0</v>
          </cell>
        </row>
        <row r="808">
          <cell r="C808">
            <v>0</v>
          </cell>
          <cell r="E808">
            <v>0</v>
          </cell>
        </row>
        <row r="809">
          <cell r="C809">
            <v>0</v>
          </cell>
          <cell r="E809">
            <v>0</v>
          </cell>
        </row>
        <row r="810">
          <cell r="C810">
            <v>0</v>
          </cell>
          <cell r="E810">
            <v>0</v>
          </cell>
        </row>
        <row r="811">
          <cell r="C811">
            <v>0</v>
          </cell>
          <cell r="E811">
            <v>0</v>
          </cell>
        </row>
        <row r="812">
          <cell r="C812">
            <v>0</v>
          </cell>
          <cell r="E812">
            <v>0</v>
          </cell>
        </row>
        <row r="813">
          <cell r="C813">
            <v>0</v>
          </cell>
          <cell r="E813">
            <v>0</v>
          </cell>
        </row>
        <row r="814">
          <cell r="C814">
            <v>0</v>
          </cell>
          <cell r="E814">
            <v>0</v>
          </cell>
        </row>
        <row r="815">
          <cell r="C815">
            <v>0</v>
          </cell>
          <cell r="E815">
            <v>0</v>
          </cell>
        </row>
        <row r="816">
          <cell r="C816">
            <v>0</v>
          </cell>
          <cell r="E816">
            <v>0</v>
          </cell>
        </row>
        <row r="817">
          <cell r="C817">
            <v>0</v>
          </cell>
          <cell r="E817">
            <v>0</v>
          </cell>
        </row>
        <row r="818">
          <cell r="C818">
            <v>0</v>
          </cell>
          <cell r="E818">
            <v>0</v>
          </cell>
        </row>
        <row r="819">
          <cell r="C819">
            <v>0</v>
          </cell>
          <cell r="E819">
            <v>0</v>
          </cell>
        </row>
        <row r="820">
          <cell r="C820">
            <v>0</v>
          </cell>
          <cell r="E820">
            <v>0</v>
          </cell>
        </row>
        <row r="821">
          <cell r="C821">
            <v>0</v>
          </cell>
          <cell r="E821">
            <v>0</v>
          </cell>
        </row>
        <row r="822">
          <cell r="C822">
            <v>0</v>
          </cell>
          <cell r="E822">
            <v>0</v>
          </cell>
        </row>
        <row r="823">
          <cell r="C823">
            <v>0</v>
          </cell>
          <cell r="E823">
            <v>0</v>
          </cell>
        </row>
        <row r="824">
          <cell r="C824">
            <v>0</v>
          </cell>
          <cell r="E824">
            <v>0</v>
          </cell>
        </row>
        <row r="825">
          <cell r="C825">
            <v>0</v>
          </cell>
          <cell r="E825">
            <v>0</v>
          </cell>
        </row>
        <row r="826">
          <cell r="C826">
            <v>0</v>
          </cell>
          <cell r="E826">
            <v>0</v>
          </cell>
        </row>
        <row r="827">
          <cell r="C827">
            <v>0</v>
          </cell>
          <cell r="E827">
            <v>0</v>
          </cell>
        </row>
        <row r="828">
          <cell r="C828">
            <v>0</v>
          </cell>
          <cell r="E828">
            <v>0</v>
          </cell>
        </row>
        <row r="829">
          <cell r="C829">
            <v>0</v>
          </cell>
          <cell r="E829">
            <v>0</v>
          </cell>
        </row>
        <row r="830">
          <cell r="C830">
            <v>0</v>
          </cell>
          <cell r="E830">
            <v>0</v>
          </cell>
        </row>
        <row r="831">
          <cell r="C831">
            <v>0</v>
          </cell>
          <cell r="E831">
            <v>0</v>
          </cell>
        </row>
        <row r="832">
          <cell r="C832">
            <v>0</v>
          </cell>
          <cell r="E832">
            <v>0</v>
          </cell>
        </row>
        <row r="833">
          <cell r="C833">
            <v>0</v>
          </cell>
          <cell r="E833">
            <v>0</v>
          </cell>
        </row>
        <row r="834">
          <cell r="C834">
            <v>0</v>
          </cell>
          <cell r="E834">
            <v>0</v>
          </cell>
        </row>
        <row r="835">
          <cell r="C835">
            <v>0</v>
          </cell>
          <cell r="E835">
            <v>0</v>
          </cell>
        </row>
        <row r="836">
          <cell r="C836">
            <v>0</v>
          </cell>
          <cell r="E836">
            <v>0</v>
          </cell>
        </row>
        <row r="837">
          <cell r="C837">
            <v>0</v>
          </cell>
          <cell r="E837">
            <v>0</v>
          </cell>
        </row>
        <row r="838">
          <cell r="C838">
            <v>0</v>
          </cell>
          <cell r="E838">
            <v>0</v>
          </cell>
        </row>
        <row r="839">
          <cell r="C839">
            <v>0</v>
          </cell>
          <cell r="E839">
            <v>0</v>
          </cell>
        </row>
        <row r="840">
          <cell r="C840">
            <v>0</v>
          </cell>
          <cell r="E840">
            <v>0</v>
          </cell>
        </row>
        <row r="841">
          <cell r="C841">
            <v>0</v>
          </cell>
          <cell r="E841">
            <v>0</v>
          </cell>
        </row>
        <row r="842">
          <cell r="C842">
            <v>0</v>
          </cell>
          <cell r="E842">
            <v>0</v>
          </cell>
        </row>
        <row r="843">
          <cell r="C843">
            <v>0</v>
          </cell>
          <cell r="E843">
            <v>0</v>
          </cell>
        </row>
        <row r="844">
          <cell r="C844">
            <v>0</v>
          </cell>
          <cell r="E844">
            <v>0</v>
          </cell>
        </row>
        <row r="845">
          <cell r="C845">
            <v>0</v>
          </cell>
          <cell r="E845">
            <v>0</v>
          </cell>
        </row>
        <row r="846">
          <cell r="C846">
            <v>0</v>
          </cell>
          <cell r="E846">
            <v>0</v>
          </cell>
        </row>
        <row r="847">
          <cell r="C847">
            <v>0</v>
          </cell>
          <cell r="E847">
            <v>0</v>
          </cell>
        </row>
        <row r="848">
          <cell r="C848">
            <v>0</v>
          </cell>
          <cell r="E848">
            <v>0</v>
          </cell>
        </row>
        <row r="849">
          <cell r="C849">
            <v>0</v>
          </cell>
          <cell r="E849">
            <v>0</v>
          </cell>
        </row>
        <row r="850">
          <cell r="C850">
            <v>0</v>
          </cell>
          <cell r="E850">
            <v>0</v>
          </cell>
        </row>
        <row r="851">
          <cell r="C851">
            <v>0</v>
          </cell>
          <cell r="E851">
            <v>0</v>
          </cell>
        </row>
        <row r="852">
          <cell r="C852">
            <v>0</v>
          </cell>
          <cell r="E852">
            <v>0</v>
          </cell>
        </row>
        <row r="853">
          <cell r="C853">
            <v>0</v>
          </cell>
          <cell r="E853">
            <v>0</v>
          </cell>
        </row>
        <row r="854">
          <cell r="C854">
            <v>0</v>
          </cell>
          <cell r="E854">
            <v>0</v>
          </cell>
        </row>
        <row r="855">
          <cell r="C855">
            <v>0</v>
          </cell>
          <cell r="E855">
            <v>0</v>
          </cell>
        </row>
        <row r="856">
          <cell r="C856">
            <v>0</v>
          </cell>
          <cell r="E856">
            <v>0</v>
          </cell>
        </row>
        <row r="857">
          <cell r="C857">
            <v>0</v>
          </cell>
          <cell r="E857">
            <v>0</v>
          </cell>
        </row>
        <row r="858">
          <cell r="C858">
            <v>0</v>
          </cell>
          <cell r="E858">
            <v>0</v>
          </cell>
        </row>
        <row r="859">
          <cell r="C859">
            <v>0</v>
          </cell>
          <cell r="E859">
            <v>0</v>
          </cell>
        </row>
        <row r="860">
          <cell r="C860">
            <v>0</v>
          </cell>
          <cell r="E860">
            <v>0</v>
          </cell>
        </row>
        <row r="861">
          <cell r="C861">
            <v>0</v>
          </cell>
          <cell r="E861">
            <v>0</v>
          </cell>
        </row>
        <row r="862">
          <cell r="C862">
            <v>0</v>
          </cell>
          <cell r="E862">
            <v>0</v>
          </cell>
        </row>
        <row r="863">
          <cell r="C863">
            <v>0</v>
          </cell>
          <cell r="E863">
            <v>0</v>
          </cell>
        </row>
        <row r="864">
          <cell r="C864">
            <v>0</v>
          </cell>
          <cell r="E864">
            <v>0</v>
          </cell>
        </row>
        <row r="865">
          <cell r="C865">
            <v>0</v>
          </cell>
          <cell r="E865">
            <v>0</v>
          </cell>
        </row>
        <row r="866">
          <cell r="C866">
            <v>0</v>
          </cell>
          <cell r="E866">
            <v>0</v>
          </cell>
        </row>
        <row r="867">
          <cell r="C867">
            <v>0</v>
          </cell>
          <cell r="E867">
            <v>0</v>
          </cell>
        </row>
        <row r="868">
          <cell r="C868">
            <v>0</v>
          </cell>
          <cell r="E868">
            <v>0</v>
          </cell>
        </row>
        <row r="869">
          <cell r="C869">
            <v>0</v>
          </cell>
          <cell r="E869">
            <v>0</v>
          </cell>
        </row>
        <row r="870">
          <cell r="C870">
            <v>0</v>
          </cell>
          <cell r="E870">
            <v>0</v>
          </cell>
        </row>
        <row r="871">
          <cell r="C871">
            <v>0</v>
          </cell>
          <cell r="E871">
            <v>0</v>
          </cell>
        </row>
        <row r="872">
          <cell r="C872">
            <v>0</v>
          </cell>
          <cell r="E872">
            <v>0</v>
          </cell>
        </row>
        <row r="873">
          <cell r="C873">
            <v>0</v>
          </cell>
          <cell r="E873">
            <v>0</v>
          </cell>
        </row>
        <row r="874">
          <cell r="C874">
            <v>0</v>
          </cell>
          <cell r="E874">
            <v>0</v>
          </cell>
        </row>
        <row r="875">
          <cell r="C875">
            <v>0</v>
          </cell>
          <cell r="E875">
            <v>0</v>
          </cell>
        </row>
        <row r="876">
          <cell r="C876">
            <v>0</v>
          </cell>
          <cell r="E876">
            <v>0</v>
          </cell>
        </row>
        <row r="877">
          <cell r="C877">
            <v>0</v>
          </cell>
          <cell r="E877">
            <v>0</v>
          </cell>
        </row>
        <row r="878">
          <cell r="C878">
            <v>0</v>
          </cell>
          <cell r="E878">
            <v>0</v>
          </cell>
        </row>
        <row r="879">
          <cell r="C879">
            <v>0</v>
          </cell>
          <cell r="E879">
            <v>0</v>
          </cell>
        </row>
        <row r="880">
          <cell r="C880">
            <v>0</v>
          </cell>
          <cell r="E880">
            <v>0</v>
          </cell>
        </row>
        <row r="881">
          <cell r="C881">
            <v>0</v>
          </cell>
          <cell r="E881">
            <v>0</v>
          </cell>
        </row>
        <row r="882">
          <cell r="C882">
            <v>0</v>
          </cell>
          <cell r="E882">
            <v>0</v>
          </cell>
        </row>
        <row r="883">
          <cell r="C883">
            <v>0</v>
          </cell>
          <cell r="E883">
            <v>0</v>
          </cell>
        </row>
        <row r="884">
          <cell r="C884">
            <v>0</v>
          </cell>
          <cell r="E884">
            <v>0</v>
          </cell>
        </row>
        <row r="885">
          <cell r="C885">
            <v>0</v>
          </cell>
          <cell r="E885">
            <v>0</v>
          </cell>
        </row>
        <row r="886">
          <cell r="C886">
            <v>0</v>
          </cell>
          <cell r="E886">
            <v>0</v>
          </cell>
        </row>
        <row r="887">
          <cell r="C887">
            <v>0</v>
          </cell>
          <cell r="E887">
            <v>0</v>
          </cell>
        </row>
        <row r="888">
          <cell r="C888">
            <v>0</v>
          </cell>
          <cell r="E888">
            <v>0</v>
          </cell>
        </row>
        <row r="889">
          <cell r="C889">
            <v>0</v>
          </cell>
          <cell r="E889">
            <v>0</v>
          </cell>
        </row>
        <row r="890">
          <cell r="C890">
            <v>0</v>
          </cell>
          <cell r="E890">
            <v>0</v>
          </cell>
        </row>
        <row r="891">
          <cell r="C891">
            <v>0</v>
          </cell>
          <cell r="E891">
            <v>0</v>
          </cell>
        </row>
        <row r="892">
          <cell r="C892">
            <v>0</v>
          </cell>
          <cell r="E892">
            <v>0</v>
          </cell>
        </row>
        <row r="893">
          <cell r="C893">
            <v>0</v>
          </cell>
          <cell r="E893">
            <v>0</v>
          </cell>
        </row>
        <row r="894">
          <cell r="C894">
            <v>0</v>
          </cell>
          <cell r="E894">
            <v>0</v>
          </cell>
        </row>
        <row r="895">
          <cell r="C895">
            <v>0</v>
          </cell>
          <cell r="E895">
            <v>0</v>
          </cell>
        </row>
        <row r="896">
          <cell r="C896">
            <v>0</v>
          </cell>
          <cell r="E896">
            <v>0</v>
          </cell>
        </row>
        <row r="897">
          <cell r="C897">
            <v>0</v>
          </cell>
          <cell r="E897">
            <v>0</v>
          </cell>
        </row>
        <row r="898">
          <cell r="C898">
            <v>0</v>
          </cell>
          <cell r="E898">
            <v>0</v>
          </cell>
        </row>
        <row r="899">
          <cell r="C899">
            <v>0</v>
          </cell>
          <cell r="E899">
            <v>0</v>
          </cell>
        </row>
        <row r="900">
          <cell r="C900">
            <v>0</v>
          </cell>
          <cell r="E900">
            <v>0</v>
          </cell>
        </row>
        <row r="901">
          <cell r="C901">
            <v>0</v>
          </cell>
          <cell r="E901">
            <v>0</v>
          </cell>
        </row>
        <row r="902">
          <cell r="C902">
            <v>0</v>
          </cell>
          <cell r="E902">
            <v>0</v>
          </cell>
        </row>
        <row r="903">
          <cell r="C903">
            <v>0</v>
          </cell>
          <cell r="E903">
            <v>0</v>
          </cell>
        </row>
        <row r="904">
          <cell r="C904">
            <v>0</v>
          </cell>
          <cell r="E904">
            <v>0</v>
          </cell>
        </row>
        <row r="905">
          <cell r="C905">
            <v>0</v>
          </cell>
          <cell r="E905">
            <v>0</v>
          </cell>
        </row>
        <row r="906">
          <cell r="C906">
            <v>0</v>
          </cell>
          <cell r="E906">
            <v>0</v>
          </cell>
        </row>
        <row r="907">
          <cell r="C907">
            <v>0</v>
          </cell>
          <cell r="E907">
            <v>0</v>
          </cell>
        </row>
        <row r="908">
          <cell r="C908">
            <v>0</v>
          </cell>
          <cell r="E908">
            <v>0</v>
          </cell>
        </row>
        <row r="909">
          <cell r="C909">
            <v>0</v>
          </cell>
          <cell r="E909">
            <v>0</v>
          </cell>
        </row>
        <row r="910">
          <cell r="C910">
            <v>0</v>
          </cell>
          <cell r="E910">
            <v>0</v>
          </cell>
        </row>
        <row r="911">
          <cell r="C911">
            <v>0</v>
          </cell>
          <cell r="E911">
            <v>0</v>
          </cell>
        </row>
        <row r="912">
          <cell r="C912">
            <v>0</v>
          </cell>
          <cell r="E912">
            <v>0</v>
          </cell>
        </row>
        <row r="913">
          <cell r="C913">
            <v>0</v>
          </cell>
          <cell r="E913">
            <v>0</v>
          </cell>
        </row>
        <row r="914">
          <cell r="C914">
            <v>0</v>
          </cell>
          <cell r="E914">
            <v>0</v>
          </cell>
        </row>
        <row r="915">
          <cell r="C915">
            <v>0</v>
          </cell>
          <cell r="E915">
            <v>0</v>
          </cell>
        </row>
        <row r="916">
          <cell r="C916">
            <v>0</v>
          </cell>
          <cell r="E916">
            <v>0</v>
          </cell>
        </row>
        <row r="917">
          <cell r="C917">
            <v>0</v>
          </cell>
          <cell r="E917">
            <v>0</v>
          </cell>
        </row>
        <row r="918">
          <cell r="C918">
            <v>0</v>
          </cell>
          <cell r="E918">
            <v>0</v>
          </cell>
        </row>
        <row r="919">
          <cell r="C919">
            <v>0</v>
          </cell>
          <cell r="E919">
            <v>0</v>
          </cell>
        </row>
        <row r="920">
          <cell r="C920">
            <v>0</v>
          </cell>
          <cell r="E920">
            <v>0</v>
          </cell>
        </row>
        <row r="921">
          <cell r="C921">
            <v>0</v>
          </cell>
          <cell r="E921">
            <v>0</v>
          </cell>
        </row>
        <row r="922">
          <cell r="C922">
            <v>0</v>
          </cell>
          <cell r="E922">
            <v>0</v>
          </cell>
        </row>
        <row r="923">
          <cell r="C923">
            <v>0</v>
          </cell>
          <cell r="E923">
            <v>0</v>
          </cell>
        </row>
        <row r="924">
          <cell r="C924">
            <v>0</v>
          </cell>
          <cell r="E924">
            <v>0</v>
          </cell>
        </row>
        <row r="925">
          <cell r="C925">
            <v>0</v>
          </cell>
          <cell r="E925">
            <v>0</v>
          </cell>
        </row>
        <row r="926">
          <cell r="C926">
            <v>0</v>
          </cell>
          <cell r="E926">
            <v>0</v>
          </cell>
        </row>
        <row r="927">
          <cell r="C927">
            <v>0</v>
          </cell>
          <cell r="E927">
            <v>0</v>
          </cell>
        </row>
        <row r="928">
          <cell r="C928">
            <v>0</v>
          </cell>
          <cell r="E928">
            <v>0</v>
          </cell>
        </row>
        <row r="929">
          <cell r="C929">
            <v>0</v>
          </cell>
          <cell r="E929">
            <v>0</v>
          </cell>
        </row>
        <row r="930">
          <cell r="C930">
            <v>0</v>
          </cell>
          <cell r="E930">
            <v>0</v>
          </cell>
        </row>
        <row r="931">
          <cell r="C931">
            <v>0</v>
          </cell>
          <cell r="E931">
            <v>0</v>
          </cell>
        </row>
        <row r="932">
          <cell r="C932">
            <v>0</v>
          </cell>
          <cell r="E932">
            <v>0</v>
          </cell>
        </row>
        <row r="933">
          <cell r="C933">
            <v>0</v>
          </cell>
          <cell r="E933">
            <v>0</v>
          </cell>
        </row>
        <row r="934">
          <cell r="C934">
            <v>0</v>
          </cell>
          <cell r="E934">
            <v>0</v>
          </cell>
        </row>
        <row r="935">
          <cell r="C935">
            <v>0</v>
          </cell>
          <cell r="E935">
            <v>0</v>
          </cell>
        </row>
        <row r="936">
          <cell r="C936">
            <v>0</v>
          </cell>
          <cell r="E936">
            <v>0</v>
          </cell>
        </row>
        <row r="937">
          <cell r="C937">
            <v>0</v>
          </cell>
          <cell r="E937">
            <v>0</v>
          </cell>
        </row>
        <row r="938">
          <cell r="C938">
            <v>0</v>
          </cell>
          <cell r="E938">
            <v>0</v>
          </cell>
        </row>
        <row r="939">
          <cell r="C939">
            <v>0</v>
          </cell>
          <cell r="E939">
            <v>0</v>
          </cell>
        </row>
        <row r="940">
          <cell r="C940">
            <v>0</v>
          </cell>
          <cell r="E940">
            <v>0</v>
          </cell>
        </row>
        <row r="941">
          <cell r="C941">
            <v>0</v>
          </cell>
          <cell r="E941">
            <v>0</v>
          </cell>
        </row>
        <row r="942">
          <cell r="C942">
            <v>0</v>
          </cell>
          <cell r="E942">
            <v>0</v>
          </cell>
        </row>
        <row r="943">
          <cell r="C943">
            <v>0</v>
          </cell>
          <cell r="E943">
            <v>0</v>
          </cell>
        </row>
        <row r="944">
          <cell r="C944">
            <v>0</v>
          </cell>
          <cell r="E944">
            <v>0</v>
          </cell>
        </row>
        <row r="945">
          <cell r="C945">
            <v>0</v>
          </cell>
          <cell r="E945">
            <v>0</v>
          </cell>
        </row>
        <row r="946">
          <cell r="C946">
            <v>0</v>
          </cell>
          <cell r="E946">
            <v>0</v>
          </cell>
        </row>
        <row r="947">
          <cell r="C947">
            <v>0</v>
          </cell>
          <cell r="E947">
            <v>0</v>
          </cell>
        </row>
        <row r="948">
          <cell r="C948">
            <v>0</v>
          </cell>
          <cell r="E948">
            <v>0</v>
          </cell>
        </row>
        <row r="949">
          <cell r="C949">
            <v>0</v>
          </cell>
          <cell r="E949">
            <v>0</v>
          </cell>
        </row>
        <row r="950">
          <cell r="C950">
            <v>0</v>
          </cell>
          <cell r="E950">
            <v>0</v>
          </cell>
        </row>
        <row r="951">
          <cell r="C951">
            <v>0</v>
          </cell>
          <cell r="E951">
            <v>0</v>
          </cell>
        </row>
        <row r="952">
          <cell r="C952">
            <v>0</v>
          </cell>
          <cell r="E952">
            <v>0</v>
          </cell>
        </row>
        <row r="953">
          <cell r="C953">
            <v>0</v>
          </cell>
          <cell r="E953">
            <v>0</v>
          </cell>
        </row>
        <row r="954">
          <cell r="C954">
            <v>0</v>
          </cell>
          <cell r="E954">
            <v>0</v>
          </cell>
        </row>
        <row r="955">
          <cell r="C955">
            <v>0</v>
          </cell>
          <cell r="E955">
            <v>0</v>
          </cell>
        </row>
        <row r="956">
          <cell r="C956">
            <v>0</v>
          </cell>
          <cell r="E956">
            <v>0</v>
          </cell>
        </row>
        <row r="957">
          <cell r="C957">
            <v>0</v>
          </cell>
          <cell r="E957">
            <v>0</v>
          </cell>
        </row>
        <row r="958">
          <cell r="C958">
            <v>0</v>
          </cell>
          <cell r="E958">
            <v>0</v>
          </cell>
        </row>
        <row r="959">
          <cell r="C959">
            <v>0</v>
          </cell>
          <cell r="E959">
            <v>0</v>
          </cell>
        </row>
        <row r="960">
          <cell r="C960">
            <v>0</v>
          </cell>
          <cell r="E960">
            <v>0</v>
          </cell>
        </row>
        <row r="961">
          <cell r="C961">
            <v>0</v>
          </cell>
          <cell r="E961">
            <v>0</v>
          </cell>
        </row>
        <row r="962">
          <cell r="C962">
            <v>0</v>
          </cell>
          <cell r="E962">
            <v>0</v>
          </cell>
        </row>
        <row r="963">
          <cell r="C963">
            <v>0</v>
          </cell>
          <cell r="E963">
            <v>0</v>
          </cell>
        </row>
        <row r="964">
          <cell r="C964">
            <v>0</v>
          </cell>
          <cell r="E964">
            <v>0</v>
          </cell>
        </row>
        <row r="965">
          <cell r="C965">
            <v>0</v>
          </cell>
          <cell r="E965">
            <v>0</v>
          </cell>
        </row>
        <row r="966">
          <cell r="C966">
            <v>0</v>
          </cell>
          <cell r="E966">
            <v>0</v>
          </cell>
        </row>
        <row r="967">
          <cell r="C967">
            <v>0</v>
          </cell>
          <cell r="E967">
            <v>0</v>
          </cell>
        </row>
        <row r="968">
          <cell r="C968">
            <v>0</v>
          </cell>
          <cell r="E968">
            <v>0</v>
          </cell>
        </row>
        <row r="969">
          <cell r="C969">
            <v>0</v>
          </cell>
          <cell r="E969">
            <v>0</v>
          </cell>
        </row>
        <row r="970">
          <cell r="C970">
            <v>0</v>
          </cell>
          <cell r="E970">
            <v>0</v>
          </cell>
        </row>
        <row r="971">
          <cell r="C971">
            <v>0</v>
          </cell>
          <cell r="E971">
            <v>0</v>
          </cell>
        </row>
        <row r="972">
          <cell r="C972">
            <v>0</v>
          </cell>
          <cell r="E972">
            <v>0</v>
          </cell>
        </row>
        <row r="973">
          <cell r="C973">
            <v>0</v>
          </cell>
          <cell r="E973">
            <v>0</v>
          </cell>
        </row>
        <row r="974">
          <cell r="C974">
            <v>0</v>
          </cell>
          <cell r="E974">
            <v>0</v>
          </cell>
        </row>
        <row r="975">
          <cell r="C975">
            <v>0</v>
          </cell>
          <cell r="E975">
            <v>0</v>
          </cell>
        </row>
        <row r="976">
          <cell r="C976">
            <v>0</v>
          </cell>
          <cell r="E976">
            <v>0</v>
          </cell>
        </row>
        <row r="977">
          <cell r="C977">
            <v>0</v>
          </cell>
          <cell r="E977">
            <v>0</v>
          </cell>
        </row>
        <row r="978">
          <cell r="C978">
            <v>0</v>
          </cell>
          <cell r="E978">
            <v>0</v>
          </cell>
        </row>
        <row r="979">
          <cell r="C979">
            <v>0</v>
          </cell>
          <cell r="E979">
            <v>0</v>
          </cell>
        </row>
        <row r="980">
          <cell r="C980">
            <v>0</v>
          </cell>
          <cell r="E980">
            <v>0</v>
          </cell>
        </row>
        <row r="981">
          <cell r="C981">
            <v>0</v>
          </cell>
          <cell r="E981">
            <v>0</v>
          </cell>
        </row>
        <row r="982">
          <cell r="C982">
            <v>0</v>
          </cell>
          <cell r="E982">
            <v>0</v>
          </cell>
        </row>
        <row r="983">
          <cell r="C983">
            <v>0</v>
          </cell>
          <cell r="E983">
            <v>0</v>
          </cell>
        </row>
        <row r="984">
          <cell r="C984">
            <v>0</v>
          </cell>
          <cell r="E984">
            <v>0</v>
          </cell>
        </row>
        <row r="985">
          <cell r="C985">
            <v>0</v>
          </cell>
          <cell r="E985">
            <v>0</v>
          </cell>
        </row>
        <row r="986">
          <cell r="C986">
            <v>0</v>
          </cell>
          <cell r="E986">
            <v>0</v>
          </cell>
        </row>
        <row r="987">
          <cell r="C987">
            <v>0</v>
          </cell>
          <cell r="E987">
            <v>0</v>
          </cell>
        </row>
        <row r="988">
          <cell r="C988">
            <v>0</v>
          </cell>
          <cell r="E988">
            <v>0</v>
          </cell>
        </row>
        <row r="989">
          <cell r="C989">
            <v>0</v>
          </cell>
          <cell r="E989">
            <v>0</v>
          </cell>
        </row>
        <row r="990">
          <cell r="C990">
            <v>0</v>
          </cell>
          <cell r="E990">
            <v>0</v>
          </cell>
        </row>
        <row r="991">
          <cell r="C991">
            <v>0</v>
          </cell>
          <cell r="E991">
            <v>0</v>
          </cell>
        </row>
        <row r="992">
          <cell r="C992">
            <v>0</v>
          </cell>
          <cell r="E992">
            <v>0</v>
          </cell>
        </row>
        <row r="993">
          <cell r="C993">
            <v>0</v>
          </cell>
          <cell r="E993">
            <v>0</v>
          </cell>
        </row>
        <row r="994">
          <cell r="C994">
            <v>0</v>
          </cell>
          <cell r="E994">
            <v>0</v>
          </cell>
        </row>
        <row r="995">
          <cell r="C995">
            <v>0</v>
          </cell>
          <cell r="E995">
            <v>0</v>
          </cell>
        </row>
        <row r="996">
          <cell r="C996">
            <v>0</v>
          </cell>
          <cell r="E996">
            <v>0</v>
          </cell>
        </row>
        <row r="997">
          <cell r="C997">
            <v>0</v>
          </cell>
          <cell r="E997">
            <v>0</v>
          </cell>
        </row>
        <row r="998">
          <cell r="C998">
            <v>0</v>
          </cell>
          <cell r="E998">
            <v>0</v>
          </cell>
        </row>
        <row r="999">
          <cell r="C999">
            <v>0</v>
          </cell>
          <cell r="E999">
            <v>0</v>
          </cell>
        </row>
        <row r="1000">
          <cell r="C1000">
            <v>0</v>
          </cell>
          <cell r="E1000">
            <v>0</v>
          </cell>
        </row>
        <row r="1001">
          <cell r="C1001">
            <v>0</v>
          </cell>
          <cell r="E1001">
            <v>0</v>
          </cell>
        </row>
        <row r="1002">
          <cell r="C1002">
            <v>0</v>
          </cell>
          <cell r="E1002">
            <v>0</v>
          </cell>
        </row>
        <row r="1003">
          <cell r="C1003">
            <v>0</v>
          </cell>
          <cell r="E1003">
            <v>0</v>
          </cell>
        </row>
        <row r="1004">
          <cell r="C1004">
            <v>0</v>
          </cell>
          <cell r="E1004">
            <v>0</v>
          </cell>
        </row>
        <row r="1005">
          <cell r="C1005">
            <v>0</v>
          </cell>
          <cell r="E1005">
            <v>0</v>
          </cell>
        </row>
        <row r="1006">
          <cell r="C1006">
            <v>0</v>
          </cell>
          <cell r="E1006">
            <v>0</v>
          </cell>
        </row>
        <row r="1007">
          <cell r="C1007">
            <v>0</v>
          </cell>
          <cell r="E1007">
            <v>0</v>
          </cell>
        </row>
        <row r="1008">
          <cell r="C1008">
            <v>0</v>
          </cell>
          <cell r="E1008">
            <v>0</v>
          </cell>
        </row>
        <row r="1009">
          <cell r="C1009">
            <v>0</v>
          </cell>
          <cell r="E1009">
            <v>0</v>
          </cell>
        </row>
        <row r="1010">
          <cell r="C1010">
            <v>0</v>
          </cell>
          <cell r="E1010">
            <v>0</v>
          </cell>
        </row>
        <row r="1011">
          <cell r="C1011">
            <v>0</v>
          </cell>
          <cell r="E1011">
            <v>0</v>
          </cell>
        </row>
        <row r="1012">
          <cell r="C1012">
            <v>0</v>
          </cell>
          <cell r="E1012">
            <v>0</v>
          </cell>
        </row>
        <row r="1013">
          <cell r="C1013">
            <v>0</v>
          </cell>
          <cell r="E1013">
            <v>0</v>
          </cell>
        </row>
        <row r="1014">
          <cell r="C1014">
            <v>0</v>
          </cell>
          <cell r="E1014">
            <v>0</v>
          </cell>
        </row>
        <row r="1015">
          <cell r="C1015">
            <v>0</v>
          </cell>
          <cell r="E1015">
            <v>0</v>
          </cell>
        </row>
        <row r="1016">
          <cell r="C1016">
            <v>0</v>
          </cell>
          <cell r="E1016">
            <v>0</v>
          </cell>
        </row>
        <row r="1017">
          <cell r="C1017">
            <v>0</v>
          </cell>
          <cell r="E1017">
            <v>0</v>
          </cell>
        </row>
        <row r="1018">
          <cell r="C1018">
            <v>0</v>
          </cell>
          <cell r="E1018">
            <v>0</v>
          </cell>
        </row>
        <row r="1019">
          <cell r="C1019">
            <v>0</v>
          </cell>
          <cell r="E1019">
            <v>0</v>
          </cell>
        </row>
        <row r="1020">
          <cell r="C1020">
            <v>0</v>
          </cell>
          <cell r="E1020">
            <v>0</v>
          </cell>
        </row>
        <row r="1021">
          <cell r="C1021">
            <v>0</v>
          </cell>
          <cell r="E1021">
            <v>0</v>
          </cell>
        </row>
        <row r="1022">
          <cell r="C1022">
            <v>0</v>
          </cell>
          <cell r="E1022">
            <v>0</v>
          </cell>
        </row>
        <row r="1023">
          <cell r="C1023">
            <v>0</v>
          </cell>
          <cell r="E1023">
            <v>0</v>
          </cell>
        </row>
        <row r="1024">
          <cell r="C1024">
            <v>0</v>
          </cell>
          <cell r="E1024">
            <v>0</v>
          </cell>
        </row>
        <row r="1025">
          <cell r="C1025">
            <v>0</v>
          </cell>
          <cell r="E1025">
            <v>0</v>
          </cell>
        </row>
        <row r="1026">
          <cell r="C1026">
            <v>0</v>
          </cell>
          <cell r="E1026">
            <v>0</v>
          </cell>
        </row>
        <row r="1027">
          <cell r="C1027">
            <v>0</v>
          </cell>
          <cell r="E1027">
            <v>0</v>
          </cell>
        </row>
        <row r="1028">
          <cell r="C1028">
            <v>0</v>
          </cell>
          <cell r="E1028">
            <v>0</v>
          </cell>
        </row>
        <row r="1029">
          <cell r="C1029">
            <v>0</v>
          </cell>
          <cell r="E1029">
            <v>0</v>
          </cell>
        </row>
        <row r="1030">
          <cell r="C1030">
            <v>0</v>
          </cell>
          <cell r="E1030">
            <v>0</v>
          </cell>
        </row>
        <row r="1031">
          <cell r="C1031">
            <v>0</v>
          </cell>
          <cell r="E1031">
            <v>0</v>
          </cell>
        </row>
        <row r="1032">
          <cell r="C1032">
            <v>0</v>
          </cell>
          <cell r="E1032">
            <v>0</v>
          </cell>
        </row>
        <row r="1033">
          <cell r="C1033">
            <v>0</v>
          </cell>
          <cell r="E1033">
            <v>0</v>
          </cell>
        </row>
        <row r="1034">
          <cell r="C1034">
            <v>0</v>
          </cell>
          <cell r="E1034">
            <v>0</v>
          </cell>
        </row>
        <row r="1035">
          <cell r="C1035">
            <v>0</v>
          </cell>
          <cell r="E1035">
            <v>0</v>
          </cell>
        </row>
        <row r="1036">
          <cell r="C1036">
            <v>0</v>
          </cell>
          <cell r="E1036">
            <v>0</v>
          </cell>
        </row>
        <row r="1037">
          <cell r="C1037">
            <v>0</v>
          </cell>
          <cell r="E1037">
            <v>0</v>
          </cell>
        </row>
        <row r="1038">
          <cell r="C1038">
            <v>0</v>
          </cell>
          <cell r="E1038">
            <v>0</v>
          </cell>
        </row>
        <row r="1039">
          <cell r="C1039">
            <v>0</v>
          </cell>
          <cell r="E1039">
            <v>0</v>
          </cell>
        </row>
        <row r="1040">
          <cell r="C1040">
            <v>0</v>
          </cell>
          <cell r="E1040">
            <v>0</v>
          </cell>
        </row>
        <row r="1041">
          <cell r="C1041">
            <v>0</v>
          </cell>
          <cell r="E1041">
            <v>0</v>
          </cell>
        </row>
        <row r="1042">
          <cell r="C1042">
            <v>0</v>
          </cell>
          <cell r="E1042">
            <v>0</v>
          </cell>
        </row>
        <row r="1043">
          <cell r="C1043">
            <v>0</v>
          </cell>
          <cell r="E1043">
            <v>0</v>
          </cell>
        </row>
        <row r="1044">
          <cell r="C1044">
            <v>0</v>
          </cell>
          <cell r="E1044">
            <v>0</v>
          </cell>
        </row>
        <row r="1045">
          <cell r="C1045">
            <v>0</v>
          </cell>
          <cell r="E1045">
            <v>0</v>
          </cell>
        </row>
        <row r="1046">
          <cell r="C1046">
            <v>0</v>
          </cell>
          <cell r="E1046">
            <v>0</v>
          </cell>
        </row>
        <row r="1047">
          <cell r="C1047">
            <v>0</v>
          </cell>
          <cell r="E1047">
            <v>0</v>
          </cell>
        </row>
        <row r="1048">
          <cell r="C1048">
            <v>0</v>
          </cell>
          <cell r="E1048">
            <v>0</v>
          </cell>
        </row>
        <row r="1049">
          <cell r="C1049">
            <v>0</v>
          </cell>
          <cell r="E1049">
            <v>0</v>
          </cell>
        </row>
        <row r="1050">
          <cell r="C1050">
            <v>0</v>
          </cell>
          <cell r="E1050">
            <v>0</v>
          </cell>
        </row>
        <row r="1051">
          <cell r="C1051">
            <v>0</v>
          </cell>
          <cell r="E1051">
            <v>0</v>
          </cell>
        </row>
        <row r="1052">
          <cell r="C1052">
            <v>0</v>
          </cell>
          <cell r="E1052">
            <v>0</v>
          </cell>
        </row>
        <row r="1053">
          <cell r="C1053">
            <v>0</v>
          </cell>
          <cell r="E1053">
            <v>0</v>
          </cell>
        </row>
        <row r="1054">
          <cell r="C1054">
            <v>0</v>
          </cell>
          <cell r="E1054">
            <v>0</v>
          </cell>
        </row>
        <row r="1055">
          <cell r="C1055">
            <v>0</v>
          </cell>
          <cell r="E1055">
            <v>0</v>
          </cell>
        </row>
        <row r="1056">
          <cell r="C1056">
            <v>0</v>
          </cell>
          <cell r="E1056">
            <v>0</v>
          </cell>
        </row>
        <row r="1057">
          <cell r="C1057">
            <v>0</v>
          </cell>
          <cell r="E1057">
            <v>0</v>
          </cell>
        </row>
        <row r="1058">
          <cell r="C1058">
            <v>0</v>
          </cell>
          <cell r="E1058">
            <v>0</v>
          </cell>
        </row>
        <row r="1059">
          <cell r="C1059">
            <v>0</v>
          </cell>
          <cell r="E1059">
            <v>0</v>
          </cell>
        </row>
        <row r="1060">
          <cell r="C1060">
            <v>0</v>
          </cell>
          <cell r="E1060">
            <v>0</v>
          </cell>
        </row>
        <row r="1061">
          <cell r="C1061">
            <v>0</v>
          </cell>
          <cell r="E1061">
            <v>0</v>
          </cell>
        </row>
        <row r="1062">
          <cell r="C1062">
            <v>0</v>
          </cell>
          <cell r="E1062">
            <v>0</v>
          </cell>
        </row>
        <row r="1063">
          <cell r="C1063">
            <v>0</v>
          </cell>
          <cell r="E1063">
            <v>0</v>
          </cell>
        </row>
        <row r="1064">
          <cell r="C1064">
            <v>0</v>
          </cell>
          <cell r="E1064">
            <v>0</v>
          </cell>
        </row>
        <row r="1065">
          <cell r="C1065">
            <v>0</v>
          </cell>
          <cell r="E1065">
            <v>0</v>
          </cell>
        </row>
        <row r="1066">
          <cell r="C1066">
            <v>0</v>
          </cell>
          <cell r="E1066">
            <v>0</v>
          </cell>
        </row>
        <row r="1067">
          <cell r="C1067">
            <v>0</v>
          </cell>
          <cell r="E1067">
            <v>0</v>
          </cell>
        </row>
        <row r="1068">
          <cell r="C1068">
            <v>0</v>
          </cell>
          <cell r="E1068">
            <v>0</v>
          </cell>
        </row>
        <row r="1069">
          <cell r="C1069">
            <v>0</v>
          </cell>
          <cell r="E1069">
            <v>0</v>
          </cell>
        </row>
        <row r="1070">
          <cell r="C1070">
            <v>0</v>
          </cell>
          <cell r="E1070">
            <v>0</v>
          </cell>
        </row>
        <row r="1071">
          <cell r="C1071">
            <v>0</v>
          </cell>
          <cell r="E1071">
            <v>0</v>
          </cell>
        </row>
        <row r="1072">
          <cell r="C1072">
            <v>0</v>
          </cell>
          <cell r="E1072">
            <v>0</v>
          </cell>
        </row>
        <row r="1073">
          <cell r="C1073">
            <v>0</v>
          </cell>
          <cell r="E1073">
            <v>0</v>
          </cell>
        </row>
        <row r="1074">
          <cell r="C1074">
            <v>0</v>
          </cell>
          <cell r="E1074">
            <v>0</v>
          </cell>
        </row>
        <row r="1075">
          <cell r="C1075">
            <v>0</v>
          </cell>
          <cell r="E1075">
            <v>0</v>
          </cell>
        </row>
        <row r="1076">
          <cell r="C1076">
            <v>0</v>
          </cell>
          <cell r="E1076">
            <v>0</v>
          </cell>
        </row>
        <row r="1077">
          <cell r="C1077">
            <v>0</v>
          </cell>
          <cell r="E1077">
            <v>0</v>
          </cell>
        </row>
        <row r="1078">
          <cell r="C1078">
            <v>0</v>
          </cell>
          <cell r="E1078">
            <v>0</v>
          </cell>
        </row>
        <row r="1079">
          <cell r="C1079">
            <v>0</v>
          </cell>
          <cell r="E1079">
            <v>0</v>
          </cell>
        </row>
        <row r="1080">
          <cell r="C1080">
            <v>0</v>
          </cell>
          <cell r="E1080">
            <v>0</v>
          </cell>
        </row>
        <row r="1081">
          <cell r="C1081">
            <v>0</v>
          </cell>
          <cell r="E1081">
            <v>0</v>
          </cell>
        </row>
        <row r="1082">
          <cell r="C1082">
            <v>0</v>
          </cell>
          <cell r="E1082">
            <v>0</v>
          </cell>
        </row>
        <row r="1083">
          <cell r="C1083">
            <v>0</v>
          </cell>
          <cell r="E1083">
            <v>0</v>
          </cell>
        </row>
        <row r="1084">
          <cell r="C1084">
            <v>0</v>
          </cell>
          <cell r="E1084">
            <v>0</v>
          </cell>
        </row>
        <row r="1085">
          <cell r="C1085">
            <v>0</v>
          </cell>
          <cell r="E1085">
            <v>0</v>
          </cell>
        </row>
        <row r="1086">
          <cell r="C1086">
            <v>0</v>
          </cell>
          <cell r="E1086">
            <v>0</v>
          </cell>
        </row>
        <row r="1087">
          <cell r="C1087">
            <v>0</v>
          </cell>
          <cell r="E1087">
            <v>0</v>
          </cell>
        </row>
        <row r="1088">
          <cell r="C1088">
            <v>0</v>
          </cell>
          <cell r="E1088">
            <v>0</v>
          </cell>
        </row>
        <row r="1089">
          <cell r="C1089">
            <v>0</v>
          </cell>
          <cell r="E1089">
            <v>0</v>
          </cell>
        </row>
        <row r="1090">
          <cell r="C1090">
            <v>0</v>
          </cell>
          <cell r="E1090">
            <v>0</v>
          </cell>
        </row>
        <row r="1091">
          <cell r="C1091">
            <v>0</v>
          </cell>
          <cell r="E1091">
            <v>0</v>
          </cell>
        </row>
        <row r="1092">
          <cell r="C1092">
            <v>0</v>
          </cell>
          <cell r="E1092">
            <v>0</v>
          </cell>
        </row>
        <row r="1093">
          <cell r="C1093">
            <v>0</v>
          </cell>
          <cell r="E1093">
            <v>0</v>
          </cell>
        </row>
        <row r="1094">
          <cell r="C1094">
            <v>0</v>
          </cell>
          <cell r="E1094">
            <v>0</v>
          </cell>
        </row>
        <row r="1095">
          <cell r="C1095">
            <v>0</v>
          </cell>
          <cell r="E1095">
            <v>0</v>
          </cell>
        </row>
        <row r="1096">
          <cell r="C1096">
            <v>0</v>
          </cell>
          <cell r="E1096">
            <v>0</v>
          </cell>
        </row>
        <row r="1097">
          <cell r="C1097">
            <v>0</v>
          </cell>
          <cell r="E1097">
            <v>0</v>
          </cell>
        </row>
        <row r="1098">
          <cell r="C1098">
            <v>0</v>
          </cell>
          <cell r="E1098">
            <v>0</v>
          </cell>
        </row>
        <row r="1099">
          <cell r="C1099">
            <v>0</v>
          </cell>
          <cell r="E1099">
            <v>0</v>
          </cell>
        </row>
        <row r="1100">
          <cell r="C1100">
            <v>0</v>
          </cell>
          <cell r="E1100">
            <v>0</v>
          </cell>
        </row>
        <row r="1101">
          <cell r="C1101">
            <v>0</v>
          </cell>
          <cell r="E1101">
            <v>0</v>
          </cell>
        </row>
        <row r="1102">
          <cell r="C1102">
            <v>0</v>
          </cell>
          <cell r="E1102">
            <v>0</v>
          </cell>
        </row>
        <row r="1103">
          <cell r="C1103">
            <v>0</v>
          </cell>
          <cell r="E1103">
            <v>0</v>
          </cell>
        </row>
        <row r="1104">
          <cell r="C1104">
            <v>0</v>
          </cell>
          <cell r="E1104">
            <v>0</v>
          </cell>
        </row>
        <row r="1105">
          <cell r="C1105">
            <v>0</v>
          </cell>
          <cell r="E1105">
            <v>0</v>
          </cell>
        </row>
        <row r="1106">
          <cell r="C1106">
            <v>0</v>
          </cell>
          <cell r="E1106">
            <v>0</v>
          </cell>
        </row>
        <row r="1107">
          <cell r="C1107">
            <v>0</v>
          </cell>
          <cell r="E1107">
            <v>0</v>
          </cell>
        </row>
        <row r="1108">
          <cell r="C1108">
            <v>0</v>
          </cell>
          <cell r="E1108">
            <v>0</v>
          </cell>
        </row>
        <row r="1109">
          <cell r="C1109">
            <v>0</v>
          </cell>
          <cell r="E1109">
            <v>0</v>
          </cell>
        </row>
        <row r="1110">
          <cell r="C1110">
            <v>0</v>
          </cell>
          <cell r="E1110">
            <v>0</v>
          </cell>
        </row>
        <row r="1111">
          <cell r="C1111">
            <v>0</v>
          </cell>
          <cell r="E1111">
            <v>0</v>
          </cell>
        </row>
        <row r="1112">
          <cell r="C1112">
            <v>0</v>
          </cell>
          <cell r="E1112">
            <v>0</v>
          </cell>
        </row>
        <row r="1113">
          <cell r="C1113">
            <v>0</v>
          </cell>
          <cell r="E1113">
            <v>0</v>
          </cell>
        </row>
        <row r="1114">
          <cell r="C1114">
            <v>0</v>
          </cell>
          <cell r="E1114">
            <v>0</v>
          </cell>
        </row>
        <row r="1115">
          <cell r="C1115">
            <v>0</v>
          </cell>
          <cell r="E1115">
            <v>0</v>
          </cell>
        </row>
        <row r="1116">
          <cell r="C1116">
            <v>0</v>
          </cell>
          <cell r="E1116">
            <v>0</v>
          </cell>
        </row>
        <row r="1117">
          <cell r="C1117">
            <v>0</v>
          </cell>
          <cell r="E1117">
            <v>0</v>
          </cell>
        </row>
        <row r="1118">
          <cell r="C1118">
            <v>0</v>
          </cell>
          <cell r="E1118">
            <v>0</v>
          </cell>
        </row>
        <row r="1119">
          <cell r="C1119">
            <v>0</v>
          </cell>
          <cell r="E1119">
            <v>0</v>
          </cell>
        </row>
        <row r="1120">
          <cell r="C1120">
            <v>0</v>
          </cell>
          <cell r="E1120">
            <v>0</v>
          </cell>
        </row>
        <row r="1121">
          <cell r="C1121">
            <v>0</v>
          </cell>
          <cell r="E1121">
            <v>0</v>
          </cell>
        </row>
        <row r="1122">
          <cell r="C1122">
            <v>0</v>
          </cell>
          <cell r="E1122">
            <v>0</v>
          </cell>
        </row>
        <row r="1123">
          <cell r="C1123">
            <v>0</v>
          </cell>
          <cell r="E1123">
            <v>0</v>
          </cell>
        </row>
        <row r="1124">
          <cell r="C1124">
            <v>0</v>
          </cell>
          <cell r="E1124">
            <v>0</v>
          </cell>
        </row>
        <row r="1125">
          <cell r="C1125">
            <v>0</v>
          </cell>
          <cell r="E1125">
            <v>0</v>
          </cell>
        </row>
        <row r="1126">
          <cell r="C1126">
            <v>0</v>
          </cell>
          <cell r="E1126">
            <v>0</v>
          </cell>
        </row>
        <row r="1127">
          <cell r="C1127">
            <v>0</v>
          </cell>
          <cell r="E1127">
            <v>0</v>
          </cell>
        </row>
        <row r="1128">
          <cell r="C1128">
            <v>0</v>
          </cell>
          <cell r="E1128">
            <v>0</v>
          </cell>
        </row>
        <row r="1129">
          <cell r="C1129">
            <v>0</v>
          </cell>
          <cell r="E1129">
            <v>0</v>
          </cell>
        </row>
        <row r="1130">
          <cell r="C1130">
            <v>0</v>
          </cell>
          <cell r="E1130">
            <v>0</v>
          </cell>
        </row>
        <row r="1131">
          <cell r="C1131">
            <v>0</v>
          </cell>
          <cell r="E1131">
            <v>0</v>
          </cell>
        </row>
        <row r="1132">
          <cell r="C1132">
            <v>0</v>
          </cell>
          <cell r="E1132">
            <v>0</v>
          </cell>
        </row>
        <row r="1133">
          <cell r="C1133">
            <v>0</v>
          </cell>
          <cell r="E1133">
            <v>0</v>
          </cell>
        </row>
        <row r="1134">
          <cell r="C1134">
            <v>0</v>
          </cell>
          <cell r="E1134">
            <v>0</v>
          </cell>
        </row>
        <row r="1135">
          <cell r="C1135">
            <v>0</v>
          </cell>
          <cell r="E1135">
            <v>0</v>
          </cell>
        </row>
        <row r="1136">
          <cell r="C1136">
            <v>0</v>
          </cell>
          <cell r="E1136">
            <v>0</v>
          </cell>
        </row>
        <row r="1137">
          <cell r="C1137">
            <v>0</v>
          </cell>
          <cell r="E1137">
            <v>0</v>
          </cell>
        </row>
        <row r="1138">
          <cell r="C1138">
            <v>0</v>
          </cell>
          <cell r="E1138">
            <v>0</v>
          </cell>
        </row>
        <row r="1139">
          <cell r="C1139">
            <v>0</v>
          </cell>
          <cell r="E1139">
            <v>0</v>
          </cell>
        </row>
        <row r="1140">
          <cell r="C1140">
            <v>0</v>
          </cell>
          <cell r="E1140">
            <v>0</v>
          </cell>
        </row>
        <row r="1141">
          <cell r="C1141">
            <v>0</v>
          </cell>
          <cell r="E1141">
            <v>0</v>
          </cell>
        </row>
        <row r="1142">
          <cell r="C1142">
            <v>0</v>
          </cell>
          <cell r="E1142">
            <v>0</v>
          </cell>
        </row>
        <row r="1143">
          <cell r="C1143">
            <v>0</v>
          </cell>
          <cell r="E1143">
            <v>0</v>
          </cell>
        </row>
        <row r="1144">
          <cell r="C1144">
            <v>0</v>
          </cell>
          <cell r="E1144">
            <v>0</v>
          </cell>
        </row>
        <row r="1145">
          <cell r="C1145">
            <v>0</v>
          </cell>
          <cell r="E1145">
            <v>0</v>
          </cell>
        </row>
        <row r="1146">
          <cell r="C1146">
            <v>0</v>
          </cell>
          <cell r="E1146">
            <v>0</v>
          </cell>
        </row>
        <row r="1147">
          <cell r="C1147">
            <v>0</v>
          </cell>
          <cell r="E1147">
            <v>0</v>
          </cell>
        </row>
        <row r="1148">
          <cell r="C1148">
            <v>0</v>
          </cell>
          <cell r="E1148">
            <v>0</v>
          </cell>
        </row>
        <row r="1149">
          <cell r="C1149">
            <v>0</v>
          </cell>
          <cell r="E1149">
            <v>0</v>
          </cell>
        </row>
        <row r="1150">
          <cell r="C1150">
            <v>0</v>
          </cell>
          <cell r="E1150">
            <v>0</v>
          </cell>
        </row>
        <row r="1151">
          <cell r="C1151">
            <v>0</v>
          </cell>
          <cell r="E1151">
            <v>0</v>
          </cell>
        </row>
        <row r="1152">
          <cell r="C1152">
            <v>0</v>
          </cell>
          <cell r="E1152">
            <v>0</v>
          </cell>
        </row>
        <row r="1153">
          <cell r="C1153">
            <v>0</v>
          </cell>
          <cell r="E1153">
            <v>0</v>
          </cell>
        </row>
        <row r="1154">
          <cell r="C1154">
            <v>0</v>
          </cell>
          <cell r="E1154">
            <v>0</v>
          </cell>
        </row>
        <row r="1155">
          <cell r="C1155">
            <v>0</v>
          </cell>
          <cell r="E1155">
            <v>0</v>
          </cell>
        </row>
        <row r="1156">
          <cell r="C1156">
            <v>0</v>
          </cell>
          <cell r="E1156">
            <v>0</v>
          </cell>
        </row>
        <row r="1157">
          <cell r="C1157">
            <v>0</v>
          </cell>
          <cell r="E1157">
            <v>0</v>
          </cell>
        </row>
        <row r="1158">
          <cell r="C1158">
            <v>0</v>
          </cell>
          <cell r="E1158">
            <v>0</v>
          </cell>
        </row>
        <row r="1159">
          <cell r="C1159">
            <v>0</v>
          </cell>
          <cell r="E1159">
            <v>0</v>
          </cell>
        </row>
        <row r="1160">
          <cell r="C1160">
            <v>0</v>
          </cell>
          <cell r="E1160">
            <v>0</v>
          </cell>
        </row>
        <row r="1161">
          <cell r="C1161">
            <v>0</v>
          </cell>
          <cell r="E1161">
            <v>0</v>
          </cell>
        </row>
        <row r="1162">
          <cell r="C1162">
            <v>0</v>
          </cell>
          <cell r="E1162">
            <v>0</v>
          </cell>
        </row>
        <row r="1163">
          <cell r="C1163">
            <v>0</v>
          </cell>
          <cell r="E1163">
            <v>0</v>
          </cell>
        </row>
        <row r="1164">
          <cell r="C1164">
            <v>0</v>
          </cell>
          <cell r="E1164">
            <v>0</v>
          </cell>
        </row>
        <row r="1165">
          <cell r="C1165">
            <v>0</v>
          </cell>
          <cell r="E1165">
            <v>0</v>
          </cell>
        </row>
        <row r="1166">
          <cell r="C1166">
            <v>0</v>
          </cell>
          <cell r="E1166">
            <v>0</v>
          </cell>
        </row>
        <row r="1167">
          <cell r="C1167">
            <v>0</v>
          </cell>
          <cell r="E1167">
            <v>0</v>
          </cell>
        </row>
        <row r="1168">
          <cell r="C1168">
            <v>0</v>
          </cell>
          <cell r="E1168">
            <v>0</v>
          </cell>
        </row>
        <row r="1169">
          <cell r="C1169">
            <v>0</v>
          </cell>
          <cell r="E1169">
            <v>0</v>
          </cell>
        </row>
        <row r="1170">
          <cell r="C1170">
            <v>0</v>
          </cell>
          <cell r="E1170">
            <v>0</v>
          </cell>
        </row>
        <row r="1171">
          <cell r="C1171">
            <v>0</v>
          </cell>
          <cell r="E1171">
            <v>0</v>
          </cell>
        </row>
        <row r="1172">
          <cell r="C1172">
            <v>0</v>
          </cell>
          <cell r="E1172">
            <v>0</v>
          </cell>
        </row>
        <row r="1173">
          <cell r="C1173">
            <v>0</v>
          </cell>
          <cell r="E1173">
            <v>0</v>
          </cell>
        </row>
        <row r="1174">
          <cell r="C1174">
            <v>0</v>
          </cell>
          <cell r="E1174">
            <v>0</v>
          </cell>
        </row>
        <row r="1175">
          <cell r="C1175">
            <v>0</v>
          </cell>
          <cell r="E1175">
            <v>0</v>
          </cell>
        </row>
        <row r="1176">
          <cell r="C1176">
            <v>0</v>
          </cell>
          <cell r="E1176">
            <v>0</v>
          </cell>
        </row>
        <row r="1177">
          <cell r="C1177">
            <v>0</v>
          </cell>
          <cell r="E1177">
            <v>0</v>
          </cell>
        </row>
        <row r="1178">
          <cell r="C1178">
            <v>0</v>
          </cell>
          <cell r="E1178">
            <v>0</v>
          </cell>
        </row>
        <row r="1179">
          <cell r="C1179">
            <v>0</v>
          </cell>
          <cell r="E1179">
            <v>0</v>
          </cell>
        </row>
        <row r="1180">
          <cell r="C1180">
            <v>0</v>
          </cell>
          <cell r="E1180">
            <v>0</v>
          </cell>
        </row>
        <row r="1181">
          <cell r="C1181">
            <v>0</v>
          </cell>
          <cell r="E1181">
            <v>0</v>
          </cell>
        </row>
        <row r="1182">
          <cell r="C1182">
            <v>0</v>
          </cell>
          <cell r="E1182">
            <v>0</v>
          </cell>
        </row>
        <row r="1183">
          <cell r="C1183">
            <v>0</v>
          </cell>
          <cell r="E1183">
            <v>0</v>
          </cell>
        </row>
        <row r="1184">
          <cell r="C1184">
            <v>0</v>
          </cell>
          <cell r="E1184">
            <v>0</v>
          </cell>
        </row>
        <row r="1185">
          <cell r="C1185">
            <v>0</v>
          </cell>
          <cell r="E1185">
            <v>0</v>
          </cell>
        </row>
        <row r="1186">
          <cell r="C1186">
            <v>0</v>
          </cell>
          <cell r="E1186">
            <v>0</v>
          </cell>
        </row>
        <row r="1187">
          <cell r="C1187">
            <v>0</v>
          </cell>
          <cell r="E1187">
            <v>0</v>
          </cell>
        </row>
        <row r="1188">
          <cell r="C1188">
            <v>0</v>
          </cell>
          <cell r="E1188">
            <v>0</v>
          </cell>
        </row>
        <row r="1189">
          <cell r="C1189">
            <v>0</v>
          </cell>
          <cell r="E1189">
            <v>0</v>
          </cell>
        </row>
        <row r="1190">
          <cell r="C1190">
            <v>0</v>
          </cell>
          <cell r="E1190">
            <v>0</v>
          </cell>
        </row>
        <row r="1191">
          <cell r="C1191">
            <v>0</v>
          </cell>
          <cell r="E1191">
            <v>0</v>
          </cell>
        </row>
        <row r="1192">
          <cell r="C1192">
            <v>0</v>
          </cell>
          <cell r="E1192">
            <v>0</v>
          </cell>
        </row>
        <row r="1193">
          <cell r="C1193">
            <v>0</v>
          </cell>
          <cell r="E1193">
            <v>0</v>
          </cell>
        </row>
        <row r="1194">
          <cell r="C1194">
            <v>0</v>
          </cell>
          <cell r="E1194">
            <v>0</v>
          </cell>
        </row>
        <row r="1195">
          <cell r="C1195">
            <v>0</v>
          </cell>
          <cell r="E1195">
            <v>0</v>
          </cell>
        </row>
        <row r="1196">
          <cell r="C1196">
            <v>0</v>
          </cell>
          <cell r="E1196">
            <v>0</v>
          </cell>
        </row>
        <row r="1197">
          <cell r="C1197">
            <v>0</v>
          </cell>
          <cell r="E1197">
            <v>0</v>
          </cell>
        </row>
        <row r="1198">
          <cell r="C1198">
            <v>0</v>
          </cell>
          <cell r="E1198">
            <v>0</v>
          </cell>
        </row>
        <row r="1199">
          <cell r="C1199">
            <v>0</v>
          </cell>
          <cell r="E1199">
            <v>0</v>
          </cell>
        </row>
        <row r="1200">
          <cell r="C1200">
            <v>0</v>
          </cell>
          <cell r="E1200">
            <v>0</v>
          </cell>
        </row>
        <row r="1201">
          <cell r="C1201">
            <v>0</v>
          </cell>
          <cell r="E1201">
            <v>0</v>
          </cell>
        </row>
        <row r="1202">
          <cell r="C1202">
            <v>0</v>
          </cell>
          <cell r="E1202">
            <v>0</v>
          </cell>
        </row>
        <row r="1203">
          <cell r="C1203">
            <v>0</v>
          </cell>
          <cell r="E1203">
            <v>0</v>
          </cell>
        </row>
        <row r="1204">
          <cell r="C1204">
            <v>0</v>
          </cell>
          <cell r="E1204">
            <v>0</v>
          </cell>
        </row>
        <row r="1205">
          <cell r="C1205">
            <v>0</v>
          </cell>
          <cell r="E1205">
            <v>0</v>
          </cell>
        </row>
        <row r="1206">
          <cell r="C1206">
            <v>0</v>
          </cell>
          <cell r="E1206">
            <v>0</v>
          </cell>
        </row>
        <row r="1207">
          <cell r="C1207">
            <v>0</v>
          </cell>
          <cell r="E1207">
            <v>0</v>
          </cell>
        </row>
        <row r="1208">
          <cell r="C1208">
            <v>0</v>
          </cell>
          <cell r="E1208">
            <v>0</v>
          </cell>
        </row>
        <row r="1209">
          <cell r="C1209">
            <v>0</v>
          </cell>
          <cell r="E1209">
            <v>0</v>
          </cell>
        </row>
        <row r="1210">
          <cell r="C1210">
            <v>0</v>
          </cell>
          <cell r="E1210">
            <v>0</v>
          </cell>
        </row>
        <row r="1211">
          <cell r="C1211">
            <v>0</v>
          </cell>
          <cell r="E1211">
            <v>0</v>
          </cell>
        </row>
        <row r="1212">
          <cell r="C1212">
            <v>0</v>
          </cell>
          <cell r="E1212">
            <v>0</v>
          </cell>
        </row>
        <row r="1213">
          <cell r="C1213">
            <v>0</v>
          </cell>
          <cell r="E1213">
            <v>0</v>
          </cell>
        </row>
        <row r="1214">
          <cell r="C1214">
            <v>0</v>
          </cell>
          <cell r="E1214">
            <v>0</v>
          </cell>
        </row>
        <row r="1215">
          <cell r="C1215">
            <v>0</v>
          </cell>
          <cell r="E1215">
            <v>0</v>
          </cell>
        </row>
        <row r="1216">
          <cell r="C1216">
            <v>0</v>
          </cell>
          <cell r="E1216">
            <v>0</v>
          </cell>
        </row>
        <row r="1217">
          <cell r="C1217">
            <v>0</v>
          </cell>
          <cell r="E1217">
            <v>0</v>
          </cell>
        </row>
        <row r="1218">
          <cell r="C1218">
            <v>0</v>
          </cell>
          <cell r="E1218">
            <v>0</v>
          </cell>
        </row>
        <row r="1219">
          <cell r="C1219">
            <v>0</v>
          </cell>
          <cell r="E1219">
            <v>0</v>
          </cell>
        </row>
        <row r="1220">
          <cell r="C1220">
            <v>0</v>
          </cell>
          <cell r="E1220">
            <v>0</v>
          </cell>
        </row>
        <row r="1221">
          <cell r="C1221">
            <v>0</v>
          </cell>
          <cell r="E1221">
            <v>0</v>
          </cell>
        </row>
        <row r="1222">
          <cell r="C1222">
            <v>0</v>
          </cell>
          <cell r="E1222">
            <v>0</v>
          </cell>
        </row>
        <row r="1223">
          <cell r="C1223">
            <v>0</v>
          </cell>
          <cell r="E1223">
            <v>0</v>
          </cell>
        </row>
        <row r="1224">
          <cell r="C1224">
            <v>0</v>
          </cell>
          <cell r="E1224">
            <v>0</v>
          </cell>
        </row>
        <row r="1225">
          <cell r="C1225">
            <v>0</v>
          </cell>
          <cell r="E1225">
            <v>0</v>
          </cell>
        </row>
        <row r="1226">
          <cell r="C1226">
            <v>0</v>
          </cell>
          <cell r="E1226">
            <v>0</v>
          </cell>
        </row>
        <row r="1227">
          <cell r="C1227">
            <v>0</v>
          </cell>
          <cell r="E1227">
            <v>0</v>
          </cell>
        </row>
        <row r="1228">
          <cell r="C1228">
            <v>0</v>
          </cell>
          <cell r="E1228">
            <v>0</v>
          </cell>
        </row>
        <row r="1229">
          <cell r="C1229">
            <v>0</v>
          </cell>
          <cell r="E1229">
            <v>0</v>
          </cell>
        </row>
        <row r="1230">
          <cell r="C1230">
            <v>0</v>
          </cell>
          <cell r="E1230">
            <v>0</v>
          </cell>
        </row>
        <row r="1231">
          <cell r="C1231">
            <v>0</v>
          </cell>
          <cell r="E1231">
            <v>0</v>
          </cell>
        </row>
        <row r="1232">
          <cell r="C1232">
            <v>0</v>
          </cell>
          <cell r="E1232">
            <v>0</v>
          </cell>
        </row>
        <row r="1233">
          <cell r="C1233">
            <v>0</v>
          </cell>
          <cell r="E1233">
            <v>0</v>
          </cell>
        </row>
        <row r="1234">
          <cell r="C1234">
            <v>0</v>
          </cell>
          <cell r="E1234">
            <v>0</v>
          </cell>
        </row>
        <row r="1235">
          <cell r="C1235">
            <v>0</v>
          </cell>
          <cell r="E1235">
            <v>0</v>
          </cell>
        </row>
        <row r="1236">
          <cell r="C1236">
            <v>0</v>
          </cell>
          <cell r="E1236">
            <v>0</v>
          </cell>
        </row>
        <row r="1237">
          <cell r="C1237">
            <v>0</v>
          </cell>
          <cell r="E1237">
            <v>0</v>
          </cell>
        </row>
        <row r="1238">
          <cell r="C1238">
            <v>0</v>
          </cell>
          <cell r="E1238">
            <v>0</v>
          </cell>
        </row>
        <row r="1239">
          <cell r="C1239">
            <v>0</v>
          </cell>
          <cell r="E1239">
            <v>0</v>
          </cell>
        </row>
        <row r="1240">
          <cell r="C1240">
            <v>0</v>
          </cell>
          <cell r="E1240">
            <v>0</v>
          </cell>
        </row>
        <row r="1241">
          <cell r="C1241">
            <v>0</v>
          </cell>
          <cell r="E1241">
            <v>0</v>
          </cell>
        </row>
        <row r="1242">
          <cell r="C1242">
            <v>0</v>
          </cell>
          <cell r="E1242">
            <v>0</v>
          </cell>
        </row>
        <row r="1243">
          <cell r="C1243">
            <v>0</v>
          </cell>
          <cell r="E1243">
            <v>0</v>
          </cell>
        </row>
        <row r="1244">
          <cell r="C1244">
            <v>0</v>
          </cell>
          <cell r="E1244">
            <v>0</v>
          </cell>
        </row>
        <row r="1245">
          <cell r="C1245">
            <v>0</v>
          </cell>
          <cell r="E1245">
            <v>0</v>
          </cell>
        </row>
        <row r="1246">
          <cell r="C1246">
            <v>0</v>
          </cell>
          <cell r="E1246">
            <v>0</v>
          </cell>
        </row>
        <row r="1247">
          <cell r="C1247">
            <v>0</v>
          </cell>
          <cell r="E1247">
            <v>0</v>
          </cell>
        </row>
        <row r="1248">
          <cell r="C1248">
            <v>0</v>
          </cell>
          <cell r="E1248">
            <v>0</v>
          </cell>
        </row>
        <row r="1249">
          <cell r="C1249">
            <v>0</v>
          </cell>
          <cell r="E1249">
            <v>0</v>
          </cell>
        </row>
        <row r="1250">
          <cell r="C1250">
            <v>0</v>
          </cell>
          <cell r="E1250">
            <v>0</v>
          </cell>
        </row>
        <row r="1251">
          <cell r="C1251">
            <v>0</v>
          </cell>
          <cell r="E1251">
            <v>0</v>
          </cell>
        </row>
        <row r="1252">
          <cell r="C1252">
            <v>0</v>
          </cell>
          <cell r="E1252">
            <v>0</v>
          </cell>
        </row>
        <row r="1253">
          <cell r="C1253">
            <v>0</v>
          </cell>
          <cell r="E1253">
            <v>0</v>
          </cell>
        </row>
        <row r="1254">
          <cell r="C1254">
            <v>0</v>
          </cell>
          <cell r="E1254">
            <v>0</v>
          </cell>
        </row>
        <row r="1255">
          <cell r="C1255">
            <v>0</v>
          </cell>
          <cell r="E1255">
            <v>0</v>
          </cell>
        </row>
        <row r="1256">
          <cell r="C1256">
            <v>0</v>
          </cell>
          <cell r="E1256">
            <v>0</v>
          </cell>
        </row>
        <row r="1257">
          <cell r="C1257">
            <v>0</v>
          </cell>
          <cell r="E1257">
            <v>0</v>
          </cell>
        </row>
        <row r="1258">
          <cell r="C1258">
            <v>0</v>
          </cell>
          <cell r="E1258">
            <v>0</v>
          </cell>
        </row>
        <row r="1259">
          <cell r="C1259">
            <v>0</v>
          </cell>
          <cell r="E1259">
            <v>0</v>
          </cell>
        </row>
        <row r="1260">
          <cell r="C1260">
            <v>0</v>
          </cell>
          <cell r="E1260">
            <v>0</v>
          </cell>
        </row>
        <row r="1261">
          <cell r="C1261">
            <v>0</v>
          </cell>
          <cell r="E1261">
            <v>0</v>
          </cell>
        </row>
        <row r="1262">
          <cell r="C1262">
            <v>0</v>
          </cell>
          <cell r="E1262">
            <v>0</v>
          </cell>
        </row>
        <row r="1263">
          <cell r="C1263">
            <v>0</v>
          </cell>
          <cell r="E1263">
            <v>0</v>
          </cell>
        </row>
        <row r="1264">
          <cell r="C1264">
            <v>0</v>
          </cell>
          <cell r="E1264">
            <v>0</v>
          </cell>
        </row>
        <row r="1265">
          <cell r="C1265">
            <v>0</v>
          </cell>
          <cell r="E1265">
            <v>0</v>
          </cell>
        </row>
        <row r="1266">
          <cell r="C1266">
            <v>0</v>
          </cell>
          <cell r="E1266">
            <v>0</v>
          </cell>
        </row>
        <row r="1267">
          <cell r="C1267">
            <v>0</v>
          </cell>
          <cell r="E1267">
            <v>0</v>
          </cell>
        </row>
        <row r="1268">
          <cell r="C1268">
            <v>0</v>
          </cell>
          <cell r="E1268">
            <v>0</v>
          </cell>
        </row>
        <row r="1269">
          <cell r="C1269">
            <v>0</v>
          </cell>
          <cell r="E1269">
            <v>0</v>
          </cell>
        </row>
        <row r="1270">
          <cell r="C1270">
            <v>0</v>
          </cell>
          <cell r="E1270">
            <v>0</v>
          </cell>
        </row>
        <row r="1271">
          <cell r="C1271">
            <v>0</v>
          </cell>
          <cell r="E1271">
            <v>0</v>
          </cell>
        </row>
        <row r="1272">
          <cell r="C1272">
            <v>0</v>
          </cell>
          <cell r="E1272">
            <v>0</v>
          </cell>
        </row>
        <row r="1273">
          <cell r="C1273">
            <v>0</v>
          </cell>
          <cell r="E1273">
            <v>0</v>
          </cell>
        </row>
        <row r="1274">
          <cell r="C1274">
            <v>0</v>
          </cell>
          <cell r="E1274">
            <v>0</v>
          </cell>
        </row>
        <row r="1275">
          <cell r="C1275">
            <v>0</v>
          </cell>
          <cell r="E1275">
            <v>0</v>
          </cell>
        </row>
        <row r="1276">
          <cell r="C1276">
            <v>0</v>
          </cell>
          <cell r="E1276">
            <v>0</v>
          </cell>
        </row>
        <row r="1277">
          <cell r="C1277">
            <v>0</v>
          </cell>
          <cell r="E1277">
            <v>0</v>
          </cell>
        </row>
        <row r="1278">
          <cell r="C1278">
            <v>0</v>
          </cell>
          <cell r="E1278">
            <v>0</v>
          </cell>
        </row>
        <row r="1279">
          <cell r="C1279">
            <v>0</v>
          </cell>
          <cell r="E1279">
            <v>0</v>
          </cell>
        </row>
        <row r="1280">
          <cell r="C1280">
            <v>0</v>
          </cell>
          <cell r="E1280">
            <v>0</v>
          </cell>
        </row>
        <row r="1281">
          <cell r="C1281">
            <v>0</v>
          </cell>
          <cell r="E1281">
            <v>0</v>
          </cell>
        </row>
        <row r="1282">
          <cell r="C1282">
            <v>0</v>
          </cell>
          <cell r="E1282">
            <v>0</v>
          </cell>
        </row>
        <row r="1283">
          <cell r="C1283">
            <v>0</v>
          </cell>
          <cell r="E1283">
            <v>0</v>
          </cell>
        </row>
        <row r="1284">
          <cell r="C1284">
            <v>0</v>
          </cell>
          <cell r="E1284">
            <v>0</v>
          </cell>
        </row>
        <row r="1285">
          <cell r="C1285">
            <v>0</v>
          </cell>
          <cell r="E1285">
            <v>0</v>
          </cell>
        </row>
        <row r="1286">
          <cell r="C1286">
            <v>0</v>
          </cell>
          <cell r="E1286">
            <v>0</v>
          </cell>
        </row>
        <row r="1287">
          <cell r="C1287">
            <v>0</v>
          </cell>
          <cell r="E1287">
            <v>0</v>
          </cell>
        </row>
        <row r="1288">
          <cell r="C1288">
            <v>0</v>
          </cell>
          <cell r="E1288">
            <v>0</v>
          </cell>
        </row>
        <row r="1289">
          <cell r="C1289">
            <v>0</v>
          </cell>
          <cell r="E1289">
            <v>0</v>
          </cell>
        </row>
        <row r="1290">
          <cell r="C1290">
            <v>0</v>
          </cell>
          <cell r="E1290">
            <v>0</v>
          </cell>
        </row>
        <row r="1291">
          <cell r="C1291">
            <v>0</v>
          </cell>
          <cell r="E1291">
            <v>0</v>
          </cell>
        </row>
        <row r="1292">
          <cell r="C1292">
            <v>0</v>
          </cell>
          <cell r="E1292">
            <v>0</v>
          </cell>
        </row>
        <row r="1293">
          <cell r="C1293">
            <v>0</v>
          </cell>
          <cell r="E1293">
            <v>0</v>
          </cell>
        </row>
        <row r="1294">
          <cell r="C1294">
            <v>0</v>
          </cell>
          <cell r="E1294">
            <v>0</v>
          </cell>
        </row>
        <row r="1295">
          <cell r="C1295">
            <v>0</v>
          </cell>
          <cell r="E1295">
            <v>0</v>
          </cell>
        </row>
        <row r="1296">
          <cell r="C1296">
            <v>0</v>
          </cell>
          <cell r="E1296">
            <v>0</v>
          </cell>
        </row>
        <row r="1297">
          <cell r="C1297">
            <v>0</v>
          </cell>
          <cell r="E1297">
            <v>0</v>
          </cell>
        </row>
        <row r="1298">
          <cell r="C1298">
            <v>0</v>
          </cell>
          <cell r="E1298">
            <v>0</v>
          </cell>
        </row>
        <row r="1299">
          <cell r="C1299">
            <v>0</v>
          </cell>
          <cell r="E1299">
            <v>0</v>
          </cell>
        </row>
        <row r="1300">
          <cell r="C1300">
            <v>0</v>
          </cell>
          <cell r="E1300">
            <v>0</v>
          </cell>
        </row>
        <row r="1301">
          <cell r="C1301">
            <v>0</v>
          </cell>
          <cell r="E1301">
            <v>0</v>
          </cell>
        </row>
        <row r="1302">
          <cell r="C1302">
            <v>0</v>
          </cell>
          <cell r="E1302">
            <v>0</v>
          </cell>
        </row>
        <row r="1303">
          <cell r="C1303">
            <v>0</v>
          </cell>
          <cell r="E1303">
            <v>0</v>
          </cell>
        </row>
        <row r="1304">
          <cell r="C1304">
            <v>0</v>
          </cell>
          <cell r="E1304">
            <v>0</v>
          </cell>
        </row>
        <row r="1305">
          <cell r="C1305">
            <v>0</v>
          </cell>
          <cell r="E1305">
            <v>0</v>
          </cell>
        </row>
        <row r="1306">
          <cell r="C1306">
            <v>0</v>
          </cell>
          <cell r="E1306">
            <v>0</v>
          </cell>
        </row>
        <row r="1307">
          <cell r="C1307">
            <v>0</v>
          </cell>
          <cell r="E1307">
            <v>0</v>
          </cell>
        </row>
        <row r="1308">
          <cell r="C1308">
            <v>0</v>
          </cell>
          <cell r="E1308">
            <v>0</v>
          </cell>
        </row>
        <row r="1309">
          <cell r="C1309">
            <v>0</v>
          </cell>
          <cell r="E1309">
            <v>0</v>
          </cell>
        </row>
        <row r="1310">
          <cell r="C1310">
            <v>0</v>
          </cell>
          <cell r="E1310">
            <v>0</v>
          </cell>
        </row>
        <row r="1311">
          <cell r="C1311">
            <v>0</v>
          </cell>
          <cell r="E1311">
            <v>0</v>
          </cell>
        </row>
        <row r="1312">
          <cell r="C1312">
            <v>0</v>
          </cell>
          <cell r="E1312">
            <v>0</v>
          </cell>
        </row>
        <row r="1313">
          <cell r="C1313">
            <v>0</v>
          </cell>
          <cell r="E1313">
            <v>0</v>
          </cell>
        </row>
        <row r="1314">
          <cell r="C1314">
            <v>0</v>
          </cell>
          <cell r="E1314">
            <v>0</v>
          </cell>
        </row>
        <row r="1315">
          <cell r="C1315">
            <v>0</v>
          </cell>
          <cell r="E1315">
            <v>0</v>
          </cell>
        </row>
        <row r="1316">
          <cell r="C1316">
            <v>0</v>
          </cell>
          <cell r="E1316">
            <v>0</v>
          </cell>
        </row>
        <row r="1317">
          <cell r="C1317">
            <v>0</v>
          </cell>
          <cell r="E1317">
            <v>0</v>
          </cell>
        </row>
        <row r="1318">
          <cell r="C1318">
            <v>0</v>
          </cell>
          <cell r="E1318">
            <v>0</v>
          </cell>
        </row>
        <row r="1319">
          <cell r="C1319">
            <v>0</v>
          </cell>
          <cell r="E1319">
            <v>0</v>
          </cell>
        </row>
        <row r="1320">
          <cell r="C1320">
            <v>0</v>
          </cell>
          <cell r="E1320">
            <v>0</v>
          </cell>
        </row>
        <row r="1321">
          <cell r="C1321">
            <v>0</v>
          </cell>
          <cell r="E1321">
            <v>0</v>
          </cell>
        </row>
        <row r="1322">
          <cell r="C1322">
            <v>0</v>
          </cell>
          <cell r="E1322">
            <v>0</v>
          </cell>
        </row>
        <row r="1323">
          <cell r="C1323">
            <v>0</v>
          </cell>
          <cell r="E1323">
            <v>0</v>
          </cell>
        </row>
        <row r="1324">
          <cell r="C1324">
            <v>0</v>
          </cell>
          <cell r="E1324">
            <v>0</v>
          </cell>
        </row>
        <row r="1325">
          <cell r="C1325">
            <v>0</v>
          </cell>
          <cell r="E1325">
            <v>0</v>
          </cell>
        </row>
        <row r="1326">
          <cell r="C1326">
            <v>0</v>
          </cell>
          <cell r="E1326">
            <v>0</v>
          </cell>
        </row>
        <row r="1327">
          <cell r="C1327">
            <v>0</v>
          </cell>
          <cell r="E1327">
            <v>0</v>
          </cell>
        </row>
        <row r="1328">
          <cell r="C1328">
            <v>0</v>
          </cell>
          <cell r="E1328">
            <v>0</v>
          </cell>
        </row>
        <row r="1329">
          <cell r="C1329">
            <v>0</v>
          </cell>
          <cell r="E1329">
            <v>0</v>
          </cell>
        </row>
        <row r="1330">
          <cell r="C1330">
            <v>0</v>
          </cell>
          <cell r="E1330">
            <v>0</v>
          </cell>
        </row>
        <row r="1331">
          <cell r="C1331">
            <v>0</v>
          </cell>
          <cell r="E1331">
            <v>0</v>
          </cell>
        </row>
        <row r="1332">
          <cell r="C1332">
            <v>0</v>
          </cell>
          <cell r="E1332">
            <v>0</v>
          </cell>
        </row>
        <row r="1333">
          <cell r="C1333">
            <v>0</v>
          </cell>
          <cell r="E1333">
            <v>0</v>
          </cell>
        </row>
        <row r="1334">
          <cell r="C1334">
            <v>0</v>
          </cell>
          <cell r="E1334">
            <v>0</v>
          </cell>
        </row>
        <row r="1335">
          <cell r="C1335">
            <v>0</v>
          </cell>
          <cell r="E1335">
            <v>0</v>
          </cell>
        </row>
        <row r="1336">
          <cell r="C1336">
            <v>0</v>
          </cell>
          <cell r="E1336">
            <v>0</v>
          </cell>
        </row>
        <row r="1337">
          <cell r="C1337">
            <v>0</v>
          </cell>
          <cell r="E1337">
            <v>0</v>
          </cell>
        </row>
        <row r="1338">
          <cell r="C1338">
            <v>0</v>
          </cell>
          <cell r="E1338">
            <v>0</v>
          </cell>
        </row>
        <row r="1339">
          <cell r="C1339">
            <v>0</v>
          </cell>
          <cell r="E1339">
            <v>0</v>
          </cell>
        </row>
        <row r="1340">
          <cell r="C1340">
            <v>0</v>
          </cell>
          <cell r="E1340">
            <v>0</v>
          </cell>
        </row>
        <row r="1341">
          <cell r="C1341">
            <v>0</v>
          </cell>
          <cell r="E1341">
            <v>0</v>
          </cell>
        </row>
        <row r="1342">
          <cell r="C1342">
            <v>0</v>
          </cell>
          <cell r="E1342">
            <v>0</v>
          </cell>
        </row>
        <row r="1343">
          <cell r="C1343">
            <v>0</v>
          </cell>
          <cell r="E1343">
            <v>0</v>
          </cell>
        </row>
        <row r="1344">
          <cell r="C1344">
            <v>0</v>
          </cell>
          <cell r="E1344">
            <v>0</v>
          </cell>
        </row>
        <row r="1345">
          <cell r="C1345">
            <v>0</v>
          </cell>
          <cell r="E1345">
            <v>0</v>
          </cell>
        </row>
        <row r="1346">
          <cell r="C1346">
            <v>0</v>
          </cell>
          <cell r="E1346">
            <v>0</v>
          </cell>
        </row>
        <row r="1347">
          <cell r="C1347">
            <v>0</v>
          </cell>
          <cell r="E1347">
            <v>0</v>
          </cell>
        </row>
        <row r="1348">
          <cell r="C1348">
            <v>0</v>
          </cell>
          <cell r="E1348">
            <v>0</v>
          </cell>
        </row>
        <row r="1349">
          <cell r="C1349">
            <v>0</v>
          </cell>
          <cell r="E1349">
            <v>0</v>
          </cell>
        </row>
        <row r="1350">
          <cell r="C1350">
            <v>0</v>
          </cell>
          <cell r="E1350">
            <v>0</v>
          </cell>
        </row>
        <row r="1351">
          <cell r="C1351">
            <v>0</v>
          </cell>
          <cell r="E1351">
            <v>0</v>
          </cell>
        </row>
        <row r="1352">
          <cell r="C1352">
            <v>0</v>
          </cell>
          <cell r="E1352">
            <v>0</v>
          </cell>
        </row>
        <row r="1353">
          <cell r="C1353">
            <v>0</v>
          </cell>
          <cell r="E1353">
            <v>0</v>
          </cell>
        </row>
        <row r="1354">
          <cell r="C1354">
            <v>0</v>
          </cell>
          <cell r="E1354">
            <v>0</v>
          </cell>
        </row>
        <row r="1355">
          <cell r="C1355">
            <v>0</v>
          </cell>
          <cell r="E1355">
            <v>0</v>
          </cell>
        </row>
        <row r="1356">
          <cell r="C1356">
            <v>0</v>
          </cell>
          <cell r="E1356">
            <v>0</v>
          </cell>
        </row>
        <row r="1357">
          <cell r="C1357">
            <v>0</v>
          </cell>
          <cell r="E1357">
            <v>0</v>
          </cell>
        </row>
        <row r="1358">
          <cell r="C1358">
            <v>0</v>
          </cell>
          <cell r="E1358">
            <v>0</v>
          </cell>
        </row>
        <row r="1359">
          <cell r="C1359">
            <v>0</v>
          </cell>
          <cell r="E1359">
            <v>0</v>
          </cell>
        </row>
        <row r="1360">
          <cell r="C1360">
            <v>0</v>
          </cell>
          <cell r="E1360">
            <v>0</v>
          </cell>
        </row>
        <row r="1361">
          <cell r="C1361">
            <v>0</v>
          </cell>
          <cell r="E1361">
            <v>0</v>
          </cell>
        </row>
        <row r="1362">
          <cell r="C1362">
            <v>0</v>
          </cell>
          <cell r="E1362">
            <v>0</v>
          </cell>
        </row>
        <row r="1363">
          <cell r="C1363">
            <v>0</v>
          </cell>
          <cell r="E1363">
            <v>0</v>
          </cell>
        </row>
        <row r="1364">
          <cell r="C1364">
            <v>0</v>
          </cell>
          <cell r="E1364">
            <v>0</v>
          </cell>
        </row>
        <row r="1365">
          <cell r="C1365">
            <v>0</v>
          </cell>
          <cell r="E1365">
            <v>0</v>
          </cell>
        </row>
        <row r="1366">
          <cell r="C1366">
            <v>0</v>
          </cell>
          <cell r="E1366">
            <v>0</v>
          </cell>
        </row>
        <row r="1367">
          <cell r="C1367">
            <v>0</v>
          </cell>
          <cell r="E1367">
            <v>0</v>
          </cell>
        </row>
        <row r="1368">
          <cell r="C1368">
            <v>0</v>
          </cell>
          <cell r="E1368">
            <v>0</v>
          </cell>
        </row>
        <row r="1369">
          <cell r="C1369">
            <v>0</v>
          </cell>
          <cell r="E1369">
            <v>0</v>
          </cell>
        </row>
        <row r="1370">
          <cell r="C1370">
            <v>0</v>
          </cell>
          <cell r="E1370">
            <v>0</v>
          </cell>
        </row>
        <row r="1371">
          <cell r="C1371">
            <v>0</v>
          </cell>
          <cell r="E1371">
            <v>0</v>
          </cell>
        </row>
        <row r="1372">
          <cell r="C1372">
            <v>0</v>
          </cell>
          <cell r="E1372">
            <v>0</v>
          </cell>
        </row>
        <row r="1373">
          <cell r="C1373">
            <v>0</v>
          </cell>
          <cell r="E1373">
            <v>0</v>
          </cell>
        </row>
        <row r="1374">
          <cell r="C1374">
            <v>0</v>
          </cell>
          <cell r="E1374">
            <v>0</v>
          </cell>
        </row>
        <row r="1375">
          <cell r="C1375">
            <v>0</v>
          </cell>
          <cell r="E1375">
            <v>0</v>
          </cell>
        </row>
        <row r="1376">
          <cell r="C1376">
            <v>0</v>
          </cell>
          <cell r="E1376">
            <v>0</v>
          </cell>
        </row>
        <row r="1377">
          <cell r="C1377">
            <v>0</v>
          </cell>
          <cell r="E1377">
            <v>0</v>
          </cell>
        </row>
        <row r="1378">
          <cell r="C1378">
            <v>0</v>
          </cell>
          <cell r="E1378">
            <v>0</v>
          </cell>
        </row>
        <row r="1379">
          <cell r="C1379">
            <v>0</v>
          </cell>
          <cell r="E1379">
            <v>0</v>
          </cell>
        </row>
        <row r="1380">
          <cell r="C1380">
            <v>0</v>
          </cell>
          <cell r="E1380">
            <v>0</v>
          </cell>
        </row>
        <row r="1381">
          <cell r="C1381">
            <v>0</v>
          </cell>
          <cell r="E1381">
            <v>0</v>
          </cell>
        </row>
        <row r="1382">
          <cell r="C1382">
            <v>0</v>
          </cell>
          <cell r="E1382">
            <v>0</v>
          </cell>
        </row>
        <row r="1383">
          <cell r="C1383">
            <v>0</v>
          </cell>
          <cell r="E1383">
            <v>0</v>
          </cell>
        </row>
        <row r="1384">
          <cell r="C1384">
            <v>0</v>
          </cell>
          <cell r="E1384">
            <v>0</v>
          </cell>
        </row>
        <row r="1385">
          <cell r="C1385">
            <v>0</v>
          </cell>
          <cell r="E1385">
            <v>0</v>
          </cell>
        </row>
        <row r="1386">
          <cell r="C1386">
            <v>0</v>
          </cell>
          <cell r="E1386">
            <v>0</v>
          </cell>
        </row>
        <row r="1387">
          <cell r="C1387">
            <v>0</v>
          </cell>
          <cell r="E1387">
            <v>0</v>
          </cell>
        </row>
        <row r="1388">
          <cell r="C1388">
            <v>0</v>
          </cell>
          <cell r="E1388">
            <v>0</v>
          </cell>
        </row>
        <row r="1389">
          <cell r="C1389">
            <v>0</v>
          </cell>
          <cell r="E1389">
            <v>0</v>
          </cell>
        </row>
        <row r="1390">
          <cell r="C1390">
            <v>0</v>
          </cell>
          <cell r="E1390">
            <v>0</v>
          </cell>
        </row>
        <row r="1391">
          <cell r="C1391">
            <v>0</v>
          </cell>
          <cell r="E1391">
            <v>0</v>
          </cell>
        </row>
        <row r="1392">
          <cell r="C1392">
            <v>0</v>
          </cell>
          <cell r="E1392">
            <v>0</v>
          </cell>
        </row>
        <row r="1393">
          <cell r="C1393">
            <v>0</v>
          </cell>
          <cell r="E1393">
            <v>0</v>
          </cell>
        </row>
        <row r="1394">
          <cell r="C1394">
            <v>0</v>
          </cell>
          <cell r="E1394">
            <v>0</v>
          </cell>
        </row>
        <row r="1395">
          <cell r="C1395">
            <v>0</v>
          </cell>
          <cell r="E1395">
            <v>0</v>
          </cell>
        </row>
        <row r="1396">
          <cell r="C1396">
            <v>0</v>
          </cell>
          <cell r="E1396">
            <v>0</v>
          </cell>
        </row>
        <row r="1397">
          <cell r="C1397">
            <v>0</v>
          </cell>
          <cell r="E1397">
            <v>0</v>
          </cell>
        </row>
        <row r="1398">
          <cell r="C1398">
            <v>0</v>
          </cell>
          <cell r="E1398">
            <v>0</v>
          </cell>
        </row>
        <row r="1399">
          <cell r="C1399">
            <v>0</v>
          </cell>
          <cell r="E1399">
            <v>0</v>
          </cell>
        </row>
        <row r="1400">
          <cell r="C1400">
            <v>0</v>
          </cell>
          <cell r="E1400">
            <v>0</v>
          </cell>
        </row>
        <row r="1401">
          <cell r="C1401">
            <v>0</v>
          </cell>
          <cell r="E1401">
            <v>0</v>
          </cell>
        </row>
        <row r="1402">
          <cell r="C1402">
            <v>0</v>
          </cell>
          <cell r="E1402">
            <v>0</v>
          </cell>
        </row>
        <row r="1403">
          <cell r="C1403">
            <v>0</v>
          </cell>
          <cell r="E1403">
            <v>0</v>
          </cell>
        </row>
        <row r="1404">
          <cell r="C1404">
            <v>0</v>
          </cell>
          <cell r="E1404">
            <v>0</v>
          </cell>
        </row>
        <row r="1405">
          <cell r="C1405">
            <v>0</v>
          </cell>
          <cell r="E1405">
            <v>0</v>
          </cell>
        </row>
        <row r="1406">
          <cell r="C1406">
            <v>0</v>
          </cell>
          <cell r="E1406">
            <v>0</v>
          </cell>
        </row>
        <row r="1407">
          <cell r="C1407">
            <v>0</v>
          </cell>
          <cell r="E1407">
            <v>0</v>
          </cell>
        </row>
        <row r="1408">
          <cell r="C1408">
            <v>0</v>
          </cell>
          <cell r="E1408">
            <v>0</v>
          </cell>
        </row>
        <row r="1409">
          <cell r="C1409">
            <v>0</v>
          </cell>
          <cell r="E1409">
            <v>0</v>
          </cell>
        </row>
        <row r="1410">
          <cell r="C1410">
            <v>0</v>
          </cell>
          <cell r="E1410">
            <v>0</v>
          </cell>
        </row>
        <row r="1411">
          <cell r="C1411">
            <v>0</v>
          </cell>
          <cell r="E1411">
            <v>0</v>
          </cell>
        </row>
        <row r="1412">
          <cell r="C1412">
            <v>0</v>
          </cell>
          <cell r="E1412">
            <v>0</v>
          </cell>
        </row>
        <row r="1413">
          <cell r="C1413">
            <v>0</v>
          </cell>
          <cell r="E1413">
            <v>0</v>
          </cell>
        </row>
        <row r="1414">
          <cell r="C1414">
            <v>0</v>
          </cell>
          <cell r="E1414">
            <v>0</v>
          </cell>
        </row>
        <row r="1415">
          <cell r="C1415">
            <v>0</v>
          </cell>
          <cell r="E1415">
            <v>0</v>
          </cell>
        </row>
        <row r="1416">
          <cell r="C1416">
            <v>0</v>
          </cell>
          <cell r="E1416">
            <v>0</v>
          </cell>
        </row>
        <row r="1417">
          <cell r="C1417">
            <v>0</v>
          </cell>
          <cell r="E1417">
            <v>0</v>
          </cell>
        </row>
        <row r="1418">
          <cell r="C1418">
            <v>0</v>
          </cell>
          <cell r="E1418">
            <v>0</v>
          </cell>
        </row>
        <row r="1419">
          <cell r="C1419">
            <v>0</v>
          </cell>
          <cell r="E1419">
            <v>0</v>
          </cell>
        </row>
        <row r="1420">
          <cell r="C1420">
            <v>0</v>
          </cell>
          <cell r="E1420">
            <v>0</v>
          </cell>
        </row>
        <row r="1421">
          <cell r="C1421">
            <v>0</v>
          </cell>
          <cell r="E1421">
            <v>0</v>
          </cell>
        </row>
        <row r="1422">
          <cell r="C1422">
            <v>0</v>
          </cell>
          <cell r="E1422">
            <v>0</v>
          </cell>
        </row>
        <row r="1423">
          <cell r="C1423">
            <v>0</v>
          </cell>
          <cell r="E1423">
            <v>0</v>
          </cell>
        </row>
        <row r="1424">
          <cell r="C1424">
            <v>0</v>
          </cell>
          <cell r="E1424">
            <v>0</v>
          </cell>
        </row>
        <row r="1425">
          <cell r="C1425">
            <v>0</v>
          </cell>
          <cell r="E1425">
            <v>0</v>
          </cell>
        </row>
        <row r="1426">
          <cell r="C1426">
            <v>0</v>
          </cell>
          <cell r="E1426">
            <v>0</v>
          </cell>
        </row>
        <row r="1427">
          <cell r="C1427">
            <v>0</v>
          </cell>
          <cell r="E1427">
            <v>0</v>
          </cell>
        </row>
        <row r="1428">
          <cell r="C1428">
            <v>0</v>
          </cell>
          <cell r="E1428">
            <v>0</v>
          </cell>
        </row>
        <row r="1429">
          <cell r="C1429">
            <v>0</v>
          </cell>
          <cell r="E1429">
            <v>0</v>
          </cell>
        </row>
        <row r="1430">
          <cell r="C1430">
            <v>0</v>
          </cell>
          <cell r="E1430">
            <v>0</v>
          </cell>
        </row>
        <row r="1431">
          <cell r="C1431">
            <v>0</v>
          </cell>
          <cell r="E1431">
            <v>0</v>
          </cell>
        </row>
        <row r="1432">
          <cell r="C1432">
            <v>0</v>
          </cell>
          <cell r="E1432">
            <v>0</v>
          </cell>
        </row>
        <row r="1433">
          <cell r="C1433">
            <v>0</v>
          </cell>
          <cell r="E1433">
            <v>0</v>
          </cell>
        </row>
        <row r="1434">
          <cell r="C1434">
            <v>0</v>
          </cell>
          <cell r="E1434">
            <v>0</v>
          </cell>
        </row>
        <row r="1435">
          <cell r="C1435">
            <v>0</v>
          </cell>
          <cell r="E1435">
            <v>0</v>
          </cell>
        </row>
        <row r="1436">
          <cell r="C1436">
            <v>0</v>
          </cell>
          <cell r="E1436">
            <v>0</v>
          </cell>
        </row>
        <row r="1437">
          <cell r="C1437">
            <v>0</v>
          </cell>
          <cell r="E1437">
            <v>0</v>
          </cell>
        </row>
        <row r="1438">
          <cell r="C1438">
            <v>0</v>
          </cell>
          <cell r="E1438">
            <v>0</v>
          </cell>
        </row>
        <row r="1439">
          <cell r="C1439">
            <v>0</v>
          </cell>
          <cell r="E1439">
            <v>0</v>
          </cell>
        </row>
        <row r="1440">
          <cell r="C1440">
            <v>0</v>
          </cell>
          <cell r="E1440">
            <v>0</v>
          </cell>
        </row>
        <row r="1441">
          <cell r="C1441">
            <v>0</v>
          </cell>
          <cell r="E1441">
            <v>0</v>
          </cell>
        </row>
        <row r="1442">
          <cell r="C1442">
            <v>0</v>
          </cell>
          <cell r="E1442">
            <v>0</v>
          </cell>
        </row>
        <row r="1443">
          <cell r="C1443">
            <v>0</v>
          </cell>
          <cell r="E1443">
            <v>0</v>
          </cell>
        </row>
        <row r="1444">
          <cell r="C1444">
            <v>0</v>
          </cell>
          <cell r="E1444">
            <v>0</v>
          </cell>
        </row>
        <row r="1445">
          <cell r="C1445">
            <v>0</v>
          </cell>
          <cell r="E1445">
            <v>0</v>
          </cell>
        </row>
        <row r="1446">
          <cell r="C1446">
            <v>0</v>
          </cell>
          <cell r="E1446">
            <v>0</v>
          </cell>
        </row>
        <row r="1447">
          <cell r="C1447">
            <v>0</v>
          </cell>
          <cell r="E1447">
            <v>0</v>
          </cell>
        </row>
        <row r="1448">
          <cell r="C1448">
            <v>0</v>
          </cell>
          <cell r="E1448">
            <v>0</v>
          </cell>
        </row>
        <row r="1449">
          <cell r="C1449">
            <v>0</v>
          </cell>
          <cell r="E1449">
            <v>0</v>
          </cell>
        </row>
        <row r="1450">
          <cell r="C1450">
            <v>0</v>
          </cell>
          <cell r="E1450">
            <v>0</v>
          </cell>
        </row>
        <row r="1451">
          <cell r="C1451">
            <v>0</v>
          </cell>
          <cell r="E1451">
            <v>0</v>
          </cell>
        </row>
        <row r="1452">
          <cell r="C1452">
            <v>0</v>
          </cell>
          <cell r="E1452">
            <v>0</v>
          </cell>
        </row>
        <row r="1453">
          <cell r="C1453">
            <v>0</v>
          </cell>
          <cell r="E1453">
            <v>0</v>
          </cell>
        </row>
        <row r="1454">
          <cell r="C1454">
            <v>0</v>
          </cell>
          <cell r="E1454">
            <v>0</v>
          </cell>
        </row>
        <row r="1455">
          <cell r="C1455">
            <v>0</v>
          </cell>
          <cell r="E1455">
            <v>0</v>
          </cell>
        </row>
        <row r="1456">
          <cell r="C1456">
            <v>0</v>
          </cell>
          <cell r="E1456">
            <v>0</v>
          </cell>
        </row>
        <row r="1457">
          <cell r="C1457">
            <v>0</v>
          </cell>
          <cell r="E1457">
            <v>0</v>
          </cell>
        </row>
        <row r="1458">
          <cell r="C1458">
            <v>0</v>
          </cell>
          <cell r="E1458">
            <v>0</v>
          </cell>
        </row>
        <row r="1459">
          <cell r="C1459">
            <v>0</v>
          </cell>
          <cell r="E1459">
            <v>0</v>
          </cell>
        </row>
        <row r="1460">
          <cell r="C1460">
            <v>0</v>
          </cell>
          <cell r="E1460">
            <v>0</v>
          </cell>
        </row>
        <row r="1461">
          <cell r="C1461">
            <v>0</v>
          </cell>
          <cell r="E1461">
            <v>0</v>
          </cell>
        </row>
        <row r="1462">
          <cell r="C1462">
            <v>0</v>
          </cell>
          <cell r="E1462">
            <v>0</v>
          </cell>
        </row>
        <row r="1463">
          <cell r="C1463">
            <v>0</v>
          </cell>
          <cell r="E1463">
            <v>0</v>
          </cell>
        </row>
        <row r="1464">
          <cell r="C1464">
            <v>0</v>
          </cell>
          <cell r="E1464">
            <v>0</v>
          </cell>
        </row>
        <row r="1465">
          <cell r="C1465">
            <v>0</v>
          </cell>
          <cell r="E1465">
            <v>0</v>
          </cell>
        </row>
        <row r="1466">
          <cell r="C1466">
            <v>0</v>
          </cell>
          <cell r="E1466">
            <v>0</v>
          </cell>
        </row>
        <row r="1467">
          <cell r="C1467">
            <v>0</v>
          </cell>
          <cell r="E1467">
            <v>0</v>
          </cell>
        </row>
        <row r="1468">
          <cell r="C1468">
            <v>0</v>
          </cell>
          <cell r="E1468">
            <v>0</v>
          </cell>
        </row>
        <row r="1469">
          <cell r="C1469">
            <v>0</v>
          </cell>
          <cell r="E1469">
            <v>0</v>
          </cell>
        </row>
        <row r="1470">
          <cell r="C1470">
            <v>0</v>
          </cell>
          <cell r="E1470">
            <v>0</v>
          </cell>
        </row>
        <row r="1471">
          <cell r="C1471">
            <v>0</v>
          </cell>
          <cell r="E1471">
            <v>0</v>
          </cell>
        </row>
        <row r="1472">
          <cell r="C1472">
            <v>0</v>
          </cell>
          <cell r="E1472">
            <v>0</v>
          </cell>
        </row>
        <row r="1473">
          <cell r="C1473">
            <v>0</v>
          </cell>
          <cell r="E1473">
            <v>0</v>
          </cell>
        </row>
        <row r="1474">
          <cell r="C1474">
            <v>0</v>
          </cell>
          <cell r="E1474">
            <v>0</v>
          </cell>
        </row>
        <row r="1475">
          <cell r="C1475">
            <v>0</v>
          </cell>
          <cell r="E1475">
            <v>0</v>
          </cell>
        </row>
        <row r="1476">
          <cell r="C1476">
            <v>0</v>
          </cell>
          <cell r="E1476">
            <v>0</v>
          </cell>
        </row>
        <row r="1477">
          <cell r="C1477">
            <v>0</v>
          </cell>
          <cell r="E1477">
            <v>0</v>
          </cell>
        </row>
        <row r="1478">
          <cell r="C1478">
            <v>0</v>
          </cell>
          <cell r="E1478">
            <v>0</v>
          </cell>
        </row>
        <row r="1479">
          <cell r="C1479">
            <v>0</v>
          </cell>
          <cell r="E1479">
            <v>0</v>
          </cell>
        </row>
        <row r="1480">
          <cell r="C1480">
            <v>0</v>
          </cell>
          <cell r="E1480">
            <v>0</v>
          </cell>
        </row>
        <row r="1481">
          <cell r="C1481">
            <v>0</v>
          </cell>
          <cell r="E1481">
            <v>0</v>
          </cell>
        </row>
        <row r="1482">
          <cell r="C1482">
            <v>0</v>
          </cell>
          <cell r="E1482">
            <v>0</v>
          </cell>
        </row>
        <row r="1483">
          <cell r="C1483">
            <v>0</v>
          </cell>
          <cell r="E1483">
            <v>0</v>
          </cell>
        </row>
        <row r="1484">
          <cell r="C1484">
            <v>0</v>
          </cell>
          <cell r="E1484">
            <v>0</v>
          </cell>
        </row>
        <row r="1485">
          <cell r="C1485">
            <v>0</v>
          </cell>
          <cell r="E1485">
            <v>0</v>
          </cell>
        </row>
        <row r="1486">
          <cell r="C1486">
            <v>0</v>
          </cell>
          <cell r="E1486">
            <v>0</v>
          </cell>
        </row>
        <row r="1487">
          <cell r="C1487">
            <v>0</v>
          </cell>
          <cell r="E1487">
            <v>0</v>
          </cell>
        </row>
        <row r="1488">
          <cell r="C1488">
            <v>0</v>
          </cell>
          <cell r="E1488">
            <v>0</v>
          </cell>
        </row>
        <row r="1489">
          <cell r="C1489">
            <v>0</v>
          </cell>
          <cell r="E1489">
            <v>0</v>
          </cell>
        </row>
        <row r="1490">
          <cell r="C1490">
            <v>0</v>
          </cell>
          <cell r="E1490">
            <v>0</v>
          </cell>
        </row>
        <row r="1491">
          <cell r="C1491">
            <v>0</v>
          </cell>
          <cell r="E1491">
            <v>0</v>
          </cell>
        </row>
        <row r="1492">
          <cell r="C1492">
            <v>0</v>
          </cell>
          <cell r="E1492">
            <v>0</v>
          </cell>
        </row>
        <row r="1493">
          <cell r="C1493">
            <v>0</v>
          </cell>
          <cell r="E1493">
            <v>0</v>
          </cell>
        </row>
        <row r="1494">
          <cell r="C1494">
            <v>0</v>
          </cell>
          <cell r="E1494">
            <v>0</v>
          </cell>
        </row>
        <row r="1495">
          <cell r="C1495">
            <v>0</v>
          </cell>
          <cell r="E1495">
            <v>0</v>
          </cell>
        </row>
        <row r="1496">
          <cell r="C1496">
            <v>0</v>
          </cell>
          <cell r="E1496">
            <v>0</v>
          </cell>
        </row>
        <row r="1497">
          <cell r="C1497">
            <v>0</v>
          </cell>
          <cell r="E1497">
            <v>0</v>
          </cell>
        </row>
        <row r="1498">
          <cell r="C1498">
            <v>0</v>
          </cell>
          <cell r="E1498">
            <v>0</v>
          </cell>
        </row>
        <row r="1499">
          <cell r="C1499">
            <v>0</v>
          </cell>
          <cell r="E1499">
            <v>0</v>
          </cell>
        </row>
        <row r="1500">
          <cell r="C1500">
            <v>0</v>
          </cell>
          <cell r="E1500">
            <v>0</v>
          </cell>
        </row>
        <row r="1501">
          <cell r="C1501">
            <v>0</v>
          </cell>
          <cell r="E1501">
            <v>0</v>
          </cell>
        </row>
        <row r="1502">
          <cell r="C1502">
            <v>0</v>
          </cell>
          <cell r="E1502">
            <v>0</v>
          </cell>
        </row>
        <row r="1503">
          <cell r="C1503">
            <v>0</v>
          </cell>
          <cell r="E1503">
            <v>0</v>
          </cell>
        </row>
        <row r="1504">
          <cell r="C1504">
            <v>0</v>
          </cell>
          <cell r="E1504">
            <v>0</v>
          </cell>
        </row>
        <row r="1505">
          <cell r="C1505">
            <v>0</v>
          </cell>
          <cell r="E1505">
            <v>0</v>
          </cell>
        </row>
        <row r="1506">
          <cell r="C1506">
            <v>0</v>
          </cell>
          <cell r="E1506">
            <v>0</v>
          </cell>
        </row>
        <row r="1507">
          <cell r="C1507">
            <v>0</v>
          </cell>
          <cell r="E1507">
            <v>0</v>
          </cell>
        </row>
        <row r="1508">
          <cell r="C1508">
            <v>0</v>
          </cell>
          <cell r="E1508">
            <v>0</v>
          </cell>
        </row>
        <row r="1509">
          <cell r="C1509">
            <v>0</v>
          </cell>
          <cell r="E1509">
            <v>0</v>
          </cell>
        </row>
        <row r="1510">
          <cell r="C1510">
            <v>0</v>
          </cell>
          <cell r="E1510">
            <v>0</v>
          </cell>
        </row>
        <row r="1511">
          <cell r="C1511">
            <v>0</v>
          </cell>
          <cell r="E1511">
            <v>0</v>
          </cell>
        </row>
        <row r="1512">
          <cell r="C1512">
            <v>0</v>
          </cell>
          <cell r="E1512">
            <v>0</v>
          </cell>
        </row>
        <row r="1513">
          <cell r="C1513">
            <v>0</v>
          </cell>
          <cell r="E1513">
            <v>0</v>
          </cell>
        </row>
        <row r="1514">
          <cell r="C1514">
            <v>0</v>
          </cell>
          <cell r="E1514">
            <v>0</v>
          </cell>
        </row>
        <row r="1515">
          <cell r="C1515">
            <v>0</v>
          </cell>
          <cell r="E1515">
            <v>0</v>
          </cell>
        </row>
        <row r="1516">
          <cell r="C1516">
            <v>0</v>
          </cell>
          <cell r="E1516">
            <v>0</v>
          </cell>
        </row>
        <row r="1517">
          <cell r="C1517">
            <v>0</v>
          </cell>
          <cell r="E1517">
            <v>0</v>
          </cell>
        </row>
        <row r="1518">
          <cell r="C1518">
            <v>0</v>
          </cell>
          <cell r="E1518">
            <v>0</v>
          </cell>
        </row>
        <row r="1519">
          <cell r="C1519">
            <v>0</v>
          </cell>
          <cell r="E1519">
            <v>0</v>
          </cell>
        </row>
        <row r="1520">
          <cell r="C1520">
            <v>0</v>
          </cell>
          <cell r="E1520">
            <v>0</v>
          </cell>
        </row>
        <row r="1521">
          <cell r="C1521">
            <v>0</v>
          </cell>
          <cell r="E1521">
            <v>0</v>
          </cell>
        </row>
        <row r="1522">
          <cell r="C1522">
            <v>0</v>
          </cell>
          <cell r="E1522">
            <v>0</v>
          </cell>
        </row>
        <row r="1523">
          <cell r="C1523">
            <v>0</v>
          </cell>
          <cell r="E1523">
            <v>0</v>
          </cell>
        </row>
        <row r="1524">
          <cell r="C1524">
            <v>0</v>
          </cell>
          <cell r="E1524">
            <v>0</v>
          </cell>
        </row>
        <row r="1525">
          <cell r="C1525">
            <v>0</v>
          </cell>
          <cell r="E1525">
            <v>0</v>
          </cell>
        </row>
        <row r="1526">
          <cell r="C1526">
            <v>0</v>
          </cell>
          <cell r="E1526">
            <v>0</v>
          </cell>
        </row>
        <row r="1527">
          <cell r="C1527">
            <v>0</v>
          </cell>
          <cell r="E1527">
            <v>0</v>
          </cell>
        </row>
        <row r="1528">
          <cell r="C1528">
            <v>0</v>
          </cell>
          <cell r="E1528">
            <v>0</v>
          </cell>
        </row>
        <row r="1529">
          <cell r="C1529">
            <v>0</v>
          </cell>
          <cell r="E1529">
            <v>0</v>
          </cell>
        </row>
        <row r="1530">
          <cell r="C1530">
            <v>0</v>
          </cell>
          <cell r="E1530">
            <v>0</v>
          </cell>
        </row>
        <row r="1531">
          <cell r="C1531">
            <v>0</v>
          </cell>
          <cell r="E1531">
            <v>0</v>
          </cell>
        </row>
        <row r="1532">
          <cell r="C1532">
            <v>0</v>
          </cell>
          <cell r="E1532">
            <v>0</v>
          </cell>
        </row>
        <row r="1533">
          <cell r="C1533">
            <v>0</v>
          </cell>
          <cell r="E1533">
            <v>0</v>
          </cell>
        </row>
        <row r="1534">
          <cell r="C1534">
            <v>0</v>
          </cell>
          <cell r="E1534">
            <v>0</v>
          </cell>
        </row>
        <row r="1535">
          <cell r="C1535">
            <v>0</v>
          </cell>
          <cell r="E1535">
            <v>0</v>
          </cell>
        </row>
        <row r="1536">
          <cell r="C1536">
            <v>0</v>
          </cell>
          <cell r="E1536">
            <v>0</v>
          </cell>
        </row>
        <row r="1537">
          <cell r="C1537">
            <v>0</v>
          </cell>
          <cell r="E1537">
            <v>0</v>
          </cell>
        </row>
        <row r="1538">
          <cell r="C1538">
            <v>0</v>
          </cell>
          <cell r="E1538">
            <v>0</v>
          </cell>
        </row>
        <row r="1539">
          <cell r="C1539">
            <v>0</v>
          </cell>
          <cell r="E1539">
            <v>0</v>
          </cell>
        </row>
        <row r="1540">
          <cell r="C1540">
            <v>0</v>
          </cell>
          <cell r="E1540">
            <v>0</v>
          </cell>
        </row>
        <row r="1541">
          <cell r="C1541">
            <v>0</v>
          </cell>
          <cell r="E1541">
            <v>0</v>
          </cell>
        </row>
        <row r="1542">
          <cell r="C1542">
            <v>0</v>
          </cell>
          <cell r="E1542">
            <v>0</v>
          </cell>
        </row>
        <row r="1543">
          <cell r="C1543">
            <v>0</v>
          </cell>
          <cell r="E1543">
            <v>0</v>
          </cell>
        </row>
        <row r="1544">
          <cell r="C1544">
            <v>0</v>
          </cell>
          <cell r="E1544">
            <v>0</v>
          </cell>
        </row>
        <row r="1545">
          <cell r="C1545">
            <v>0</v>
          </cell>
          <cell r="E1545">
            <v>0</v>
          </cell>
        </row>
        <row r="1546">
          <cell r="C1546">
            <v>0</v>
          </cell>
          <cell r="E1546">
            <v>0</v>
          </cell>
        </row>
        <row r="1547">
          <cell r="C1547">
            <v>0</v>
          </cell>
          <cell r="E1547">
            <v>0</v>
          </cell>
        </row>
        <row r="1548">
          <cell r="C1548">
            <v>0</v>
          </cell>
          <cell r="E1548">
            <v>0</v>
          </cell>
        </row>
        <row r="1549">
          <cell r="C1549">
            <v>0</v>
          </cell>
          <cell r="E1549">
            <v>0</v>
          </cell>
        </row>
        <row r="1550">
          <cell r="C1550">
            <v>0</v>
          </cell>
          <cell r="E1550">
            <v>0</v>
          </cell>
        </row>
        <row r="1551">
          <cell r="C1551">
            <v>0</v>
          </cell>
          <cell r="E1551">
            <v>0</v>
          </cell>
        </row>
        <row r="1552">
          <cell r="C1552">
            <v>0</v>
          </cell>
          <cell r="E1552">
            <v>0</v>
          </cell>
        </row>
        <row r="1553">
          <cell r="C1553">
            <v>0</v>
          </cell>
          <cell r="E1553">
            <v>0</v>
          </cell>
        </row>
        <row r="1554">
          <cell r="C1554">
            <v>0</v>
          </cell>
          <cell r="E1554">
            <v>0</v>
          </cell>
        </row>
        <row r="1555">
          <cell r="C1555">
            <v>0</v>
          </cell>
          <cell r="E1555">
            <v>0</v>
          </cell>
        </row>
        <row r="1556">
          <cell r="C1556">
            <v>0</v>
          </cell>
          <cell r="E1556">
            <v>0</v>
          </cell>
        </row>
        <row r="1557">
          <cell r="C1557">
            <v>0</v>
          </cell>
          <cell r="E1557">
            <v>0</v>
          </cell>
        </row>
        <row r="1558">
          <cell r="C1558">
            <v>0</v>
          </cell>
          <cell r="E1558">
            <v>0</v>
          </cell>
        </row>
        <row r="1559">
          <cell r="C1559">
            <v>0</v>
          </cell>
          <cell r="E1559">
            <v>0</v>
          </cell>
        </row>
        <row r="1560">
          <cell r="C1560">
            <v>0</v>
          </cell>
          <cell r="E1560">
            <v>0</v>
          </cell>
        </row>
        <row r="1561">
          <cell r="C1561">
            <v>0</v>
          </cell>
          <cell r="E1561">
            <v>0</v>
          </cell>
        </row>
        <row r="1562">
          <cell r="C1562">
            <v>0</v>
          </cell>
          <cell r="E1562">
            <v>0</v>
          </cell>
        </row>
        <row r="1563">
          <cell r="C1563">
            <v>0</v>
          </cell>
          <cell r="E1563">
            <v>0</v>
          </cell>
        </row>
        <row r="1564">
          <cell r="C1564">
            <v>0</v>
          </cell>
          <cell r="E1564">
            <v>0</v>
          </cell>
        </row>
        <row r="1565">
          <cell r="C1565">
            <v>0</v>
          </cell>
          <cell r="E1565">
            <v>0</v>
          </cell>
        </row>
        <row r="1566">
          <cell r="C1566">
            <v>0</v>
          </cell>
          <cell r="E1566">
            <v>0</v>
          </cell>
        </row>
        <row r="1567">
          <cell r="C1567">
            <v>0</v>
          </cell>
          <cell r="E1567">
            <v>0</v>
          </cell>
        </row>
        <row r="1568">
          <cell r="C1568">
            <v>0</v>
          </cell>
          <cell r="E1568">
            <v>0</v>
          </cell>
        </row>
        <row r="1569">
          <cell r="C1569">
            <v>0</v>
          </cell>
          <cell r="E1569">
            <v>0</v>
          </cell>
        </row>
        <row r="1570">
          <cell r="C1570">
            <v>0</v>
          </cell>
          <cell r="E1570">
            <v>0</v>
          </cell>
        </row>
        <row r="1571">
          <cell r="C1571">
            <v>0</v>
          </cell>
          <cell r="E1571">
            <v>0</v>
          </cell>
        </row>
        <row r="1572">
          <cell r="C1572">
            <v>0</v>
          </cell>
          <cell r="E1572">
            <v>0</v>
          </cell>
        </row>
        <row r="1573">
          <cell r="C1573">
            <v>0</v>
          </cell>
          <cell r="E1573">
            <v>0</v>
          </cell>
        </row>
        <row r="1574">
          <cell r="C1574">
            <v>0</v>
          </cell>
          <cell r="E1574">
            <v>0</v>
          </cell>
        </row>
        <row r="1575">
          <cell r="C1575">
            <v>0</v>
          </cell>
          <cell r="E1575">
            <v>0</v>
          </cell>
        </row>
        <row r="1576">
          <cell r="C1576">
            <v>0</v>
          </cell>
          <cell r="E1576">
            <v>0</v>
          </cell>
        </row>
        <row r="1577">
          <cell r="C1577">
            <v>0</v>
          </cell>
          <cell r="E1577">
            <v>0</v>
          </cell>
        </row>
        <row r="1578">
          <cell r="C1578">
            <v>0</v>
          </cell>
          <cell r="E1578">
            <v>0</v>
          </cell>
        </row>
        <row r="1579">
          <cell r="C1579">
            <v>0</v>
          </cell>
          <cell r="E1579">
            <v>0</v>
          </cell>
        </row>
        <row r="1580">
          <cell r="C1580">
            <v>0</v>
          </cell>
          <cell r="E1580">
            <v>0</v>
          </cell>
        </row>
        <row r="1581">
          <cell r="C1581">
            <v>0</v>
          </cell>
          <cell r="E1581">
            <v>0</v>
          </cell>
        </row>
        <row r="1582">
          <cell r="C1582">
            <v>0</v>
          </cell>
          <cell r="E1582">
            <v>0</v>
          </cell>
        </row>
        <row r="1583">
          <cell r="C1583">
            <v>0</v>
          </cell>
          <cell r="E1583">
            <v>0</v>
          </cell>
        </row>
        <row r="1584">
          <cell r="C1584">
            <v>0</v>
          </cell>
          <cell r="E1584">
            <v>0</v>
          </cell>
        </row>
        <row r="1585">
          <cell r="C1585">
            <v>0</v>
          </cell>
          <cell r="E1585">
            <v>0</v>
          </cell>
        </row>
        <row r="1586">
          <cell r="C1586">
            <v>0</v>
          </cell>
          <cell r="E1586">
            <v>0</v>
          </cell>
        </row>
        <row r="1587">
          <cell r="C1587">
            <v>0</v>
          </cell>
          <cell r="E1587">
            <v>0</v>
          </cell>
        </row>
        <row r="1588">
          <cell r="C1588">
            <v>0</v>
          </cell>
          <cell r="E1588">
            <v>0</v>
          </cell>
        </row>
        <row r="1589">
          <cell r="C1589">
            <v>0</v>
          </cell>
          <cell r="E1589">
            <v>0</v>
          </cell>
        </row>
        <row r="1590">
          <cell r="C1590">
            <v>0</v>
          </cell>
          <cell r="E1590">
            <v>0</v>
          </cell>
        </row>
        <row r="1591">
          <cell r="C1591">
            <v>0</v>
          </cell>
          <cell r="E1591">
            <v>0</v>
          </cell>
        </row>
        <row r="1592">
          <cell r="C1592">
            <v>0</v>
          </cell>
          <cell r="E1592">
            <v>0</v>
          </cell>
        </row>
        <row r="1593">
          <cell r="C1593">
            <v>0</v>
          </cell>
          <cell r="E1593">
            <v>0</v>
          </cell>
        </row>
        <row r="1594">
          <cell r="C1594">
            <v>0</v>
          </cell>
          <cell r="E1594">
            <v>0</v>
          </cell>
        </row>
        <row r="1595">
          <cell r="C1595">
            <v>0</v>
          </cell>
          <cell r="E1595">
            <v>0</v>
          </cell>
        </row>
        <row r="1596">
          <cell r="C1596">
            <v>0</v>
          </cell>
          <cell r="E1596">
            <v>0</v>
          </cell>
        </row>
        <row r="1597">
          <cell r="C1597">
            <v>0</v>
          </cell>
          <cell r="E1597">
            <v>0</v>
          </cell>
        </row>
        <row r="1598">
          <cell r="C1598">
            <v>0</v>
          </cell>
          <cell r="E1598">
            <v>0</v>
          </cell>
        </row>
        <row r="1599">
          <cell r="C1599">
            <v>0</v>
          </cell>
          <cell r="E1599">
            <v>0</v>
          </cell>
        </row>
        <row r="1600">
          <cell r="C1600">
            <v>0</v>
          </cell>
          <cell r="E1600">
            <v>0</v>
          </cell>
        </row>
        <row r="1601">
          <cell r="C1601">
            <v>0</v>
          </cell>
          <cell r="E1601">
            <v>0</v>
          </cell>
        </row>
        <row r="1602">
          <cell r="C1602">
            <v>0</v>
          </cell>
          <cell r="E1602">
            <v>0</v>
          </cell>
        </row>
        <row r="1603">
          <cell r="C1603">
            <v>0</v>
          </cell>
          <cell r="E1603">
            <v>0</v>
          </cell>
        </row>
        <row r="1604">
          <cell r="C1604">
            <v>0</v>
          </cell>
          <cell r="E1604">
            <v>0</v>
          </cell>
        </row>
        <row r="1605">
          <cell r="C1605">
            <v>0</v>
          </cell>
          <cell r="E1605">
            <v>0</v>
          </cell>
        </row>
        <row r="1606">
          <cell r="C1606">
            <v>0</v>
          </cell>
          <cell r="E1606">
            <v>0</v>
          </cell>
        </row>
        <row r="1607">
          <cell r="C1607">
            <v>0</v>
          </cell>
          <cell r="E1607">
            <v>0</v>
          </cell>
        </row>
        <row r="1608">
          <cell r="C1608">
            <v>0</v>
          </cell>
          <cell r="E1608">
            <v>0</v>
          </cell>
        </row>
        <row r="1609">
          <cell r="C1609">
            <v>0</v>
          </cell>
          <cell r="E1609">
            <v>0</v>
          </cell>
        </row>
        <row r="1610">
          <cell r="C1610">
            <v>0</v>
          </cell>
          <cell r="E1610">
            <v>0</v>
          </cell>
        </row>
        <row r="1611">
          <cell r="C1611">
            <v>0</v>
          </cell>
          <cell r="E1611">
            <v>0</v>
          </cell>
        </row>
        <row r="1612">
          <cell r="C1612">
            <v>0</v>
          </cell>
          <cell r="E1612">
            <v>0</v>
          </cell>
        </row>
        <row r="1613">
          <cell r="C1613">
            <v>0</v>
          </cell>
          <cell r="E1613">
            <v>0</v>
          </cell>
        </row>
        <row r="1614">
          <cell r="C1614">
            <v>0</v>
          </cell>
          <cell r="E1614">
            <v>0</v>
          </cell>
        </row>
        <row r="1615">
          <cell r="C1615">
            <v>0</v>
          </cell>
          <cell r="E1615">
            <v>0</v>
          </cell>
        </row>
        <row r="1616">
          <cell r="C1616">
            <v>0</v>
          </cell>
          <cell r="E1616">
            <v>0</v>
          </cell>
        </row>
        <row r="1617">
          <cell r="C1617">
            <v>0</v>
          </cell>
          <cell r="E1617">
            <v>0</v>
          </cell>
        </row>
        <row r="1618">
          <cell r="C1618">
            <v>0</v>
          </cell>
          <cell r="E1618">
            <v>0</v>
          </cell>
        </row>
        <row r="1619">
          <cell r="C1619">
            <v>0</v>
          </cell>
          <cell r="E1619">
            <v>0</v>
          </cell>
        </row>
        <row r="1620">
          <cell r="C1620">
            <v>0</v>
          </cell>
          <cell r="E1620">
            <v>0</v>
          </cell>
        </row>
        <row r="1621">
          <cell r="C1621">
            <v>0</v>
          </cell>
          <cell r="E1621">
            <v>0</v>
          </cell>
        </row>
        <row r="1622">
          <cell r="C1622">
            <v>0</v>
          </cell>
          <cell r="E1622">
            <v>0</v>
          </cell>
        </row>
        <row r="1623">
          <cell r="C1623">
            <v>0</v>
          </cell>
          <cell r="E1623">
            <v>0</v>
          </cell>
        </row>
        <row r="1624">
          <cell r="C1624">
            <v>0</v>
          </cell>
          <cell r="E1624">
            <v>0</v>
          </cell>
        </row>
        <row r="1625">
          <cell r="C1625">
            <v>0</v>
          </cell>
          <cell r="E1625">
            <v>0</v>
          </cell>
        </row>
        <row r="1626">
          <cell r="C1626">
            <v>0</v>
          </cell>
          <cell r="E1626">
            <v>0</v>
          </cell>
        </row>
        <row r="1627">
          <cell r="C1627">
            <v>0</v>
          </cell>
          <cell r="E1627">
            <v>0</v>
          </cell>
        </row>
        <row r="1628">
          <cell r="C1628">
            <v>0</v>
          </cell>
          <cell r="E1628">
            <v>0</v>
          </cell>
        </row>
        <row r="1629">
          <cell r="C1629">
            <v>0</v>
          </cell>
          <cell r="E1629">
            <v>0</v>
          </cell>
        </row>
        <row r="1630">
          <cell r="C1630">
            <v>0</v>
          </cell>
          <cell r="E1630">
            <v>0</v>
          </cell>
        </row>
        <row r="1631">
          <cell r="C1631">
            <v>0</v>
          </cell>
          <cell r="E1631">
            <v>0</v>
          </cell>
        </row>
        <row r="1632">
          <cell r="C1632">
            <v>0</v>
          </cell>
          <cell r="E1632">
            <v>0</v>
          </cell>
        </row>
        <row r="1633">
          <cell r="C1633">
            <v>0</v>
          </cell>
          <cell r="E1633">
            <v>0</v>
          </cell>
        </row>
        <row r="1634">
          <cell r="C1634">
            <v>0</v>
          </cell>
          <cell r="E1634">
            <v>0</v>
          </cell>
        </row>
        <row r="1635">
          <cell r="C1635">
            <v>0</v>
          </cell>
          <cell r="E1635">
            <v>0</v>
          </cell>
        </row>
        <row r="1636">
          <cell r="C1636">
            <v>0</v>
          </cell>
          <cell r="E1636">
            <v>0</v>
          </cell>
        </row>
        <row r="1637">
          <cell r="C1637">
            <v>0</v>
          </cell>
          <cell r="E1637">
            <v>0</v>
          </cell>
        </row>
        <row r="1638">
          <cell r="C1638">
            <v>0</v>
          </cell>
          <cell r="E1638">
            <v>0</v>
          </cell>
        </row>
        <row r="1639">
          <cell r="C1639">
            <v>0</v>
          </cell>
          <cell r="E1639">
            <v>0</v>
          </cell>
        </row>
        <row r="1640">
          <cell r="C1640">
            <v>0</v>
          </cell>
          <cell r="E1640">
            <v>0</v>
          </cell>
        </row>
        <row r="1641">
          <cell r="C1641">
            <v>0</v>
          </cell>
          <cell r="E1641">
            <v>0</v>
          </cell>
        </row>
        <row r="1642">
          <cell r="C1642">
            <v>0</v>
          </cell>
          <cell r="E1642">
            <v>0</v>
          </cell>
        </row>
        <row r="1643">
          <cell r="C1643">
            <v>0</v>
          </cell>
          <cell r="E1643">
            <v>0</v>
          </cell>
        </row>
        <row r="1644">
          <cell r="C1644">
            <v>0</v>
          </cell>
          <cell r="E1644">
            <v>0</v>
          </cell>
        </row>
        <row r="1645">
          <cell r="C1645">
            <v>0</v>
          </cell>
          <cell r="E1645">
            <v>0</v>
          </cell>
        </row>
        <row r="1646">
          <cell r="C1646">
            <v>0</v>
          </cell>
          <cell r="E1646">
            <v>0</v>
          </cell>
        </row>
        <row r="1647">
          <cell r="C1647">
            <v>0</v>
          </cell>
          <cell r="E1647">
            <v>0</v>
          </cell>
        </row>
        <row r="1648">
          <cell r="C1648">
            <v>0</v>
          </cell>
          <cell r="E1648">
            <v>0</v>
          </cell>
        </row>
        <row r="1649">
          <cell r="C1649">
            <v>0</v>
          </cell>
          <cell r="E1649">
            <v>0</v>
          </cell>
        </row>
        <row r="1650">
          <cell r="C1650">
            <v>0</v>
          </cell>
          <cell r="E1650">
            <v>0</v>
          </cell>
        </row>
        <row r="1651">
          <cell r="C1651">
            <v>0</v>
          </cell>
          <cell r="E1651">
            <v>0</v>
          </cell>
        </row>
        <row r="1652">
          <cell r="C1652">
            <v>0</v>
          </cell>
          <cell r="E1652">
            <v>0</v>
          </cell>
        </row>
        <row r="1653">
          <cell r="C1653">
            <v>0</v>
          </cell>
          <cell r="E1653">
            <v>0</v>
          </cell>
        </row>
        <row r="1654">
          <cell r="C1654">
            <v>0</v>
          </cell>
          <cell r="E1654">
            <v>0</v>
          </cell>
        </row>
        <row r="1655">
          <cell r="C1655">
            <v>0</v>
          </cell>
          <cell r="E1655">
            <v>0</v>
          </cell>
        </row>
        <row r="1656">
          <cell r="C1656">
            <v>0</v>
          </cell>
          <cell r="E1656">
            <v>0</v>
          </cell>
        </row>
        <row r="1657">
          <cell r="C1657">
            <v>0</v>
          </cell>
          <cell r="E1657">
            <v>0</v>
          </cell>
        </row>
        <row r="1658">
          <cell r="C1658">
            <v>0</v>
          </cell>
          <cell r="E1658">
            <v>0</v>
          </cell>
        </row>
        <row r="1659">
          <cell r="C1659">
            <v>0</v>
          </cell>
          <cell r="E1659">
            <v>0</v>
          </cell>
        </row>
        <row r="1660">
          <cell r="C1660">
            <v>0</v>
          </cell>
          <cell r="E1660">
            <v>0</v>
          </cell>
        </row>
        <row r="1661">
          <cell r="C1661">
            <v>0</v>
          </cell>
          <cell r="E1661">
            <v>0</v>
          </cell>
        </row>
        <row r="1662">
          <cell r="C1662">
            <v>0</v>
          </cell>
          <cell r="E1662">
            <v>0</v>
          </cell>
        </row>
        <row r="1663">
          <cell r="C1663">
            <v>0</v>
          </cell>
          <cell r="E1663">
            <v>0</v>
          </cell>
        </row>
        <row r="1664">
          <cell r="C1664">
            <v>0</v>
          </cell>
          <cell r="E1664">
            <v>0</v>
          </cell>
        </row>
        <row r="1665">
          <cell r="C1665">
            <v>0</v>
          </cell>
          <cell r="E1665">
            <v>0</v>
          </cell>
        </row>
        <row r="1666">
          <cell r="C1666">
            <v>0</v>
          </cell>
          <cell r="E1666">
            <v>0</v>
          </cell>
        </row>
        <row r="1667">
          <cell r="C1667">
            <v>0</v>
          </cell>
          <cell r="E1667">
            <v>0</v>
          </cell>
        </row>
        <row r="1668">
          <cell r="C1668">
            <v>0</v>
          </cell>
          <cell r="E1668">
            <v>0</v>
          </cell>
        </row>
        <row r="1669">
          <cell r="C1669">
            <v>0</v>
          </cell>
          <cell r="E1669">
            <v>0</v>
          </cell>
        </row>
        <row r="1670">
          <cell r="C1670">
            <v>0</v>
          </cell>
          <cell r="E1670">
            <v>0</v>
          </cell>
        </row>
        <row r="1671">
          <cell r="C1671">
            <v>0</v>
          </cell>
          <cell r="E1671">
            <v>0</v>
          </cell>
        </row>
        <row r="1672">
          <cell r="C1672">
            <v>0</v>
          </cell>
          <cell r="E1672">
            <v>0</v>
          </cell>
        </row>
        <row r="1673">
          <cell r="C1673">
            <v>0</v>
          </cell>
          <cell r="E1673">
            <v>0</v>
          </cell>
        </row>
        <row r="1674">
          <cell r="C1674">
            <v>0</v>
          </cell>
          <cell r="E1674">
            <v>0</v>
          </cell>
        </row>
        <row r="1675">
          <cell r="C1675">
            <v>0</v>
          </cell>
          <cell r="E1675">
            <v>0</v>
          </cell>
        </row>
        <row r="1676">
          <cell r="C1676">
            <v>0</v>
          </cell>
          <cell r="E1676">
            <v>0</v>
          </cell>
        </row>
        <row r="1677">
          <cell r="C1677">
            <v>0</v>
          </cell>
          <cell r="E1677">
            <v>0</v>
          </cell>
        </row>
        <row r="1678">
          <cell r="C1678">
            <v>0</v>
          </cell>
          <cell r="E1678">
            <v>0</v>
          </cell>
        </row>
        <row r="1679">
          <cell r="C1679">
            <v>0</v>
          </cell>
          <cell r="E1679">
            <v>0</v>
          </cell>
        </row>
        <row r="1680">
          <cell r="C1680">
            <v>0</v>
          </cell>
          <cell r="E1680">
            <v>0</v>
          </cell>
        </row>
        <row r="1681">
          <cell r="C1681">
            <v>0</v>
          </cell>
          <cell r="E1681">
            <v>0</v>
          </cell>
        </row>
        <row r="1682">
          <cell r="C1682">
            <v>0</v>
          </cell>
          <cell r="E1682">
            <v>0</v>
          </cell>
        </row>
        <row r="1683">
          <cell r="C1683">
            <v>0</v>
          </cell>
          <cell r="E1683">
            <v>0</v>
          </cell>
        </row>
        <row r="1684">
          <cell r="C1684">
            <v>0</v>
          </cell>
          <cell r="E1684">
            <v>0</v>
          </cell>
        </row>
        <row r="1685">
          <cell r="C1685">
            <v>0</v>
          </cell>
          <cell r="E1685">
            <v>0</v>
          </cell>
        </row>
        <row r="1686">
          <cell r="C1686">
            <v>0</v>
          </cell>
          <cell r="E1686">
            <v>0</v>
          </cell>
        </row>
        <row r="1687">
          <cell r="C1687">
            <v>0</v>
          </cell>
          <cell r="E1687">
            <v>0</v>
          </cell>
        </row>
        <row r="1688">
          <cell r="C1688">
            <v>0</v>
          </cell>
          <cell r="E1688">
            <v>0</v>
          </cell>
        </row>
        <row r="1689">
          <cell r="C1689">
            <v>0</v>
          </cell>
          <cell r="E1689">
            <v>0</v>
          </cell>
        </row>
        <row r="1690">
          <cell r="C1690">
            <v>0</v>
          </cell>
          <cell r="E1690">
            <v>0</v>
          </cell>
        </row>
        <row r="1691">
          <cell r="C1691">
            <v>0</v>
          </cell>
          <cell r="E1691">
            <v>0</v>
          </cell>
        </row>
        <row r="1692">
          <cell r="C1692">
            <v>0</v>
          </cell>
          <cell r="E1692">
            <v>0</v>
          </cell>
        </row>
        <row r="1693">
          <cell r="C1693">
            <v>0</v>
          </cell>
          <cell r="E1693">
            <v>0</v>
          </cell>
        </row>
        <row r="1694">
          <cell r="C1694">
            <v>0</v>
          </cell>
          <cell r="E1694">
            <v>0</v>
          </cell>
        </row>
        <row r="1695">
          <cell r="C1695">
            <v>0</v>
          </cell>
          <cell r="E1695">
            <v>0</v>
          </cell>
        </row>
        <row r="1696">
          <cell r="C1696">
            <v>0</v>
          </cell>
          <cell r="E1696">
            <v>0</v>
          </cell>
        </row>
        <row r="1697">
          <cell r="C1697">
            <v>0</v>
          </cell>
          <cell r="E1697">
            <v>0</v>
          </cell>
        </row>
        <row r="1698">
          <cell r="C1698">
            <v>0</v>
          </cell>
          <cell r="E1698">
            <v>0</v>
          </cell>
        </row>
        <row r="1699">
          <cell r="C1699">
            <v>0</v>
          </cell>
          <cell r="E1699">
            <v>0</v>
          </cell>
        </row>
        <row r="1700">
          <cell r="C1700">
            <v>0</v>
          </cell>
          <cell r="E1700">
            <v>0</v>
          </cell>
        </row>
        <row r="1701">
          <cell r="C1701">
            <v>0</v>
          </cell>
          <cell r="E1701">
            <v>0</v>
          </cell>
        </row>
        <row r="1702">
          <cell r="C1702">
            <v>0</v>
          </cell>
          <cell r="E1702">
            <v>0</v>
          </cell>
        </row>
        <row r="1703">
          <cell r="C1703">
            <v>0</v>
          </cell>
          <cell r="E1703">
            <v>0</v>
          </cell>
        </row>
        <row r="1704">
          <cell r="C1704">
            <v>0</v>
          </cell>
          <cell r="E1704">
            <v>0</v>
          </cell>
        </row>
        <row r="1705">
          <cell r="C1705">
            <v>0</v>
          </cell>
          <cell r="E1705">
            <v>0</v>
          </cell>
        </row>
        <row r="1706">
          <cell r="C1706">
            <v>0</v>
          </cell>
          <cell r="E1706">
            <v>0</v>
          </cell>
        </row>
        <row r="1707">
          <cell r="C1707">
            <v>0</v>
          </cell>
          <cell r="E1707">
            <v>0</v>
          </cell>
        </row>
        <row r="1708">
          <cell r="C1708">
            <v>0</v>
          </cell>
          <cell r="E1708">
            <v>0</v>
          </cell>
        </row>
        <row r="1709">
          <cell r="C1709">
            <v>0</v>
          </cell>
          <cell r="E1709">
            <v>0</v>
          </cell>
        </row>
        <row r="1710">
          <cell r="C1710">
            <v>0</v>
          </cell>
          <cell r="E1710">
            <v>0</v>
          </cell>
        </row>
        <row r="1711">
          <cell r="C1711">
            <v>0</v>
          </cell>
          <cell r="E1711">
            <v>0</v>
          </cell>
        </row>
        <row r="1712">
          <cell r="C1712">
            <v>0</v>
          </cell>
          <cell r="E1712">
            <v>0</v>
          </cell>
        </row>
        <row r="1713">
          <cell r="C1713">
            <v>0</v>
          </cell>
          <cell r="E1713">
            <v>0</v>
          </cell>
        </row>
        <row r="1714">
          <cell r="C1714">
            <v>0</v>
          </cell>
          <cell r="E1714">
            <v>0</v>
          </cell>
        </row>
        <row r="1715">
          <cell r="C1715">
            <v>0</v>
          </cell>
          <cell r="E1715">
            <v>0</v>
          </cell>
        </row>
        <row r="1716">
          <cell r="C1716">
            <v>0</v>
          </cell>
          <cell r="E1716">
            <v>0</v>
          </cell>
        </row>
        <row r="1717">
          <cell r="C1717">
            <v>0</v>
          </cell>
          <cell r="E1717">
            <v>0</v>
          </cell>
        </row>
        <row r="1718">
          <cell r="C1718">
            <v>0</v>
          </cell>
          <cell r="E1718">
            <v>0</v>
          </cell>
        </row>
        <row r="1719">
          <cell r="C1719">
            <v>0</v>
          </cell>
          <cell r="E1719">
            <v>0</v>
          </cell>
        </row>
        <row r="1720">
          <cell r="C1720">
            <v>0</v>
          </cell>
          <cell r="E1720">
            <v>0</v>
          </cell>
        </row>
        <row r="1721">
          <cell r="C1721">
            <v>0</v>
          </cell>
          <cell r="E1721">
            <v>0</v>
          </cell>
        </row>
        <row r="1722">
          <cell r="C1722">
            <v>0</v>
          </cell>
          <cell r="E1722">
            <v>0</v>
          </cell>
        </row>
        <row r="1723">
          <cell r="C1723">
            <v>0</v>
          </cell>
          <cell r="E1723">
            <v>0</v>
          </cell>
        </row>
        <row r="1724">
          <cell r="C1724">
            <v>0</v>
          </cell>
          <cell r="E1724">
            <v>0</v>
          </cell>
        </row>
        <row r="1725">
          <cell r="C1725">
            <v>0</v>
          </cell>
          <cell r="E1725">
            <v>0</v>
          </cell>
        </row>
        <row r="1726">
          <cell r="C1726">
            <v>0</v>
          </cell>
          <cell r="E1726">
            <v>0</v>
          </cell>
        </row>
        <row r="1727">
          <cell r="C1727">
            <v>0</v>
          </cell>
          <cell r="E1727">
            <v>0</v>
          </cell>
        </row>
        <row r="1728">
          <cell r="C1728">
            <v>0</v>
          </cell>
          <cell r="E1728">
            <v>0</v>
          </cell>
        </row>
        <row r="1729">
          <cell r="C1729">
            <v>0</v>
          </cell>
          <cell r="E1729">
            <v>0</v>
          </cell>
        </row>
        <row r="1730">
          <cell r="C1730">
            <v>0</v>
          </cell>
          <cell r="E1730">
            <v>0</v>
          </cell>
        </row>
        <row r="1731">
          <cell r="C1731">
            <v>0</v>
          </cell>
          <cell r="E1731">
            <v>0</v>
          </cell>
        </row>
        <row r="1732">
          <cell r="C1732">
            <v>0</v>
          </cell>
          <cell r="E1732">
            <v>0</v>
          </cell>
        </row>
        <row r="1733">
          <cell r="C1733">
            <v>0</v>
          </cell>
          <cell r="E1733">
            <v>0</v>
          </cell>
        </row>
        <row r="1734">
          <cell r="C1734">
            <v>0</v>
          </cell>
          <cell r="E1734">
            <v>0</v>
          </cell>
        </row>
        <row r="1735">
          <cell r="C1735">
            <v>0</v>
          </cell>
          <cell r="E1735">
            <v>0</v>
          </cell>
        </row>
        <row r="1736">
          <cell r="C1736">
            <v>0</v>
          </cell>
          <cell r="E1736">
            <v>0</v>
          </cell>
        </row>
        <row r="1737">
          <cell r="C1737">
            <v>0</v>
          </cell>
          <cell r="E1737">
            <v>0</v>
          </cell>
        </row>
        <row r="1738">
          <cell r="C1738">
            <v>0</v>
          </cell>
          <cell r="E1738">
            <v>0</v>
          </cell>
        </row>
        <row r="1739">
          <cell r="C1739">
            <v>0</v>
          </cell>
          <cell r="E1739">
            <v>0</v>
          </cell>
        </row>
        <row r="1740">
          <cell r="C1740">
            <v>0</v>
          </cell>
          <cell r="E1740">
            <v>0</v>
          </cell>
        </row>
        <row r="1741">
          <cell r="C1741">
            <v>0</v>
          </cell>
          <cell r="E1741">
            <v>0</v>
          </cell>
        </row>
        <row r="1742">
          <cell r="C1742">
            <v>0</v>
          </cell>
          <cell r="E1742">
            <v>0</v>
          </cell>
        </row>
        <row r="1743">
          <cell r="C1743">
            <v>0</v>
          </cell>
          <cell r="E1743">
            <v>0</v>
          </cell>
        </row>
        <row r="1744">
          <cell r="C1744">
            <v>0</v>
          </cell>
          <cell r="E1744">
            <v>0</v>
          </cell>
        </row>
        <row r="1745">
          <cell r="C1745">
            <v>0</v>
          </cell>
          <cell r="E1745">
            <v>0</v>
          </cell>
        </row>
        <row r="1746">
          <cell r="C1746">
            <v>0</v>
          </cell>
          <cell r="E1746">
            <v>0</v>
          </cell>
        </row>
        <row r="1747">
          <cell r="C1747">
            <v>0</v>
          </cell>
          <cell r="E1747">
            <v>0</v>
          </cell>
        </row>
        <row r="1748">
          <cell r="C1748">
            <v>0</v>
          </cell>
          <cell r="E1748">
            <v>0</v>
          </cell>
        </row>
        <row r="1749">
          <cell r="C1749">
            <v>0</v>
          </cell>
          <cell r="E1749">
            <v>0</v>
          </cell>
        </row>
        <row r="1750">
          <cell r="C1750">
            <v>0</v>
          </cell>
          <cell r="E1750">
            <v>0</v>
          </cell>
        </row>
        <row r="1751">
          <cell r="C1751">
            <v>0</v>
          </cell>
          <cell r="E1751">
            <v>0</v>
          </cell>
        </row>
        <row r="1752">
          <cell r="C1752">
            <v>0</v>
          </cell>
          <cell r="E1752">
            <v>0</v>
          </cell>
        </row>
        <row r="1753">
          <cell r="C1753">
            <v>0</v>
          </cell>
          <cell r="E1753">
            <v>0</v>
          </cell>
        </row>
        <row r="1754">
          <cell r="C1754">
            <v>0</v>
          </cell>
          <cell r="E1754">
            <v>0</v>
          </cell>
        </row>
        <row r="1755">
          <cell r="C1755">
            <v>0</v>
          </cell>
          <cell r="E1755">
            <v>0</v>
          </cell>
        </row>
        <row r="1756">
          <cell r="C1756">
            <v>0</v>
          </cell>
          <cell r="E1756">
            <v>0</v>
          </cell>
        </row>
        <row r="1757">
          <cell r="C1757">
            <v>0</v>
          </cell>
          <cell r="E1757">
            <v>0</v>
          </cell>
        </row>
        <row r="1758">
          <cell r="C1758">
            <v>0</v>
          </cell>
          <cell r="E1758">
            <v>0</v>
          </cell>
        </row>
        <row r="1759">
          <cell r="C1759">
            <v>0</v>
          </cell>
          <cell r="E1759">
            <v>0</v>
          </cell>
        </row>
        <row r="1760">
          <cell r="C1760">
            <v>0</v>
          </cell>
          <cell r="E1760">
            <v>0</v>
          </cell>
        </row>
        <row r="1761">
          <cell r="C1761">
            <v>0</v>
          </cell>
          <cell r="E1761">
            <v>0</v>
          </cell>
        </row>
        <row r="1762">
          <cell r="C1762">
            <v>0</v>
          </cell>
          <cell r="E1762">
            <v>0</v>
          </cell>
        </row>
        <row r="1763">
          <cell r="C1763">
            <v>0</v>
          </cell>
          <cell r="E1763">
            <v>0</v>
          </cell>
        </row>
        <row r="1764">
          <cell r="C1764">
            <v>0</v>
          </cell>
          <cell r="E1764">
            <v>0</v>
          </cell>
        </row>
        <row r="1765">
          <cell r="C1765">
            <v>0</v>
          </cell>
          <cell r="E1765">
            <v>0</v>
          </cell>
        </row>
        <row r="1766">
          <cell r="C1766">
            <v>0</v>
          </cell>
          <cell r="E1766">
            <v>0</v>
          </cell>
        </row>
        <row r="1767">
          <cell r="C1767">
            <v>0</v>
          </cell>
          <cell r="E1767">
            <v>0</v>
          </cell>
        </row>
        <row r="1768">
          <cell r="C1768">
            <v>0</v>
          </cell>
          <cell r="E1768">
            <v>0</v>
          </cell>
        </row>
        <row r="1769">
          <cell r="C1769">
            <v>0</v>
          </cell>
          <cell r="E1769">
            <v>0</v>
          </cell>
        </row>
        <row r="1770">
          <cell r="C1770">
            <v>0</v>
          </cell>
          <cell r="E1770">
            <v>0</v>
          </cell>
        </row>
        <row r="1771">
          <cell r="C1771">
            <v>0</v>
          </cell>
          <cell r="E1771">
            <v>0</v>
          </cell>
        </row>
        <row r="1772">
          <cell r="C1772">
            <v>0</v>
          </cell>
          <cell r="E1772">
            <v>0</v>
          </cell>
        </row>
        <row r="1773">
          <cell r="C1773">
            <v>0</v>
          </cell>
          <cell r="E1773">
            <v>0</v>
          </cell>
        </row>
        <row r="1774">
          <cell r="C1774">
            <v>0</v>
          </cell>
          <cell r="E1774">
            <v>0</v>
          </cell>
        </row>
        <row r="1775">
          <cell r="C1775">
            <v>0</v>
          </cell>
          <cell r="E1775">
            <v>0</v>
          </cell>
        </row>
        <row r="1776">
          <cell r="C1776">
            <v>0</v>
          </cell>
          <cell r="E1776">
            <v>0</v>
          </cell>
        </row>
        <row r="1777">
          <cell r="C1777">
            <v>0</v>
          </cell>
          <cell r="E1777">
            <v>0</v>
          </cell>
        </row>
        <row r="1778">
          <cell r="C1778">
            <v>0</v>
          </cell>
          <cell r="E1778">
            <v>0</v>
          </cell>
        </row>
        <row r="1779">
          <cell r="C1779">
            <v>0</v>
          </cell>
          <cell r="E1779">
            <v>0</v>
          </cell>
        </row>
        <row r="1780">
          <cell r="C1780">
            <v>0</v>
          </cell>
          <cell r="E1780">
            <v>0</v>
          </cell>
        </row>
        <row r="1781">
          <cell r="C1781">
            <v>0</v>
          </cell>
          <cell r="E1781">
            <v>0</v>
          </cell>
        </row>
        <row r="1782">
          <cell r="C1782">
            <v>0</v>
          </cell>
          <cell r="E1782">
            <v>0</v>
          </cell>
        </row>
        <row r="1783">
          <cell r="C1783">
            <v>0</v>
          </cell>
          <cell r="E1783">
            <v>0</v>
          </cell>
        </row>
        <row r="1784">
          <cell r="C1784">
            <v>0</v>
          </cell>
          <cell r="E1784">
            <v>0</v>
          </cell>
        </row>
        <row r="1785">
          <cell r="C1785">
            <v>0</v>
          </cell>
          <cell r="E1785">
            <v>0</v>
          </cell>
        </row>
        <row r="1786">
          <cell r="C1786">
            <v>0</v>
          </cell>
          <cell r="E1786">
            <v>0</v>
          </cell>
        </row>
        <row r="1787">
          <cell r="C1787">
            <v>0</v>
          </cell>
          <cell r="E1787">
            <v>0</v>
          </cell>
        </row>
        <row r="1788">
          <cell r="C1788">
            <v>0</v>
          </cell>
          <cell r="E1788">
            <v>0</v>
          </cell>
        </row>
        <row r="1789">
          <cell r="C1789">
            <v>0</v>
          </cell>
          <cell r="E1789">
            <v>0</v>
          </cell>
        </row>
        <row r="1790">
          <cell r="C1790">
            <v>0</v>
          </cell>
          <cell r="E1790">
            <v>0</v>
          </cell>
        </row>
        <row r="1791">
          <cell r="C1791">
            <v>0</v>
          </cell>
          <cell r="E1791">
            <v>0</v>
          </cell>
        </row>
        <row r="1792">
          <cell r="C1792">
            <v>0</v>
          </cell>
          <cell r="E1792">
            <v>0</v>
          </cell>
        </row>
        <row r="1793">
          <cell r="C1793">
            <v>0</v>
          </cell>
          <cell r="E1793">
            <v>0</v>
          </cell>
        </row>
        <row r="1794">
          <cell r="C1794">
            <v>0</v>
          </cell>
          <cell r="E1794">
            <v>0</v>
          </cell>
        </row>
        <row r="1795">
          <cell r="C1795">
            <v>0</v>
          </cell>
          <cell r="E1795">
            <v>0</v>
          </cell>
        </row>
        <row r="1796">
          <cell r="C1796">
            <v>0</v>
          </cell>
          <cell r="E1796">
            <v>0</v>
          </cell>
        </row>
        <row r="1797">
          <cell r="C1797">
            <v>0</v>
          </cell>
          <cell r="E1797">
            <v>0</v>
          </cell>
        </row>
        <row r="1798">
          <cell r="C1798">
            <v>0</v>
          </cell>
          <cell r="E1798">
            <v>0</v>
          </cell>
        </row>
        <row r="1799">
          <cell r="C1799">
            <v>0</v>
          </cell>
          <cell r="E1799">
            <v>0</v>
          </cell>
        </row>
        <row r="1800">
          <cell r="C1800">
            <v>0</v>
          </cell>
          <cell r="E1800">
            <v>0</v>
          </cell>
        </row>
        <row r="1801">
          <cell r="C1801">
            <v>0</v>
          </cell>
          <cell r="E1801">
            <v>0</v>
          </cell>
        </row>
        <row r="1802">
          <cell r="C1802">
            <v>0</v>
          </cell>
          <cell r="E1802">
            <v>0</v>
          </cell>
        </row>
        <row r="1803">
          <cell r="C1803">
            <v>0</v>
          </cell>
          <cell r="E1803">
            <v>0</v>
          </cell>
        </row>
        <row r="1804">
          <cell r="C1804">
            <v>0</v>
          </cell>
          <cell r="E1804">
            <v>0</v>
          </cell>
        </row>
        <row r="1805">
          <cell r="C1805">
            <v>0</v>
          </cell>
          <cell r="E1805">
            <v>0</v>
          </cell>
        </row>
        <row r="1806">
          <cell r="C1806">
            <v>0</v>
          </cell>
          <cell r="E1806">
            <v>0</v>
          </cell>
        </row>
        <row r="1807">
          <cell r="C1807">
            <v>0</v>
          </cell>
          <cell r="E1807">
            <v>0</v>
          </cell>
        </row>
        <row r="1808">
          <cell r="C1808">
            <v>0</v>
          </cell>
          <cell r="E1808">
            <v>0</v>
          </cell>
        </row>
        <row r="1809">
          <cell r="C1809">
            <v>0</v>
          </cell>
          <cell r="E1809">
            <v>0</v>
          </cell>
        </row>
        <row r="1810">
          <cell r="C1810">
            <v>0</v>
          </cell>
          <cell r="E1810">
            <v>0</v>
          </cell>
        </row>
        <row r="1811">
          <cell r="C1811">
            <v>0</v>
          </cell>
          <cell r="E1811">
            <v>0</v>
          </cell>
        </row>
        <row r="1812">
          <cell r="C1812">
            <v>0</v>
          </cell>
          <cell r="E1812">
            <v>0</v>
          </cell>
        </row>
        <row r="1813">
          <cell r="C1813">
            <v>0</v>
          </cell>
          <cell r="E1813">
            <v>0</v>
          </cell>
        </row>
        <row r="1814">
          <cell r="C1814">
            <v>0</v>
          </cell>
          <cell r="E1814">
            <v>0</v>
          </cell>
        </row>
        <row r="1815">
          <cell r="C1815">
            <v>0</v>
          </cell>
          <cell r="E1815">
            <v>0</v>
          </cell>
        </row>
        <row r="1816">
          <cell r="C1816">
            <v>0</v>
          </cell>
          <cell r="E1816">
            <v>0</v>
          </cell>
        </row>
        <row r="1817">
          <cell r="C1817">
            <v>0</v>
          </cell>
          <cell r="E1817">
            <v>0</v>
          </cell>
        </row>
        <row r="1818">
          <cell r="C1818">
            <v>0</v>
          </cell>
          <cell r="E1818">
            <v>0</v>
          </cell>
        </row>
        <row r="1819">
          <cell r="C1819">
            <v>0</v>
          </cell>
          <cell r="E1819">
            <v>0</v>
          </cell>
        </row>
        <row r="1820">
          <cell r="C1820">
            <v>0</v>
          </cell>
          <cell r="E1820">
            <v>0</v>
          </cell>
        </row>
        <row r="1821">
          <cell r="C1821">
            <v>0</v>
          </cell>
          <cell r="E1821">
            <v>0</v>
          </cell>
        </row>
        <row r="1822">
          <cell r="C1822">
            <v>0</v>
          </cell>
          <cell r="E1822">
            <v>0</v>
          </cell>
        </row>
        <row r="1823">
          <cell r="C1823">
            <v>0</v>
          </cell>
          <cell r="E1823">
            <v>0</v>
          </cell>
        </row>
        <row r="1824">
          <cell r="C1824">
            <v>0</v>
          </cell>
          <cell r="E1824">
            <v>0</v>
          </cell>
        </row>
        <row r="1825">
          <cell r="C1825">
            <v>0</v>
          </cell>
          <cell r="E1825">
            <v>0</v>
          </cell>
        </row>
        <row r="1826">
          <cell r="C1826">
            <v>0</v>
          </cell>
          <cell r="E1826">
            <v>0</v>
          </cell>
        </row>
        <row r="1827">
          <cell r="C1827">
            <v>0</v>
          </cell>
          <cell r="E1827">
            <v>0</v>
          </cell>
        </row>
        <row r="1828">
          <cell r="C1828">
            <v>0</v>
          </cell>
          <cell r="E1828">
            <v>0</v>
          </cell>
        </row>
        <row r="1829">
          <cell r="C1829">
            <v>0</v>
          </cell>
          <cell r="E1829">
            <v>0</v>
          </cell>
        </row>
        <row r="1830">
          <cell r="C1830">
            <v>0</v>
          </cell>
          <cell r="E1830">
            <v>0</v>
          </cell>
        </row>
        <row r="1831">
          <cell r="C1831">
            <v>0</v>
          </cell>
          <cell r="E1831">
            <v>0</v>
          </cell>
        </row>
        <row r="1832">
          <cell r="C1832">
            <v>0</v>
          </cell>
          <cell r="E1832">
            <v>0</v>
          </cell>
        </row>
        <row r="1833">
          <cell r="C1833">
            <v>0</v>
          </cell>
          <cell r="E1833">
            <v>0</v>
          </cell>
        </row>
        <row r="1834">
          <cell r="C1834">
            <v>0</v>
          </cell>
          <cell r="E1834">
            <v>0</v>
          </cell>
        </row>
        <row r="1835">
          <cell r="C1835">
            <v>0</v>
          </cell>
          <cell r="E1835">
            <v>0</v>
          </cell>
        </row>
        <row r="1836">
          <cell r="C1836">
            <v>0</v>
          </cell>
          <cell r="E1836">
            <v>0</v>
          </cell>
        </row>
        <row r="1837">
          <cell r="C1837">
            <v>0</v>
          </cell>
          <cell r="E1837">
            <v>0</v>
          </cell>
        </row>
        <row r="1838">
          <cell r="C1838">
            <v>0</v>
          </cell>
          <cell r="E1838">
            <v>0</v>
          </cell>
        </row>
        <row r="1839">
          <cell r="C1839">
            <v>0</v>
          </cell>
          <cell r="E1839">
            <v>0</v>
          </cell>
        </row>
        <row r="1840">
          <cell r="C1840">
            <v>0</v>
          </cell>
          <cell r="E1840">
            <v>0</v>
          </cell>
        </row>
        <row r="1841">
          <cell r="C1841">
            <v>0</v>
          </cell>
          <cell r="E1841">
            <v>0</v>
          </cell>
        </row>
        <row r="1842">
          <cell r="C1842">
            <v>0</v>
          </cell>
          <cell r="E1842">
            <v>0</v>
          </cell>
        </row>
        <row r="1843">
          <cell r="C1843">
            <v>0</v>
          </cell>
          <cell r="E1843">
            <v>0</v>
          </cell>
        </row>
        <row r="1844">
          <cell r="C1844">
            <v>0</v>
          </cell>
          <cell r="E1844">
            <v>0</v>
          </cell>
        </row>
        <row r="1845">
          <cell r="C1845">
            <v>0</v>
          </cell>
          <cell r="E1845">
            <v>0</v>
          </cell>
        </row>
        <row r="1846">
          <cell r="C1846">
            <v>0</v>
          </cell>
          <cell r="E1846">
            <v>0</v>
          </cell>
        </row>
        <row r="1847">
          <cell r="C1847">
            <v>0</v>
          </cell>
          <cell r="E1847">
            <v>0</v>
          </cell>
        </row>
        <row r="1848">
          <cell r="C1848">
            <v>0</v>
          </cell>
          <cell r="E1848">
            <v>0</v>
          </cell>
        </row>
        <row r="1849">
          <cell r="C1849">
            <v>0</v>
          </cell>
          <cell r="E1849">
            <v>0</v>
          </cell>
        </row>
        <row r="1850">
          <cell r="C1850">
            <v>0</v>
          </cell>
          <cell r="E1850">
            <v>0</v>
          </cell>
        </row>
        <row r="1851">
          <cell r="C1851">
            <v>0</v>
          </cell>
          <cell r="E1851">
            <v>0</v>
          </cell>
        </row>
        <row r="1852">
          <cell r="C1852">
            <v>0</v>
          </cell>
          <cell r="E1852">
            <v>0</v>
          </cell>
        </row>
        <row r="1853">
          <cell r="C1853">
            <v>0</v>
          </cell>
          <cell r="E1853">
            <v>0</v>
          </cell>
        </row>
        <row r="1854">
          <cell r="C1854">
            <v>0</v>
          </cell>
          <cell r="E1854">
            <v>0</v>
          </cell>
        </row>
        <row r="1855">
          <cell r="C1855">
            <v>0</v>
          </cell>
          <cell r="E1855">
            <v>0</v>
          </cell>
        </row>
        <row r="1856">
          <cell r="C1856">
            <v>0</v>
          </cell>
          <cell r="E1856">
            <v>0</v>
          </cell>
        </row>
        <row r="1857">
          <cell r="C1857">
            <v>0</v>
          </cell>
          <cell r="E1857">
            <v>0</v>
          </cell>
        </row>
        <row r="1858">
          <cell r="C1858">
            <v>0</v>
          </cell>
          <cell r="E1858">
            <v>0</v>
          </cell>
        </row>
        <row r="1859">
          <cell r="C1859">
            <v>0</v>
          </cell>
          <cell r="E1859">
            <v>0</v>
          </cell>
        </row>
        <row r="1860">
          <cell r="C1860">
            <v>0</v>
          </cell>
          <cell r="E1860">
            <v>0</v>
          </cell>
        </row>
        <row r="1861">
          <cell r="C1861">
            <v>0</v>
          </cell>
          <cell r="E1861">
            <v>0</v>
          </cell>
        </row>
        <row r="1862">
          <cell r="C1862">
            <v>0</v>
          </cell>
          <cell r="E1862">
            <v>0</v>
          </cell>
        </row>
        <row r="1863">
          <cell r="C1863">
            <v>0</v>
          </cell>
          <cell r="E1863">
            <v>0</v>
          </cell>
        </row>
        <row r="1864">
          <cell r="C1864">
            <v>0</v>
          </cell>
          <cell r="E1864">
            <v>0</v>
          </cell>
        </row>
        <row r="1865">
          <cell r="C1865">
            <v>0</v>
          </cell>
          <cell r="E1865">
            <v>0</v>
          </cell>
        </row>
        <row r="1866">
          <cell r="C1866">
            <v>0</v>
          </cell>
          <cell r="E1866">
            <v>0</v>
          </cell>
        </row>
        <row r="1867">
          <cell r="C1867">
            <v>0</v>
          </cell>
          <cell r="E1867">
            <v>0</v>
          </cell>
        </row>
        <row r="1868">
          <cell r="C1868">
            <v>0</v>
          </cell>
          <cell r="E1868">
            <v>0</v>
          </cell>
        </row>
        <row r="1869">
          <cell r="C1869">
            <v>0</v>
          </cell>
          <cell r="E1869">
            <v>0</v>
          </cell>
        </row>
        <row r="1870">
          <cell r="C1870">
            <v>0</v>
          </cell>
          <cell r="E1870">
            <v>0</v>
          </cell>
        </row>
        <row r="1871">
          <cell r="C1871">
            <v>0</v>
          </cell>
          <cell r="E1871">
            <v>0</v>
          </cell>
        </row>
        <row r="1872">
          <cell r="C1872">
            <v>0</v>
          </cell>
          <cell r="E1872">
            <v>0</v>
          </cell>
        </row>
        <row r="1873">
          <cell r="C1873">
            <v>0</v>
          </cell>
          <cell r="E1873">
            <v>0</v>
          </cell>
        </row>
        <row r="1874">
          <cell r="C1874">
            <v>0</v>
          </cell>
          <cell r="E1874">
            <v>0</v>
          </cell>
        </row>
        <row r="1875">
          <cell r="C1875">
            <v>0</v>
          </cell>
          <cell r="E1875">
            <v>0</v>
          </cell>
        </row>
        <row r="1876">
          <cell r="C1876">
            <v>0</v>
          </cell>
          <cell r="E1876">
            <v>0</v>
          </cell>
        </row>
        <row r="1877">
          <cell r="C1877">
            <v>0</v>
          </cell>
          <cell r="E1877">
            <v>0</v>
          </cell>
        </row>
        <row r="1878">
          <cell r="C1878">
            <v>0</v>
          </cell>
          <cell r="E1878">
            <v>0</v>
          </cell>
        </row>
        <row r="1879">
          <cell r="C1879">
            <v>0</v>
          </cell>
          <cell r="E1879">
            <v>0</v>
          </cell>
        </row>
        <row r="1880">
          <cell r="C1880">
            <v>0</v>
          </cell>
          <cell r="E1880">
            <v>0</v>
          </cell>
        </row>
        <row r="1881">
          <cell r="C1881">
            <v>0</v>
          </cell>
          <cell r="E1881">
            <v>0</v>
          </cell>
        </row>
        <row r="1882">
          <cell r="C1882">
            <v>0</v>
          </cell>
          <cell r="E1882">
            <v>0</v>
          </cell>
        </row>
        <row r="1883">
          <cell r="C1883">
            <v>0</v>
          </cell>
          <cell r="E1883">
            <v>0</v>
          </cell>
        </row>
        <row r="1884">
          <cell r="C1884">
            <v>0</v>
          </cell>
          <cell r="E1884">
            <v>0</v>
          </cell>
        </row>
        <row r="1885">
          <cell r="C1885">
            <v>0</v>
          </cell>
          <cell r="E1885">
            <v>0</v>
          </cell>
        </row>
        <row r="1886">
          <cell r="C1886">
            <v>0</v>
          </cell>
          <cell r="E1886">
            <v>0</v>
          </cell>
        </row>
        <row r="1887">
          <cell r="C1887">
            <v>0</v>
          </cell>
          <cell r="E1887">
            <v>0</v>
          </cell>
        </row>
        <row r="1888">
          <cell r="C1888">
            <v>0</v>
          </cell>
          <cell r="E1888">
            <v>0</v>
          </cell>
        </row>
        <row r="1889">
          <cell r="C1889">
            <v>0</v>
          </cell>
          <cell r="E1889">
            <v>0</v>
          </cell>
        </row>
        <row r="1890">
          <cell r="C1890">
            <v>0</v>
          </cell>
          <cell r="E1890">
            <v>0</v>
          </cell>
        </row>
        <row r="1891">
          <cell r="C1891">
            <v>0</v>
          </cell>
          <cell r="E1891">
            <v>0</v>
          </cell>
        </row>
        <row r="1892">
          <cell r="C1892">
            <v>0</v>
          </cell>
          <cell r="E1892">
            <v>0</v>
          </cell>
        </row>
        <row r="1893">
          <cell r="C1893">
            <v>0</v>
          </cell>
          <cell r="E1893">
            <v>0</v>
          </cell>
        </row>
        <row r="1894">
          <cell r="C1894">
            <v>0</v>
          </cell>
          <cell r="E1894">
            <v>0</v>
          </cell>
        </row>
        <row r="1895">
          <cell r="C1895">
            <v>0</v>
          </cell>
          <cell r="E1895">
            <v>0</v>
          </cell>
        </row>
        <row r="1896">
          <cell r="C1896">
            <v>0</v>
          </cell>
          <cell r="E1896">
            <v>0</v>
          </cell>
        </row>
        <row r="1897">
          <cell r="C1897">
            <v>0</v>
          </cell>
          <cell r="E1897">
            <v>0</v>
          </cell>
        </row>
        <row r="1898">
          <cell r="C1898">
            <v>0</v>
          </cell>
          <cell r="E1898">
            <v>0</v>
          </cell>
        </row>
        <row r="1899">
          <cell r="C1899">
            <v>0</v>
          </cell>
          <cell r="E1899">
            <v>0</v>
          </cell>
        </row>
        <row r="1900">
          <cell r="C1900">
            <v>0</v>
          </cell>
          <cell r="E1900">
            <v>0</v>
          </cell>
        </row>
        <row r="1901">
          <cell r="C1901">
            <v>0</v>
          </cell>
          <cell r="E1901">
            <v>0</v>
          </cell>
        </row>
        <row r="1902">
          <cell r="C1902">
            <v>0</v>
          </cell>
          <cell r="E1902">
            <v>0</v>
          </cell>
        </row>
        <row r="1903">
          <cell r="C1903">
            <v>0</v>
          </cell>
          <cell r="E1903">
            <v>0</v>
          </cell>
        </row>
        <row r="1904">
          <cell r="C1904">
            <v>0</v>
          </cell>
          <cell r="E1904">
            <v>0</v>
          </cell>
        </row>
        <row r="1905">
          <cell r="C1905">
            <v>0</v>
          </cell>
          <cell r="E1905">
            <v>0</v>
          </cell>
        </row>
        <row r="1906">
          <cell r="C1906">
            <v>0</v>
          </cell>
          <cell r="E1906">
            <v>0</v>
          </cell>
        </row>
        <row r="1907">
          <cell r="C1907">
            <v>0</v>
          </cell>
          <cell r="E1907">
            <v>0</v>
          </cell>
        </row>
        <row r="1908">
          <cell r="C1908">
            <v>0</v>
          </cell>
          <cell r="E1908">
            <v>0</v>
          </cell>
        </row>
        <row r="1909">
          <cell r="C1909">
            <v>0</v>
          </cell>
          <cell r="E1909">
            <v>0</v>
          </cell>
        </row>
        <row r="1910">
          <cell r="C1910">
            <v>0</v>
          </cell>
          <cell r="E1910">
            <v>0</v>
          </cell>
        </row>
        <row r="1911">
          <cell r="C1911">
            <v>0</v>
          </cell>
          <cell r="E1911">
            <v>0</v>
          </cell>
        </row>
        <row r="1912">
          <cell r="C1912">
            <v>0</v>
          </cell>
          <cell r="E1912">
            <v>0</v>
          </cell>
        </row>
        <row r="1913">
          <cell r="C1913">
            <v>0</v>
          </cell>
          <cell r="E1913">
            <v>0</v>
          </cell>
        </row>
        <row r="1914">
          <cell r="C1914">
            <v>0</v>
          </cell>
          <cell r="E1914">
            <v>0</v>
          </cell>
        </row>
        <row r="1915">
          <cell r="C1915">
            <v>0</v>
          </cell>
          <cell r="E1915">
            <v>0</v>
          </cell>
        </row>
        <row r="1916">
          <cell r="C1916">
            <v>0</v>
          </cell>
          <cell r="E1916">
            <v>0</v>
          </cell>
        </row>
        <row r="1917">
          <cell r="C1917">
            <v>0</v>
          </cell>
          <cell r="E1917">
            <v>0</v>
          </cell>
        </row>
        <row r="1918">
          <cell r="C1918">
            <v>0</v>
          </cell>
          <cell r="E1918">
            <v>0</v>
          </cell>
        </row>
        <row r="1919">
          <cell r="C1919">
            <v>0</v>
          </cell>
          <cell r="E1919">
            <v>0</v>
          </cell>
        </row>
        <row r="1920">
          <cell r="C1920">
            <v>0</v>
          </cell>
          <cell r="E1920">
            <v>0</v>
          </cell>
        </row>
        <row r="1921">
          <cell r="C1921">
            <v>0</v>
          </cell>
          <cell r="E1921">
            <v>0</v>
          </cell>
        </row>
        <row r="1922">
          <cell r="C1922">
            <v>0</v>
          </cell>
          <cell r="E1922">
            <v>0</v>
          </cell>
        </row>
        <row r="1923">
          <cell r="C1923">
            <v>0</v>
          </cell>
          <cell r="E1923">
            <v>0</v>
          </cell>
        </row>
        <row r="1924">
          <cell r="C1924">
            <v>0</v>
          </cell>
          <cell r="E1924">
            <v>0</v>
          </cell>
        </row>
        <row r="1925">
          <cell r="C1925">
            <v>0</v>
          </cell>
          <cell r="E1925">
            <v>0</v>
          </cell>
        </row>
        <row r="1926">
          <cell r="C1926">
            <v>0</v>
          </cell>
          <cell r="E1926">
            <v>0</v>
          </cell>
        </row>
        <row r="1927">
          <cell r="C1927">
            <v>0</v>
          </cell>
          <cell r="E1927">
            <v>0</v>
          </cell>
        </row>
        <row r="1928">
          <cell r="C1928">
            <v>0</v>
          </cell>
          <cell r="E1928">
            <v>0</v>
          </cell>
        </row>
        <row r="1929">
          <cell r="C1929">
            <v>0</v>
          </cell>
          <cell r="E1929">
            <v>0</v>
          </cell>
        </row>
        <row r="1930">
          <cell r="C1930">
            <v>0</v>
          </cell>
          <cell r="E1930">
            <v>0</v>
          </cell>
        </row>
        <row r="1931">
          <cell r="C1931">
            <v>0</v>
          </cell>
          <cell r="E1931">
            <v>0</v>
          </cell>
        </row>
        <row r="1932">
          <cell r="C1932">
            <v>0</v>
          </cell>
          <cell r="E1932">
            <v>0</v>
          </cell>
        </row>
        <row r="1933">
          <cell r="C1933">
            <v>0</v>
          </cell>
          <cell r="E1933">
            <v>0</v>
          </cell>
        </row>
        <row r="1934">
          <cell r="C1934">
            <v>0</v>
          </cell>
          <cell r="E1934">
            <v>0</v>
          </cell>
        </row>
        <row r="1935">
          <cell r="C1935">
            <v>0</v>
          </cell>
          <cell r="E1935">
            <v>0</v>
          </cell>
        </row>
        <row r="1936">
          <cell r="C1936">
            <v>0</v>
          </cell>
          <cell r="E1936">
            <v>0</v>
          </cell>
        </row>
        <row r="1937">
          <cell r="C1937">
            <v>0</v>
          </cell>
          <cell r="E1937">
            <v>0</v>
          </cell>
        </row>
        <row r="1938">
          <cell r="C1938">
            <v>0</v>
          </cell>
          <cell r="E1938">
            <v>0</v>
          </cell>
        </row>
        <row r="1939">
          <cell r="C1939">
            <v>0</v>
          </cell>
          <cell r="E1939">
            <v>0</v>
          </cell>
        </row>
        <row r="1940">
          <cell r="C1940">
            <v>0</v>
          </cell>
          <cell r="E1940">
            <v>0</v>
          </cell>
        </row>
        <row r="1941">
          <cell r="C1941">
            <v>0</v>
          </cell>
          <cell r="E1941">
            <v>0</v>
          </cell>
        </row>
        <row r="1942">
          <cell r="C1942">
            <v>0</v>
          </cell>
          <cell r="E1942">
            <v>0</v>
          </cell>
        </row>
        <row r="1943">
          <cell r="C1943">
            <v>0</v>
          </cell>
          <cell r="E1943">
            <v>0</v>
          </cell>
        </row>
        <row r="1944">
          <cell r="C1944">
            <v>0</v>
          </cell>
          <cell r="E1944">
            <v>0</v>
          </cell>
        </row>
        <row r="1945">
          <cell r="C1945">
            <v>0</v>
          </cell>
          <cell r="E1945">
            <v>0</v>
          </cell>
        </row>
        <row r="1946">
          <cell r="C1946">
            <v>0</v>
          </cell>
          <cell r="E1946">
            <v>0</v>
          </cell>
        </row>
        <row r="1947">
          <cell r="C1947">
            <v>0</v>
          </cell>
          <cell r="E1947">
            <v>0</v>
          </cell>
        </row>
        <row r="1948">
          <cell r="C1948">
            <v>0</v>
          </cell>
          <cell r="E1948">
            <v>0</v>
          </cell>
        </row>
        <row r="1949">
          <cell r="C1949">
            <v>0</v>
          </cell>
          <cell r="E1949">
            <v>0</v>
          </cell>
        </row>
        <row r="1950">
          <cell r="C1950">
            <v>0</v>
          </cell>
          <cell r="E1950">
            <v>0</v>
          </cell>
        </row>
        <row r="1951">
          <cell r="C1951">
            <v>0</v>
          </cell>
          <cell r="E1951">
            <v>0</v>
          </cell>
        </row>
        <row r="1952">
          <cell r="C1952">
            <v>0</v>
          </cell>
          <cell r="E1952">
            <v>0</v>
          </cell>
        </row>
        <row r="1953">
          <cell r="C1953">
            <v>0</v>
          </cell>
          <cell r="E1953">
            <v>0</v>
          </cell>
        </row>
        <row r="1954">
          <cell r="C1954">
            <v>0</v>
          </cell>
          <cell r="E1954">
            <v>0</v>
          </cell>
        </row>
        <row r="1955">
          <cell r="C1955">
            <v>0</v>
          </cell>
          <cell r="E1955">
            <v>0</v>
          </cell>
        </row>
        <row r="1956">
          <cell r="C1956">
            <v>0</v>
          </cell>
          <cell r="E1956">
            <v>0</v>
          </cell>
        </row>
        <row r="1957">
          <cell r="C1957">
            <v>0</v>
          </cell>
          <cell r="E1957">
            <v>0</v>
          </cell>
        </row>
        <row r="1958">
          <cell r="C1958">
            <v>0</v>
          </cell>
          <cell r="E1958">
            <v>0</v>
          </cell>
        </row>
        <row r="1959">
          <cell r="C1959">
            <v>0</v>
          </cell>
          <cell r="E1959">
            <v>0</v>
          </cell>
        </row>
        <row r="1960">
          <cell r="C1960">
            <v>0</v>
          </cell>
          <cell r="E1960">
            <v>0</v>
          </cell>
        </row>
        <row r="1961">
          <cell r="C1961">
            <v>0</v>
          </cell>
          <cell r="E1961">
            <v>0</v>
          </cell>
        </row>
        <row r="1962">
          <cell r="C1962">
            <v>0</v>
          </cell>
          <cell r="E1962">
            <v>0</v>
          </cell>
        </row>
        <row r="1963">
          <cell r="C1963">
            <v>0</v>
          </cell>
          <cell r="E1963">
            <v>0</v>
          </cell>
        </row>
        <row r="1964">
          <cell r="C1964">
            <v>0</v>
          </cell>
          <cell r="E1964">
            <v>0</v>
          </cell>
        </row>
        <row r="1965">
          <cell r="C1965">
            <v>0</v>
          </cell>
          <cell r="E1965">
            <v>0</v>
          </cell>
        </row>
        <row r="1966">
          <cell r="C1966">
            <v>0</v>
          </cell>
          <cell r="E1966">
            <v>0</v>
          </cell>
        </row>
        <row r="1967">
          <cell r="C1967">
            <v>0</v>
          </cell>
          <cell r="E1967">
            <v>0</v>
          </cell>
        </row>
        <row r="1968">
          <cell r="C1968">
            <v>0</v>
          </cell>
          <cell r="E1968">
            <v>0</v>
          </cell>
        </row>
        <row r="1969">
          <cell r="C1969">
            <v>0</v>
          </cell>
          <cell r="E1969">
            <v>0</v>
          </cell>
        </row>
        <row r="1970">
          <cell r="C1970">
            <v>0</v>
          </cell>
          <cell r="E1970">
            <v>0</v>
          </cell>
        </row>
        <row r="1971">
          <cell r="C1971">
            <v>0</v>
          </cell>
          <cell r="E1971">
            <v>0</v>
          </cell>
        </row>
        <row r="1972">
          <cell r="C1972">
            <v>0</v>
          </cell>
          <cell r="E1972">
            <v>0</v>
          </cell>
        </row>
        <row r="1973">
          <cell r="C1973">
            <v>0</v>
          </cell>
          <cell r="E1973">
            <v>0</v>
          </cell>
        </row>
        <row r="1974">
          <cell r="C1974">
            <v>0</v>
          </cell>
          <cell r="E1974">
            <v>0</v>
          </cell>
        </row>
        <row r="1975">
          <cell r="C1975">
            <v>0</v>
          </cell>
          <cell r="E1975">
            <v>0</v>
          </cell>
        </row>
        <row r="1976">
          <cell r="C1976">
            <v>0</v>
          </cell>
          <cell r="E1976">
            <v>0</v>
          </cell>
        </row>
        <row r="1977">
          <cell r="C1977">
            <v>0</v>
          </cell>
          <cell r="E1977">
            <v>0</v>
          </cell>
        </row>
        <row r="1978">
          <cell r="C1978">
            <v>0</v>
          </cell>
          <cell r="E1978">
            <v>0</v>
          </cell>
        </row>
        <row r="1979">
          <cell r="C1979">
            <v>0</v>
          </cell>
          <cell r="E1979">
            <v>0</v>
          </cell>
        </row>
        <row r="1980">
          <cell r="C1980">
            <v>0</v>
          </cell>
          <cell r="E1980">
            <v>0</v>
          </cell>
        </row>
        <row r="1981">
          <cell r="C1981">
            <v>0</v>
          </cell>
          <cell r="E1981">
            <v>0</v>
          </cell>
        </row>
        <row r="1982">
          <cell r="C1982">
            <v>0</v>
          </cell>
          <cell r="E1982">
            <v>0</v>
          </cell>
        </row>
        <row r="1983">
          <cell r="C1983">
            <v>0</v>
          </cell>
          <cell r="E1983">
            <v>0</v>
          </cell>
        </row>
        <row r="1984">
          <cell r="C1984">
            <v>0</v>
          </cell>
          <cell r="E1984">
            <v>0</v>
          </cell>
        </row>
        <row r="1985">
          <cell r="C1985">
            <v>0</v>
          </cell>
          <cell r="E1985">
            <v>0</v>
          </cell>
        </row>
        <row r="1986">
          <cell r="C1986">
            <v>0</v>
          </cell>
          <cell r="E1986">
            <v>0</v>
          </cell>
        </row>
        <row r="1987">
          <cell r="C1987">
            <v>0</v>
          </cell>
          <cell r="E1987">
            <v>0</v>
          </cell>
        </row>
        <row r="1988">
          <cell r="C1988">
            <v>0</v>
          </cell>
          <cell r="E1988">
            <v>0</v>
          </cell>
        </row>
        <row r="1989">
          <cell r="C1989">
            <v>0</v>
          </cell>
          <cell r="E1989">
            <v>0</v>
          </cell>
        </row>
        <row r="1990">
          <cell r="C1990">
            <v>0</v>
          </cell>
          <cell r="E1990">
            <v>0</v>
          </cell>
        </row>
        <row r="1991">
          <cell r="C1991">
            <v>0</v>
          </cell>
          <cell r="E1991">
            <v>0</v>
          </cell>
        </row>
        <row r="1992">
          <cell r="C1992">
            <v>0</v>
          </cell>
          <cell r="E1992">
            <v>0</v>
          </cell>
        </row>
        <row r="1993">
          <cell r="C1993">
            <v>0</v>
          </cell>
          <cell r="E1993">
            <v>0</v>
          </cell>
        </row>
        <row r="1994">
          <cell r="C1994">
            <v>0</v>
          </cell>
          <cell r="E1994">
            <v>0</v>
          </cell>
        </row>
        <row r="1995">
          <cell r="C1995">
            <v>0</v>
          </cell>
          <cell r="E1995">
            <v>0</v>
          </cell>
        </row>
        <row r="1996">
          <cell r="C1996">
            <v>0</v>
          </cell>
          <cell r="E1996">
            <v>0</v>
          </cell>
        </row>
        <row r="1997">
          <cell r="C1997">
            <v>0</v>
          </cell>
          <cell r="E1997">
            <v>0</v>
          </cell>
        </row>
        <row r="1998">
          <cell r="C1998">
            <v>0</v>
          </cell>
          <cell r="E1998">
            <v>0</v>
          </cell>
        </row>
        <row r="1999">
          <cell r="C1999">
            <v>0</v>
          </cell>
          <cell r="E1999">
            <v>0</v>
          </cell>
        </row>
        <row r="2000">
          <cell r="C2000">
            <v>0</v>
          </cell>
          <cell r="E2000">
            <v>0</v>
          </cell>
        </row>
        <row r="2001">
          <cell r="C2001">
            <v>0</v>
          </cell>
          <cell r="E2001">
            <v>0</v>
          </cell>
        </row>
        <row r="2002">
          <cell r="C2002">
            <v>0</v>
          </cell>
          <cell r="E2002">
            <v>0</v>
          </cell>
        </row>
        <row r="2003">
          <cell r="C2003">
            <v>0</v>
          </cell>
          <cell r="E2003">
            <v>0</v>
          </cell>
        </row>
        <row r="2004">
          <cell r="C2004">
            <v>0</v>
          </cell>
          <cell r="E2004">
            <v>0</v>
          </cell>
        </row>
        <row r="2005">
          <cell r="C2005">
            <v>0</v>
          </cell>
          <cell r="E2005">
            <v>0</v>
          </cell>
        </row>
        <row r="2006">
          <cell r="C2006">
            <v>0</v>
          </cell>
          <cell r="E2006">
            <v>0</v>
          </cell>
        </row>
        <row r="2007">
          <cell r="C2007">
            <v>0</v>
          </cell>
          <cell r="E2007">
            <v>0</v>
          </cell>
        </row>
        <row r="2008">
          <cell r="C2008">
            <v>0</v>
          </cell>
          <cell r="E2008">
            <v>0</v>
          </cell>
        </row>
        <row r="2009">
          <cell r="C2009">
            <v>0</v>
          </cell>
          <cell r="E2009">
            <v>0</v>
          </cell>
        </row>
        <row r="2010">
          <cell r="C2010">
            <v>0</v>
          </cell>
          <cell r="E2010">
            <v>0</v>
          </cell>
        </row>
        <row r="2011">
          <cell r="C2011">
            <v>0</v>
          </cell>
          <cell r="E2011">
            <v>0</v>
          </cell>
        </row>
        <row r="2012">
          <cell r="C2012">
            <v>0</v>
          </cell>
          <cell r="E2012">
            <v>0</v>
          </cell>
        </row>
        <row r="2013">
          <cell r="C2013">
            <v>0</v>
          </cell>
          <cell r="E2013">
            <v>0</v>
          </cell>
        </row>
        <row r="2014">
          <cell r="C2014">
            <v>0</v>
          </cell>
          <cell r="E2014">
            <v>0</v>
          </cell>
        </row>
        <row r="2015">
          <cell r="C2015">
            <v>0</v>
          </cell>
          <cell r="E2015">
            <v>0</v>
          </cell>
        </row>
        <row r="2016">
          <cell r="C2016">
            <v>0</v>
          </cell>
          <cell r="E2016">
            <v>0</v>
          </cell>
        </row>
        <row r="2017">
          <cell r="C2017">
            <v>0</v>
          </cell>
          <cell r="E2017">
            <v>0</v>
          </cell>
        </row>
        <row r="2018">
          <cell r="C2018">
            <v>0</v>
          </cell>
          <cell r="E2018">
            <v>0</v>
          </cell>
        </row>
        <row r="2019">
          <cell r="C2019">
            <v>0</v>
          </cell>
          <cell r="E2019">
            <v>0</v>
          </cell>
        </row>
        <row r="2020">
          <cell r="C2020">
            <v>0</v>
          </cell>
          <cell r="E2020">
            <v>0</v>
          </cell>
        </row>
        <row r="2021">
          <cell r="C2021">
            <v>0</v>
          </cell>
          <cell r="E2021">
            <v>0</v>
          </cell>
        </row>
        <row r="2022">
          <cell r="C2022">
            <v>0</v>
          </cell>
          <cell r="E2022">
            <v>0</v>
          </cell>
        </row>
        <row r="2023">
          <cell r="C2023">
            <v>0</v>
          </cell>
          <cell r="E2023">
            <v>0</v>
          </cell>
        </row>
        <row r="2024">
          <cell r="C2024">
            <v>0</v>
          </cell>
          <cell r="E2024">
            <v>0</v>
          </cell>
        </row>
        <row r="2025">
          <cell r="C2025">
            <v>0</v>
          </cell>
          <cell r="E2025">
            <v>0</v>
          </cell>
        </row>
        <row r="2026">
          <cell r="C2026">
            <v>0</v>
          </cell>
          <cell r="E2026">
            <v>0</v>
          </cell>
        </row>
        <row r="2027">
          <cell r="C2027">
            <v>0</v>
          </cell>
          <cell r="E2027">
            <v>0</v>
          </cell>
        </row>
        <row r="2028">
          <cell r="C2028">
            <v>0</v>
          </cell>
          <cell r="E2028">
            <v>0</v>
          </cell>
        </row>
        <row r="2029">
          <cell r="C2029">
            <v>0</v>
          </cell>
          <cell r="E2029">
            <v>0</v>
          </cell>
        </row>
        <row r="2030">
          <cell r="C2030">
            <v>0</v>
          </cell>
          <cell r="E2030">
            <v>0</v>
          </cell>
        </row>
        <row r="2031">
          <cell r="C2031">
            <v>0</v>
          </cell>
          <cell r="E2031">
            <v>0</v>
          </cell>
        </row>
        <row r="2032">
          <cell r="C2032">
            <v>0</v>
          </cell>
          <cell r="E2032">
            <v>0</v>
          </cell>
        </row>
        <row r="2033">
          <cell r="C2033">
            <v>0</v>
          </cell>
          <cell r="E2033">
            <v>0</v>
          </cell>
        </row>
        <row r="2034">
          <cell r="C2034">
            <v>0</v>
          </cell>
          <cell r="E2034">
            <v>0</v>
          </cell>
        </row>
        <row r="2035">
          <cell r="C2035">
            <v>0</v>
          </cell>
          <cell r="E2035">
            <v>0</v>
          </cell>
        </row>
        <row r="2036">
          <cell r="C2036">
            <v>0</v>
          </cell>
          <cell r="E2036">
            <v>0</v>
          </cell>
        </row>
        <row r="2037">
          <cell r="C2037">
            <v>0</v>
          </cell>
          <cell r="E2037">
            <v>0</v>
          </cell>
        </row>
        <row r="2038">
          <cell r="C2038">
            <v>0</v>
          </cell>
          <cell r="E2038">
            <v>0</v>
          </cell>
        </row>
        <row r="2039">
          <cell r="C2039">
            <v>0</v>
          </cell>
          <cell r="E2039">
            <v>0</v>
          </cell>
        </row>
        <row r="2040">
          <cell r="C2040">
            <v>0</v>
          </cell>
          <cell r="E2040">
            <v>0</v>
          </cell>
        </row>
        <row r="2041">
          <cell r="C2041">
            <v>0</v>
          </cell>
          <cell r="E2041">
            <v>0</v>
          </cell>
        </row>
        <row r="2042">
          <cell r="C2042">
            <v>0</v>
          </cell>
          <cell r="E2042">
            <v>0</v>
          </cell>
        </row>
        <row r="2043">
          <cell r="C2043">
            <v>0</v>
          </cell>
          <cell r="E2043">
            <v>0</v>
          </cell>
        </row>
        <row r="2044">
          <cell r="C2044">
            <v>0</v>
          </cell>
          <cell r="E2044">
            <v>0</v>
          </cell>
        </row>
        <row r="2045">
          <cell r="C2045">
            <v>0</v>
          </cell>
          <cell r="E2045">
            <v>0</v>
          </cell>
        </row>
        <row r="2046">
          <cell r="C2046">
            <v>0</v>
          </cell>
          <cell r="E2046">
            <v>0</v>
          </cell>
        </row>
        <row r="2047">
          <cell r="C2047">
            <v>0</v>
          </cell>
          <cell r="E2047">
            <v>0</v>
          </cell>
        </row>
        <row r="2048">
          <cell r="C2048">
            <v>0</v>
          </cell>
          <cell r="E2048">
            <v>0</v>
          </cell>
        </row>
        <row r="2049">
          <cell r="C2049">
            <v>0</v>
          </cell>
          <cell r="E2049">
            <v>0</v>
          </cell>
        </row>
        <row r="2050">
          <cell r="C2050">
            <v>0</v>
          </cell>
          <cell r="E2050">
            <v>0</v>
          </cell>
        </row>
        <row r="2051">
          <cell r="C2051">
            <v>0</v>
          </cell>
          <cell r="E2051">
            <v>0</v>
          </cell>
        </row>
        <row r="2052">
          <cell r="C2052">
            <v>0</v>
          </cell>
          <cell r="E2052">
            <v>0</v>
          </cell>
        </row>
        <row r="2053">
          <cell r="C2053">
            <v>0</v>
          </cell>
          <cell r="E2053">
            <v>0</v>
          </cell>
        </row>
        <row r="2054">
          <cell r="C2054">
            <v>0</v>
          </cell>
          <cell r="E2054">
            <v>0</v>
          </cell>
        </row>
        <row r="2055">
          <cell r="C2055">
            <v>0</v>
          </cell>
          <cell r="E2055">
            <v>0</v>
          </cell>
        </row>
        <row r="2056">
          <cell r="C2056">
            <v>0</v>
          </cell>
          <cell r="E2056">
            <v>0</v>
          </cell>
        </row>
        <row r="2057">
          <cell r="C2057">
            <v>0</v>
          </cell>
          <cell r="E2057">
            <v>0</v>
          </cell>
        </row>
        <row r="2058">
          <cell r="C2058">
            <v>0</v>
          </cell>
          <cell r="E2058">
            <v>0</v>
          </cell>
        </row>
        <row r="2059">
          <cell r="C2059">
            <v>0</v>
          </cell>
          <cell r="E2059">
            <v>0</v>
          </cell>
        </row>
        <row r="2060">
          <cell r="C2060">
            <v>0</v>
          </cell>
          <cell r="E2060">
            <v>0</v>
          </cell>
        </row>
        <row r="2061">
          <cell r="C2061">
            <v>0</v>
          </cell>
          <cell r="E2061">
            <v>0</v>
          </cell>
        </row>
        <row r="2062">
          <cell r="C2062">
            <v>0</v>
          </cell>
          <cell r="E2062">
            <v>0</v>
          </cell>
        </row>
        <row r="2063">
          <cell r="C2063">
            <v>0</v>
          </cell>
          <cell r="E2063">
            <v>0</v>
          </cell>
        </row>
        <row r="2064">
          <cell r="C2064">
            <v>0</v>
          </cell>
          <cell r="E2064">
            <v>0</v>
          </cell>
        </row>
        <row r="2065">
          <cell r="C2065">
            <v>0</v>
          </cell>
          <cell r="E2065">
            <v>0</v>
          </cell>
        </row>
        <row r="2066">
          <cell r="C2066">
            <v>0</v>
          </cell>
          <cell r="E2066">
            <v>0</v>
          </cell>
        </row>
        <row r="2067">
          <cell r="C2067">
            <v>0</v>
          </cell>
          <cell r="E2067">
            <v>0</v>
          </cell>
        </row>
        <row r="2068">
          <cell r="C2068">
            <v>0</v>
          </cell>
          <cell r="E2068">
            <v>0</v>
          </cell>
        </row>
        <row r="2069">
          <cell r="C2069">
            <v>0</v>
          </cell>
          <cell r="E2069">
            <v>0</v>
          </cell>
        </row>
        <row r="2070">
          <cell r="C2070">
            <v>0</v>
          </cell>
          <cell r="E2070">
            <v>0</v>
          </cell>
        </row>
        <row r="2071">
          <cell r="C2071">
            <v>0</v>
          </cell>
          <cell r="E2071">
            <v>0</v>
          </cell>
        </row>
        <row r="2072">
          <cell r="C2072">
            <v>0</v>
          </cell>
          <cell r="E2072">
            <v>0</v>
          </cell>
        </row>
        <row r="2073">
          <cell r="C2073">
            <v>0</v>
          </cell>
          <cell r="E2073">
            <v>0</v>
          </cell>
        </row>
        <row r="2074">
          <cell r="C2074">
            <v>0</v>
          </cell>
          <cell r="E2074">
            <v>0</v>
          </cell>
        </row>
        <row r="2075">
          <cell r="C2075">
            <v>0</v>
          </cell>
          <cell r="E2075">
            <v>0</v>
          </cell>
        </row>
        <row r="2076">
          <cell r="C2076">
            <v>0</v>
          </cell>
          <cell r="E2076">
            <v>0</v>
          </cell>
        </row>
        <row r="2077">
          <cell r="C2077">
            <v>0</v>
          </cell>
          <cell r="E2077">
            <v>0</v>
          </cell>
        </row>
        <row r="2078">
          <cell r="C2078">
            <v>0</v>
          </cell>
          <cell r="E2078">
            <v>0</v>
          </cell>
        </row>
        <row r="2079">
          <cell r="C2079">
            <v>0</v>
          </cell>
          <cell r="E2079">
            <v>0</v>
          </cell>
        </row>
        <row r="2080">
          <cell r="C2080">
            <v>0</v>
          </cell>
          <cell r="E2080">
            <v>0</v>
          </cell>
        </row>
        <row r="2081">
          <cell r="C2081">
            <v>0</v>
          </cell>
          <cell r="E2081">
            <v>0</v>
          </cell>
        </row>
        <row r="2082">
          <cell r="C2082">
            <v>0</v>
          </cell>
          <cell r="E2082">
            <v>0</v>
          </cell>
        </row>
        <row r="2083">
          <cell r="C2083">
            <v>0</v>
          </cell>
          <cell r="E2083">
            <v>0</v>
          </cell>
        </row>
        <row r="2084">
          <cell r="C2084">
            <v>0</v>
          </cell>
          <cell r="E2084">
            <v>0</v>
          </cell>
        </row>
        <row r="2085">
          <cell r="C2085">
            <v>0</v>
          </cell>
          <cell r="E2085">
            <v>0</v>
          </cell>
        </row>
        <row r="2086">
          <cell r="C2086">
            <v>0</v>
          </cell>
          <cell r="E2086">
            <v>0</v>
          </cell>
        </row>
        <row r="2087">
          <cell r="C2087">
            <v>0</v>
          </cell>
          <cell r="E2087">
            <v>0</v>
          </cell>
        </row>
        <row r="2088">
          <cell r="C2088">
            <v>0</v>
          </cell>
          <cell r="E2088">
            <v>0</v>
          </cell>
        </row>
        <row r="2089">
          <cell r="C2089">
            <v>0</v>
          </cell>
          <cell r="E2089">
            <v>0</v>
          </cell>
        </row>
        <row r="2090">
          <cell r="C2090">
            <v>0</v>
          </cell>
          <cell r="E2090">
            <v>0</v>
          </cell>
        </row>
        <row r="2091">
          <cell r="C2091">
            <v>0</v>
          </cell>
          <cell r="E2091">
            <v>0</v>
          </cell>
        </row>
        <row r="2092">
          <cell r="C2092">
            <v>0</v>
          </cell>
          <cell r="E2092">
            <v>0</v>
          </cell>
        </row>
        <row r="2093">
          <cell r="C2093">
            <v>0</v>
          </cell>
          <cell r="E2093">
            <v>0</v>
          </cell>
        </row>
        <row r="2094">
          <cell r="C2094">
            <v>0</v>
          </cell>
          <cell r="E2094">
            <v>0</v>
          </cell>
        </row>
        <row r="2095">
          <cell r="C2095">
            <v>0</v>
          </cell>
          <cell r="E2095">
            <v>0</v>
          </cell>
        </row>
        <row r="2096">
          <cell r="C2096">
            <v>0</v>
          </cell>
          <cell r="E2096">
            <v>0</v>
          </cell>
        </row>
        <row r="2097">
          <cell r="C2097">
            <v>0</v>
          </cell>
          <cell r="E2097">
            <v>0</v>
          </cell>
        </row>
        <row r="2098">
          <cell r="C2098">
            <v>0</v>
          </cell>
          <cell r="E2098">
            <v>0</v>
          </cell>
        </row>
        <row r="2099">
          <cell r="C2099">
            <v>0</v>
          </cell>
          <cell r="E2099">
            <v>0</v>
          </cell>
        </row>
        <row r="2100">
          <cell r="C2100">
            <v>0</v>
          </cell>
          <cell r="E2100">
            <v>0</v>
          </cell>
        </row>
        <row r="2101">
          <cell r="C2101">
            <v>0</v>
          </cell>
          <cell r="E2101">
            <v>0</v>
          </cell>
        </row>
        <row r="2102">
          <cell r="C2102">
            <v>0</v>
          </cell>
          <cell r="E2102">
            <v>0</v>
          </cell>
        </row>
        <row r="2103">
          <cell r="C2103">
            <v>0</v>
          </cell>
          <cell r="E2103">
            <v>0</v>
          </cell>
        </row>
        <row r="2104">
          <cell r="C2104">
            <v>0</v>
          </cell>
          <cell r="E2104">
            <v>0</v>
          </cell>
        </row>
        <row r="2105">
          <cell r="C2105">
            <v>0</v>
          </cell>
          <cell r="E2105">
            <v>0</v>
          </cell>
        </row>
        <row r="2106">
          <cell r="C2106">
            <v>0</v>
          </cell>
          <cell r="E2106">
            <v>0</v>
          </cell>
        </row>
        <row r="2107">
          <cell r="C2107">
            <v>0</v>
          </cell>
          <cell r="E2107">
            <v>0</v>
          </cell>
        </row>
        <row r="2108">
          <cell r="C2108">
            <v>0</v>
          </cell>
          <cell r="E2108">
            <v>0</v>
          </cell>
        </row>
        <row r="2109">
          <cell r="C2109">
            <v>0</v>
          </cell>
          <cell r="E2109">
            <v>0</v>
          </cell>
        </row>
        <row r="2110">
          <cell r="C2110">
            <v>0</v>
          </cell>
          <cell r="E2110">
            <v>0</v>
          </cell>
        </row>
        <row r="2111">
          <cell r="C2111">
            <v>0</v>
          </cell>
          <cell r="E2111">
            <v>0</v>
          </cell>
        </row>
        <row r="2112">
          <cell r="C2112">
            <v>0</v>
          </cell>
          <cell r="E2112">
            <v>0</v>
          </cell>
        </row>
        <row r="2113">
          <cell r="C2113">
            <v>0</v>
          </cell>
          <cell r="E2113">
            <v>0</v>
          </cell>
        </row>
        <row r="2114">
          <cell r="C2114">
            <v>0</v>
          </cell>
          <cell r="E2114">
            <v>0</v>
          </cell>
        </row>
        <row r="2115">
          <cell r="C2115">
            <v>0</v>
          </cell>
          <cell r="E2115">
            <v>0</v>
          </cell>
        </row>
        <row r="2116">
          <cell r="C2116">
            <v>0</v>
          </cell>
          <cell r="E2116">
            <v>0</v>
          </cell>
        </row>
        <row r="2117">
          <cell r="C2117">
            <v>0</v>
          </cell>
          <cell r="E2117">
            <v>0</v>
          </cell>
        </row>
        <row r="2118">
          <cell r="C2118">
            <v>0</v>
          </cell>
          <cell r="E2118">
            <v>0</v>
          </cell>
        </row>
        <row r="2119">
          <cell r="C2119">
            <v>0</v>
          </cell>
          <cell r="E2119">
            <v>0</v>
          </cell>
        </row>
        <row r="2120">
          <cell r="C2120">
            <v>0</v>
          </cell>
          <cell r="E2120">
            <v>0</v>
          </cell>
        </row>
        <row r="2121">
          <cell r="C2121">
            <v>0</v>
          </cell>
          <cell r="E2121">
            <v>0</v>
          </cell>
        </row>
        <row r="2122">
          <cell r="C2122">
            <v>0</v>
          </cell>
          <cell r="E2122">
            <v>0</v>
          </cell>
        </row>
        <row r="2123">
          <cell r="C2123">
            <v>0</v>
          </cell>
          <cell r="E2123">
            <v>0</v>
          </cell>
        </row>
        <row r="2124">
          <cell r="C2124">
            <v>0</v>
          </cell>
          <cell r="E2124">
            <v>0</v>
          </cell>
        </row>
        <row r="2125">
          <cell r="C2125">
            <v>0</v>
          </cell>
          <cell r="E2125">
            <v>0</v>
          </cell>
        </row>
        <row r="2126">
          <cell r="C2126">
            <v>0</v>
          </cell>
          <cell r="E2126">
            <v>0</v>
          </cell>
        </row>
        <row r="2127">
          <cell r="C2127">
            <v>0</v>
          </cell>
          <cell r="E2127">
            <v>0</v>
          </cell>
        </row>
        <row r="2128">
          <cell r="C2128">
            <v>0</v>
          </cell>
          <cell r="E2128">
            <v>0</v>
          </cell>
        </row>
        <row r="2129">
          <cell r="C2129">
            <v>0</v>
          </cell>
          <cell r="E2129">
            <v>0</v>
          </cell>
        </row>
        <row r="2130">
          <cell r="C2130">
            <v>0</v>
          </cell>
          <cell r="E2130">
            <v>0</v>
          </cell>
        </row>
        <row r="2131">
          <cell r="C2131">
            <v>0</v>
          </cell>
          <cell r="E2131">
            <v>0</v>
          </cell>
        </row>
        <row r="2132">
          <cell r="C2132">
            <v>0</v>
          </cell>
          <cell r="E2132">
            <v>0</v>
          </cell>
        </row>
        <row r="2133">
          <cell r="C2133">
            <v>0</v>
          </cell>
          <cell r="E2133">
            <v>0</v>
          </cell>
        </row>
        <row r="2134">
          <cell r="C2134">
            <v>0</v>
          </cell>
          <cell r="E2134">
            <v>0</v>
          </cell>
        </row>
        <row r="2135">
          <cell r="C2135">
            <v>0</v>
          </cell>
          <cell r="E2135">
            <v>0</v>
          </cell>
        </row>
        <row r="2136">
          <cell r="C2136">
            <v>0</v>
          </cell>
          <cell r="E2136">
            <v>0</v>
          </cell>
        </row>
        <row r="2137">
          <cell r="C2137">
            <v>0</v>
          </cell>
          <cell r="E2137">
            <v>0</v>
          </cell>
        </row>
        <row r="2138">
          <cell r="C2138">
            <v>0</v>
          </cell>
          <cell r="E2138">
            <v>0</v>
          </cell>
        </row>
        <row r="2139">
          <cell r="C2139">
            <v>0</v>
          </cell>
          <cell r="E2139">
            <v>0</v>
          </cell>
        </row>
        <row r="2140">
          <cell r="C2140">
            <v>0</v>
          </cell>
          <cell r="E2140">
            <v>0</v>
          </cell>
        </row>
        <row r="2141">
          <cell r="C2141">
            <v>0</v>
          </cell>
          <cell r="E2141">
            <v>0</v>
          </cell>
        </row>
        <row r="2142">
          <cell r="C2142">
            <v>0</v>
          </cell>
          <cell r="E2142">
            <v>0</v>
          </cell>
        </row>
        <row r="2143">
          <cell r="C2143">
            <v>0</v>
          </cell>
          <cell r="E2143">
            <v>0</v>
          </cell>
        </row>
        <row r="2144">
          <cell r="C2144">
            <v>0</v>
          </cell>
          <cell r="E2144">
            <v>0</v>
          </cell>
        </row>
        <row r="2145">
          <cell r="C2145">
            <v>0</v>
          </cell>
          <cell r="E2145">
            <v>0</v>
          </cell>
        </row>
        <row r="2146">
          <cell r="C2146">
            <v>0</v>
          </cell>
          <cell r="E2146">
            <v>0</v>
          </cell>
        </row>
        <row r="2147">
          <cell r="C2147">
            <v>0</v>
          </cell>
          <cell r="E2147">
            <v>0</v>
          </cell>
        </row>
        <row r="2148">
          <cell r="C2148">
            <v>0</v>
          </cell>
          <cell r="E2148">
            <v>0</v>
          </cell>
        </row>
        <row r="2149">
          <cell r="C2149">
            <v>0</v>
          </cell>
          <cell r="E2149">
            <v>0</v>
          </cell>
        </row>
        <row r="2150">
          <cell r="C2150">
            <v>0</v>
          </cell>
          <cell r="E2150">
            <v>0</v>
          </cell>
        </row>
        <row r="2151">
          <cell r="C2151">
            <v>0</v>
          </cell>
          <cell r="E2151">
            <v>0</v>
          </cell>
        </row>
        <row r="2152">
          <cell r="C2152">
            <v>0</v>
          </cell>
          <cell r="E2152">
            <v>0</v>
          </cell>
        </row>
        <row r="2153">
          <cell r="C2153">
            <v>0</v>
          </cell>
          <cell r="E2153">
            <v>0</v>
          </cell>
        </row>
        <row r="2154">
          <cell r="C2154">
            <v>0</v>
          </cell>
          <cell r="E2154">
            <v>0</v>
          </cell>
        </row>
        <row r="2155">
          <cell r="C2155">
            <v>0</v>
          </cell>
          <cell r="E2155">
            <v>0</v>
          </cell>
        </row>
        <row r="2156">
          <cell r="C2156">
            <v>0</v>
          </cell>
          <cell r="E2156">
            <v>0</v>
          </cell>
        </row>
        <row r="2157">
          <cell r="C2157">
            <v>0</v>
          </cell>
          <cell r="E2157">
            <v>0</v>
          </cell>
        </row>
        <row r="2158">
          <cell r="C2158">
            <v>0</v>
          </cell>
          <cell r="E2158">
            <v>0</v>
          </cell>
        </row>
        <row r="2159">
          <cell r="C2159">
            <v>0</v>
          </cell>
          <cell r="E2159">
            <v>0</v>
          </cell>
        </row>
        <row r="2160">
          <cell r="C2160">
            <v>0</v>
          </cell>
          <cell r="E2160">
            <v>0</v>
          </cell>
        </row>
        <row r="2161">
          <cell r="C2161">
            <v>0</v>
          </cell>
          <cell r="E2161">
            <v>0</v>
          </cell>
        </row>
        <row r="2162">
          <cell r="C2162">
            <v>0</v>
          </cell>
          <cell r="E2162">
            <v>0</v>
          </cell>
        </row>
        <row r="2163">
          <cell r="C2163">
            <v>0</v>
          </cell>
          <cell r="E2163">
            <v>0</v>
          </cell>
        </row>
        <row r="2164">
          <cell r="C2164">
            <v>0</v>
          </cell>
          <cell r="E2164">
            <v>0</v>
          </cell>
        </row>
        <row r="2165">
          <cell r="C2165">
            <v>0</v>
          </cell>
          <cell r="E2165">
            <v>0</v>
          </cell>
        </row>
        <row r="2166">
          <cell r="C2166">
            <v>0</v>
          </cell>
          <cell r="E2166">
            <v>0</v>
          </cell>
        </row>
        <row r="2167">
          <cell r="C2167">
            <v>0</v>
          </cell>
          <cell r="E2167">
            <v>0</v>
          </cell>
        </row>
        <row r="2168">
          <cell r="C2168">
            <v>0</v>
          </cell>
          <cell r="E2168">
            <v>0</v>
          </cell>
        </row>
        <row r="2169">
          <cell r="C2169">
            <v>0</v>
          </cell>
          <cell r="E2169">
            <v>0</v>
          </cell>
        </row>
        <row r="2170">
          <cell r="C2170">
            <v>0</v>
          </cell>
          <cell r="E2170">
            <v>0</v>
          </cell>
        </row>
        <row r="2171">
          <cell r="C2171">
            <v>0</v>
          </cell>
          <cell r="E2171">
            <v>0</v>
          </cell>
        </row>
        <row r="2172">
          <cell r="C2172">
            <v>0</v>
          </cell>
          <cell r="E2172">
            <v>0</v>
          </cell>
        </row>
        <row r="2173">
          <cell r="C2173">
            <v>0</v>
          </cell>
          <cell r="E2173">
            <v>0</v>
          </cell>
        </row>
        <row r="2174">
          <cell r="C2174">
            <v>0</v>
          </cell>
          <cell r="E2174">
            <v>0</v>
          </cell>
        </row>
        <row r="2175">
          <cell r="C2175">
            <v>0</v>
          </cell>
          <cell r="E2175">
            <v>0</v>
          </cell>
        </row>
        <row r="2176">
          <cell r="C2176">
            <v>0</v>
          </cell>
          <cell r="E2176">
            <v>0</v>
          </cell>
        </row>
        <row r="2177">
          <cell r="C2177">
            <v>0</v>
          </cell>
          <cell r="E2177">
            <v>0</v>
          </cell>
        </row>
        <row r="2178">
          <cell r="C2178">
            <v>0</v>
          </cell>
          <cell r="E2178">
            <v>0</v>
          </cell>
        </row>
        <row r="2179">
          <cell r="C2179">
            <v>0</v>
          </cell>
          <cell r="E2179">
            <v>0</v>
          </cell>
        </row>
        <row r="2180">
          <cell r="C2180">
            <v>0</v>
          </cell>
          <cell r="E2180">
            <v>0</v>
          </cell>
        </row>
        <row r="2181">
          <cell r="C2181">
            <v>0</v>
          </cell>
          <cell r="E2181">
            <v>0</v>
          </cell>
        </row>
        <row r="2182">
          <cell r="C2182">
            <v>0</v>
          </cell>
          <cell r="E2182">
            <v>0</v>
          </cell>
        </row>
        <row r="2183">
          <cell r="C2183">
            <v>0</v>
          </cell>
          <cell r="E2183">
            <v>0</v>
          </cell>
        </row>
        <row r="2184">
          <cell r="C2184">
            <v>0</v>
          </cell>
          <cell r="E2184">
            <v>0</v>
          </cell>
        </row>
        <row r="2185">
          <cell r="C2185">
            <v>0</v>
          </cell>
          <cell r="E2185">
            <v>0</v>
          </cell>
        </row>
        <row r="2186">
          <cell r="C2186">
            <v>0</v>
          </cell>
          <cell r="E2186">
            <v>0</v>
          </cell>
        </row>
        <row r="2187">
          <cell r="C2187">
            <v>0</v>
          </cell>
          <cell r="E2187">
            <v>0</v>
          </cell>
        </row>
        <row r="2188">
          <cell r="C2188">
            <v>0</v>
          </cell>
          <cell r="E2188">
            <v>0</v>
          </cell>
        </row>
        <row r="2189">
          <cell r="C2189">
            <v>0</v>
          </cell>
          <cell r="E2189">
            <v>0</v>
          </cell>
        </row>
        <row r="2190">
          <cell r="C2190">
            <v>0</v>
          </cell>
          <cell r="E2190">
            <v>0</v>
          </cell>
        </row>
        <row r="2191">
          <cell r="C2191">
            <v>0</v>
          </cell>
          <cell r="E2191">
            <v>0</v>
          </cell>
        </row>
        <row r="2192">
          <cell r="C2192">
            <v>0</v>
          </cell>
          <cell r="E2192">
            <v>0</v>
          </cell>
        </row>
        <row r="2193">
          <cell r="C2193">
            <v>0</v>
          </cell>
          <cell r="E2193">
            <v>0</v>
          </cell>
        </row>
        <row r="2194">
          <cell r="C2194">
            <v>0</v>
          </cell>
          <cell r="E2194">
            <v>0</v>
          </cell>
        </row>
        <row r="2195">
          <cell r="C2195">
            <v>0</v>
          </cell>
          <cell r="E2195">
            <v>0</v>
          </cell>
        </row>
        <row r="2196">
          <cell r="C2196">
            <v>0</v>
          </cell>
          <cell r="E2196">
            <v>0</v>
          </cell>
        </row>
        <row r="2197">
          <cell r="C2197">
            <v>0</v>
          </cell>
          <cell r="E2197">
            <v>0</v>
          </cell>
        </row>
        <row r="2198">
          <cell r="C2198">
            <v>0</v>
          </cell>
          <cell r="E2198">
            <v>0</v>
          </cell>
        </row>
        <row r="2199">
          <cell r="C2199">
            <v>0</v>
          </cell>
          <cell r="E2199">
            <v>0</v>
          </cell>
        </row>
        <row r="2200">
          <cell r="C2200">
            <v>0</v>
          </cell>
          <cell r="E2200">
            <v>0</v>
          </cell>
        </row>
        <row r="2201">
          <cell r="C2201">
            <v>0</v>
          </cell>
          <cell r="E2201">
            <v>0</v>
          </cell>
        </row>
        <row r="2202">
          <cell r="C2202">
            <v>0</v>
          </cell>
          <cell r="E2202">
            <v>0</v>
          </cell>
        </row>
        <row r="2203">
          <cell r="C2203">
            <v>0</v>
          </cell>
          <cell r="E2203">
            <v>0</v>
          </cell>
        </row>
        <row r="2204">
          <cell r="C2204">
            <v>0</v>
          </cell>
          <cell r="E2204">
            <v>0</v>
          </cell>
        </row>
        <row r="2205">
          <cell r="C2205">
            <v>0</v>
          </cell>
          <cell r="E2205">
            <v>0</v>
          </cell>
        </row>
        <row r="2206">
          <cell r="C2206">
            <v>0</v>
          </cell>
          <cell r="E2206">
            <v>0</v>
          </cell>
        </row>
        <row r="2207">
          <cell r="C2207">
            <v>0</v>
          </cell>
          <cell r="E2207">
            <v>0</v>
          </cell>
        </row>
        <row r="2208">
          <cell r="C2208">
            <v>0</v>
          </cell>
          <cell r="E2208">
            <v>0</v>
          </cell>
        </row>
        <row r="2209">
          <cell r="C2209">
            <v>0</v>
          </cell>
          <cell r="E2209">
            <v>0</v>
          </cell>
        </row>
        <row r="2210">
          <cell r="C2210">
            <v>0</v>
          </cell>
          <cell r="E2210">
            <v>0</v>
          </cell>
        </row>
        <row r="2211">
          <cell r="C2211">
            <v>0</v>
          </cell>
          <cell r="E2211">
            <v>0</v>
          </cell>
        </row>
        <row r="2212">
          <cell r="C2212">
            <v>0</v>
          </cell>
          <cell r="E2212">
            <v>0</v>
          </cell>
        </row>
        <row r="2213">
          <cell r="C2213">
            <v>0</v>
          </cell>
          <cell r="E2213">
            <v>0</v>
          </cell>
        </row>
        <row r="2214">
          <cell r="C2214">
            <v>0</v>
          </cell>
          <cell r="E2214">
            <v>0</v>
          </cell>
        </row>
        <row r="2215">
          <cell r="C2215">
            <v>0</v>
          </cell>
          <cell r="E2215">
            <v>0</v>
          </cell>
        </row>
        <row r="2216">
          <cell r="C2216">
            <v>0</v>
          </cell>
          <cell r="E2216">
            <v>0</v>
          </cell>
        </row>
        <row r="2217">
          <cell r="C2217">
            <v>0</v>
          </cell>
          <cell r="E2217">
            <v>0</v>
          </cell>
        </row>
        <row r="2218">
          <cell r="C2218">
            <v>0</v>
          </cell>
          <cell r="E2218">
            <v>0</v>
          </cell>
        </row>
        <row r="2219">
          <cell r="C2219">
            <v>0</v>
          </cell>
          <cell r="E2219">
            <v>0</v>
          </cell>
        </row>
        <row r="2220">
          <cell r="C2220">
            <v>0</v>
          </cell>
          <cell r="E2220">
            <v>0</v>
          </cell>
        </row>
        <row r="2221">
          <cell r="C2221">
            <v>0</v>
          </cell>
          <cell r="E2221">
            <v>0</v>
          </cell>
        </row>
        <row r="2222">
          <cell r="C2222">
            <v>0</v>
          </cell>
          <cell r="E2222">
            <v>0</v>
          </cell>
        </row>
        <row r="2223">
          <cell r="C2223">
            <v>0</v>
          </cell>
          <cell r="E2223">
            <v>0</v>
          </cell>
        </row>
        <row r="2224">
          <cell r="C2224">
            <v>0</v>
          </cell>
          <cell r="E2224">
            <v>0</v>
          </cell>
        </row>
        <row r="2225">
          <cell r="C2225">
            <v>0</v>
          </cell>
          <cell r="E2225">
            <v>0</v>
          </cell>
        </row>
        <row r="2226">
          <cell r="C2226">
            <v>0</v>
          </cell>
          <cell r="E2226">
            <v>0</v>
          </cell>
        </row>
        <row r="2227">
          <cell r="C2227">
            <v>0</v>
          </cell>
          <cell r="E2227">
            <v>0</v>
          </cell>
        </row>
        <row r="2228">
          <cell r="C2228">
            <v>0</v>
          </cell>
          <cell r="E2228">
            <v>0</v>
          </cell>
        </row>
        <row r="2229">
          <cell r="C2229">
            <v>0</v>
          </cell>
          <cell r="E2229">
            <v>0</v>
          </cell>
        </row>
        <row r="2230">
          <cell r="C2230">
            <v>0</v>
          </cell>
          <cell r="E2230">
            <v>0</v>
          </cell>
        </row>
        <row r="2231">
          <cell r="C2231">
            <v>0</v>
          </cell>
          <cell r="E2231">
            <v>0</v>
          </cell>
        </row>
        <row r="2232">
          <cell r="C2232">
            <v>0</v>
          </cell>
          <cell r="E2232">
            <v>0</v>
          </cell>
        </row>
        <row r="2233">
          <cell r="C2233">
            <v>0</v>
          </cell>
          <cell r="E2233">
            <v>0</v>
          </cell>
        </row>
        <row r="2234">
          <cell r="C2234">
            <v>0</v>
          </cell>
          <cell r="E2234">
            <v>0</v>
          </cell>
        </row>
        <row r="2235">
          <cell r="C2235">
            <v>0</v>
          </cell>
          <cell r="E2235">
            <v>0</v>
          </cell>
        </row>
        <row r="2236">
          <cell r="C2236">
            <v>0</v>
          </cell>
          <cell r="E2236">
            <v>0</v>
          </cell>
        </row>
        <row r="2237">
          <cell r="C2237">
            <v>0</v>
          </cell>
          <cell r="E2237">
            <v>0</v>
          </cell>
        </row>
        <row r="2238">
          <cell r="C2238">
            <v>0</v>
          </cell>
          <cell r="E2238">
            <v>0</v>
          </cell>
        </row>
        <row r="2239">
          <cell r="C2239">
            <v>0</v>
          </cell>
          <cell r="E2239">
            <v>0</v>
          </cell>
        </row>
        <row r="2240">
          <cell r="C2240">
            <v>0</v>
          </cell>
          <cell r="E2240">
            <v>0</v>
          </cell>
        </row>
        <row r="2241">
          <cell r="C2241">
            <v>0</v>
          </cell>
          <cell r="E2241">
            <v>0</v>
          </cell>
        </row>
        <row r="2242">
          <cell r="C2242">
            <v>0</v>
          </cell>
          <cell r="E2242">
            <v>0</v>
          </cell>
        </row>
        <row r="2243">
          <cell r="C2243">
            <v>0</v>
          </cell>
          <cell r="E2243">
            <v>0</v>
          </cell>
        </row>
        <row r="2244">
          <cell r="C2244">
            <v>0</v>
          </cell>
          <cell r="E2244">
            <v>0</v>
          </cell>
        </row>
        <row r="2245">
          <cell r="C2245">
            <v>0</v>
          </cell>
          <cell r="E2245">
            <v>0</v>
          </cell>
        </row>
        <row r="2246">
          <cell r="C2246">
            <v>0</v>
          </cell>
          <cell r="E2246">
            <v>0</v>
          </cell>
        </row>
        <row r="2247">
          <cell r="C2247">
            <v>0</v>
          </cell>
          <cell r="E2247">
            <v>0</v>
          </cell>
        </row>
        <row r="2248">
          <cell r="C2248">
            <v>0</v>
          </cell>
          <cell r="E2248">
            <v>0</v>
          </cell>
        </row>
        <row r="2249">
          <cell r="C2249">
            <v>0</v>
          </cell>
          <cell r="E2249">
            <v>0</v>
          </cell>
        </row>
        <row r="2250">
          <cell r="C2250">
            <v>0</v>
          </cell>
          <cell r="E2250">
            <v>0</v>
          </cell>
        </row>
        <row r="2251">
          <cell r="C2251">
            <v>0</v>
          </cell>
          <cell r="E2251">
            <v>0</v>
          </cell>
        </row>
        <row r="2252">
          <cell r="C2252">
            <v>0</v>
          </cell>
          <cell r="E2252">
            <v>0</v>
          </cell>
        </row>
        <row r="2253">
          <cell r="C2253">
            <v>0</v>
          </cell>
          <cell r="E2253">
            <v>0</v>
          </cell>
        </row>
        <row r="2254">
          <cell r="C2254">
            <v>0</v>
          </cell>
          <cell r="E2254">
            <v>0</v>
          </cell>
        </row>
        <row r="2255">
          <cell r="C2255">
            <v>0</v>
          </cell>
          <cell r="E2255">
            <v>0</v>
          </cell>
        </row>
        <row r="2256">
          <cell r="C2256">
            <v>0</v>
          </cell>
          <cell r="E2256">
            <v>0</v>
          </cell>
        </row>
        <row r="2257">
          <cell r="C2257">
            <v>0</v>
          </cell>
          <cell r="E2257">
            <v>0</v>
          </cell>
        </row>
        <row r="2258">
          <cell r="C2258">
            <v>0</v>
          </cell>
          <cell r="E2258">
            <v>0</v>
          </cell>
        </row>
        <row r="2259">
          <cell r="C2259">
            <v>0</v>
          </cell>
          <cell r="E2259">
            <v>0</v>
          </cell>
        </row>
        <row r="2260">
          <cell r="C2260">
            <v>0</v>
          </cell>
          <cell r="E2260">
            <v>0</v>
          </cell>
        </row>
        <row r="2261">
          <cell r="C2261">
            <v>0</v>
          </cell>
          <cell r="E2261">
            <v>0</v>
          </cell>
        </row>
        <row r="2262">
          <cell r="C2262">
            <v>0</v>
          </cell>
          <cell r="E2262">
            <v>0</v>
          </cell>
        </row>
        <row r="2263">
          <cell r="C2263">
            <v>0</v>
          </cell>
          <cell r="E2263">
            <v>0</v>
          </cell>
        </row>
        <row r="2264">
          <cell r="C2264">
            <v>0</v>
          </cell>
          <cell r="E2264">
            <v>0</v>
          </cell>
        </row>
        <row r="2265">
          <cell r="C2265">
            <v>0</v>
          </cell>
          <cell r="E2265">
            <v>0</v>
          </cell>
        </row>
        <row r="2266">
          <cell r="C2266">
            <v>0</v>
          </cell>
          <cell r="E2266">
            <v>0</v>
          </cell>
        </row>
        <row r="2267">
          <cell r="C2267">
            <v>0</v>
          </cell>
          <cell r="E2267">
            <v>0</v>
          </cell>
        </row>
        <row r="2268">
          <cell r="C2268">
            <v>0</v>
          </cell>
          <cell r="E2268">
            <v>0</v>
          </cell>
        </row>
        <row r="2269">
          <cell r="C2269">
            <v>0</v>
          </cell>
          <cell r="E2269">
            <v>0</v>
          </cell>
        </row>
        <row r="2270">
          <cell r="C2270">
            <v>0</v>
          </cell>
          <cell r="E2270">
            <v>0</v>
          </cell>
        </row>
        <row r="2271">
          <cell r="C2271">
            <v>0</v>
          </cell>
          <cell r="E2271">
            <v>0</v>
          </cell>
        </row>
        <row r="2272">
          <cell r="C2272">
            <v>0</v>
          </cell>
          <cell r="E2272">
            <v>0</v>
          </cell>
        </row>
        <row r="2273">
          <cell r="C2273">
            <v>0</v>
          </cell>
          <cell r="E2273">
            <v>0</v>
          </cell>
        </row>
        <row r="2274">
          <cell r="C2274">
            <v>0</v>
          </cell>
          <cell r="E2274">
            <v>0</v>
          </cell>
        </row>
        <row r="2275">
          <cell r="C2275">
            <v>0</v>
          </cell>
          <cell r="E2275">
            <v>0</v>
          </cell>
        </row>
        <row r="2276">
          <cell r="C2276">
            <v>0</v>
          </cell>
          <cell r="E2276">
            <v>0</v>
          </cell>
        </row>
        <row r="2277">
          <cell r="C2277">
            <v>0</v>
          </cell>
          <cell r="E2277">
            <v>0</v>
          </cell>
        </row>
        <row r="2278">
          <cell r="C2278">
            <v>0</v>
          </cell>
          <cell r="E2278">
            <v>0</v>
          </cell>
        </row>
        <row r="2279">
          <cell r="C2279">
            <v>0</v>
          </cell>
          <cell r="E2279">
            <v>0</v>
          </cell>
        </row>
        <row r="2280">
          <cell r="C2280">
            <v>0</v>
          </cell>
          <cell r="E2280">
            <v>0</v>
          </cell>
        </row>
        <row r="2281">
          <cell r="C2281">
            <v>0</v>
          </cell>
          <cell r="E2281">
            <v>0</v>
          </cell>
        </row>
        <row r="2282">
          <cell r="C2282">
            <v>0</v>
          </cell>
          <cell r="E2282">
            <v>0</v>
          </cell>
        </row>
        <row r="2283">
          <cell r="C2283">
            <v>0</v>
          </cell>
          <cell r="E2283">
            <v>0</v>
          </cell>
        </row>
        <row r="2284">
          <cell r="C2284">
            <v>0</v>
          </cell>
          <cell r="E2284">
            <v>0</v>
          </cell>
        </row>
        <row r="2285">
          <cell r="C2285">
            <v>0</v>
          </cell>
          <cell r="E2285">
            <v>0</v>
          </cell>
        </row>
        <row r="2286">
          <cell r="C2286">
            <v>0</v>
          </cell>
          <cell r="E2286">
            <v>0</v>
          </cell>
        </row>
        <row r="2287">
          <cell r="C2287">
            <v>0</v>
          </cell>
          <cell r="E2287">
            <v>0</v>
          </cell>
        </row>
        <row r="2288">
          <cell r="C2288">
            <v>0</v>
          </cell>
          <cell r="E2288">
            <v>0</v>
          </cell>
        </row>
        <row r="2289">
          <cell r="C2289">
            <v>0</v>
          </cell>
          <cell r="E2289">
            <v>0</v>
          </cell>
        </row>
        <row r="2290">
          <cell r="C2290">
            <v>0</v>
          </cell>
          <cell r="E2290">
            <v>0</v>
          </cell>
        </row>
        <row r="2291">
          <cell r="C2291">
            <v>0</v>
          </cell>
          <cell r="E2291">
            <v>0</v>
          </cell>
        </row>
        <row r="2292">
          <cell r="C2292">
            <v>0</v>
          </cell>
          <cell r="E2292">
            <v>0</v>
          </cell>
        </row>
        <row r="2293">
          <cell r="C2293">
            <v>0</v>
          </cell>
          <cell r="E2293">
            <v>0</v>
          </cell>
        </row>
        <row r="2294">
          <cell r="C2294">
            <v>0</v>
          </cell>
          <cell r="E2294">
            <v>0</v>
          </cell>
        </row>
        <row r="2295">
          <cell r="C2295">
            <v>0</v>
          </cell>
          <cell r="E2295">
            <v>0</v>
          </cell>
        </row>
        <row r="2296">
          <cell r="C2296">
            <v>0</v>
          </cell>
          <cell r="E2296">
            <v>0</v>
          </cell>
        </row>
        <row r="2297">
          <cell r="C2297">
            <v>0</v>
          </cell>
          <cell r="E2297">
            <v>0</v>
          </cell>
        </row>
        <row r="2298">
          <cell r="C2298">
            <v>0</v>
          </cell>
          <cell r="E2298">
            <v>0</v>
          </cell>
        </row>
        <row r="2299">
          <cell r="C2299">
            <v>0</v>
          </cell>
          <cell r="E2299">
            <v>0</v>
          </cell>
        </row>
        <row r="2300">
          <cell r="C2300">
            <v>0</v>
          </cell>
          <cell r="E2300">
            <v>0</v>
          </cell>
        </row>
        <row r="2301">
          <cell r="C2301">
            <v>0</v>
          </cell>
          <cell r="E2301">
            <v>0</v>
          </cell>
        </row>
        <row r="2302">
          <cell r="C2302">
            <v>0</v>
          </cell>
          <cell r="E2302">
            <v>0</v>
          </cell>
        </row>
        <row r="2303">
          <cell r="C2303">
            <v>0</v>
          </cell>
          <cell r="E2303">
            <v>0</v>
          </cell>
        </row>
        <row r="2304">
          <cell r="C2304">
            <v>0</v>
          </cell>
          <cell r="E2304">
            <v>0</v>
          </cell>
        </row>
        <row r="2305">
          <cell r="C2305">
            <v>0</v>
          </cell>
          <cell r="E2305">
            <v>0</v>
          </cell>
        </row>
        <row r="2306">
          <cell r="C2306">
            <v>0</v>
          </cell>
          <cell r="E2306">
            <v>0</v>
          </cell>
        </row>
        <row r="2307">
          <cell r="C2307">
            <v>0</v>
          </cell>
          <cell r="E2307">
            <v>0</v>
          </cell>
        </row>
        <row r="2308">
          <cell r="C2308">
            <v>0</v>
          </cell>
          <cell r="E2308">
            <v>0</v>
          </cell>
        </row>
        <row r="2309">
          <cell r="C2309">
            <v>0</v>
          </cell>
          <cell r="E2309">
            <v>0</v>
          </cell>
        </row>
        <row r="2310">
          <cell r="C2310">
            <v>0</v>
          </cell>
          <cell r="E2310">
            <v>0</v>
          </cell>
        </row>
        <row r="2311">
          <cell r="C2311">
            <v>0</v>
          </cell>
          <cell r="E2311">
            <v>0</v>
          </cell>
        </row>
        <row r="2312">
          <cell r="C2312">
            <v>0</v>
          </cell>
          <cell r="E2312">
            <v>0</v>
          </cell>
        </row>
        <row r="2313">
          <cell r="C2313">
            <v>0</v>
          </cell>
          <cell r="E2313">
            <v>0</v>
          </cell>
        </row>
        <row r="2314">
          <cell r="C2314">
            <v>0</v>
          </cell>
          <cell r="E2314">
            <v>0</v>
          </cell>
        </row>
        <row r="2315">
          <cell r="C2315">
            <v>0</v>
          </cell>
          <cell r="E2315">
            <v>0</v>
          </cell>
        </row>
        <row r="2316">
          <cell r="C2316">
            <v>0</v>
          </cell>
          <cell r="E2316">
            <v>0</v>
          </cell>
        </row>
        <row r="2317">
          <cell r="C2317">
            <v>0</v>
          </cell>
          <cell r="E2317">
            <v>0</v>
          </cell>
        </row>
        <row r="2318">
          <cell r="C2318">
            <v>0</v>
          </cell>
          <cell r="E2318">
            <v>0</v>
          </cell>
        </row>
        <row r="2319">
          <cell r="C2319">
            <v>0</v>
          </cell>
          <cell r="E2319">
            <v>0</v>
          </cell>
        </row>
        <row r="2320">
          <cell r="C2320">
            <v>0</v>
          </cell>
          <cell r="E2320">
            <v>0</v>
          </cell>
        </row>
        <row r="2321">
          <cell r="C2321">
            <v>0</v>
          </cell>
          <cell r="E2321">
            <v>0</v>
          </cell>
        </row>
        <row r="2322">
          <cell r="C2322">
            <v>0</v>
          </cell>
          <cell r="E2322">
            <v>0</v>
          </cell>
        </row>
        <row r="2323">
          <cell r="C2323">
            <v>0</v>
          </cell>
          <cell r="E2323">
            <v>0</v>
          </cell>
        </row>
        <row r="2324">
          <cell r="C2324">
            <v>0</v>
          </cell>
          <cell r="E2324">
            <v>0</v>
          </cell>
        </row>
        <row r="2325">
          <cell r="C2325">
            <v>0</v>
          </cell>
          <cell r="E2325">
            <v>0</v>
          </cell>
        </row>
        <row r="2326">
          <cell r="C2326">
            <v>0</v>
          </cell>
          <cell r="E2326">
            <v>0</v>
          </cell>
        </row>
        <row r="2327">
          <cell r="C2327">
            <v>0</v>
          </cell>
          <cell r="E2327">
            <v>0</v>
          </cell>
        </row>
        <row r="2328">
          <cell r="C2328">
            <v>0</v>
          </cell>
          <cell r="E2328">
            <v>0</v>
          </cell>
        </row>
        <row r="2329">
          <cell r="C2329">
            <v>0</v>
          </cell>
          <cell r="E2329">
            <v>0</v>
          </cell>
        </row>
        <row r="2330">
          <cell r="C2330">
            <v>0</v>
          </cell>
          <cell r="E2330">
            <v>0</v>
          </cell>
        </row>
        <row r="2331">
          <cell r="C2331">
            <v>0</v>
          </cell>
          <cell r="E2331">
            <v>0</v>
          </cell>
        </row>
        <row r="2332">
          <cell r="C2332">
            <v>0</v>
          </cell>
          <cell r="E2332">
            <v>0</v>
          </cell>
        </row>
        <row r="2333">
          <cell r="C2333">
            <v>0</v>
          </cell>
          <cell r="E2333">
            <v>0</v>
          </cell>
        </row>
        <row r="2334">
          <cell r="C2334">
            <v>0</v>
          </cell>
          <cell r="E2334">
            <v>0</v>
          </cell>
        </row>
        <row r="2335">
          <cell r="C2335">
            <v>0</v>
          </cell>
          <cell r="E2335">
            <v>0</v>
          </cell>
        </row>
        <row r="2336">
          <cell r="C2336">
            <v>0</v>
          </cell>
          <cell r="E2336">
            <v>0</v>
          </cell>
        </row>
        <row r="2337">
          <cell r="C2337">
            <v>0</v>
          </cell>
          <cell r="E2337">
            <v>0</v>
          </cell>
        </row>
        <row r="2338">
          <cell r="C2338">
            <v>0</v>
          </cell>
          <cell r="E2338">
            <v>0</v>
          </cell>
        </row>
        <row r="2339">
          <cell r="C2339">
            <v>0</v>
          </cell>
          <cell r="E2339">
            <v>0</v>
          </cell>
        </row>
        <row r="2340">
          <cell r="C2340">
            <v>0</v>
          </cell>
          <cell r="E2340">
            <v>0</v>
          </cell>
        </row>
        <row r="2341">
          <cell r="C2341">
            <v>0</v>
          </cell>
          <cell r="E2341">
            <v>0</v>
          </cell>
        </row>
        <row r="2342">
          <cell r="C2342">
            <v>0</v>
          </cell>
          <cell r="E2342">
            <v>0</v>
          </cell>
        </row>
        <row r="2343">
          <cell r="C2343">
            <v>0</v>
          </cell>
          <cell r="E2343">
            <v>0</v>
          </cell>
        </row>
        <row r="2344">
          <cell r="C2344">
            <v>0</v>
          </cell>
          <cell r="E2344">
            <v>0</v>
          </cell>
        </row>
        <row r="2345">
          <cell r="C2345">
            <v>0</v>
          </cell>
          <cell r="E2345">
            <v>0</v>
          </cell>
        </row>
        <row r="2346">
          <cell r="C2346">
            <v>0</v>
          </cell>
          <cell r="E2346">
            <v>0</v>
          </cell>
        </row>
        <row r="2347">
          <cell r="C2347">
            <v>0</v>
          </cell>
          <cell r="E2347">
            <v>0</v>
          </cell>
        </row>
        <row r="2348">
          <cell r="C2348">
            <v>0</v>
          </cell>
          <cell r="E2348">
            <v>0</v>
          </cell>
        </row>
        <row r="2349">
          <cell r="C2349">
            <v>0</v>
          </cell>
          <cell r="E2349">
            <v>0</v>
          </cell>
        </row>
        <row r="2350">
          <cell r="C2350">
            <v>0</v>
          </cell>
          <cell r="E2350">
            <v>0</v>
          </cell>
        </row>
        <row r="2351">
          <cell r="C2351">
            <v>0</v>
          </cell>
          <cell r="E2351">
            <v>0</v>
          </cell>
        </row>
        <row r="2352">
          <cell r="C2352">
            <v>0</v>
          </cell>
          <cell r="E2352">
            <v>0</v>
          </cell>
        </row>
        <row r="2353">
          <cell r="C2353">
            <v>0</v>
          </cell>
          <cell r="E2353">
            <v>0</v>
          </cell>
        </row>
        <row r="2354">
          <cell r="C2354">
            <v>0</v>
          </cell>
          <cell r="E2354">
            <v>0</v>
          </cell>
        </row>
        <row r="2355">
          <cell r="C2355">
            <v>0</v>
          </cell>
          <cell r="E2355">
            <v>0</v>
          </cell>
        </row>
        <row r="2356">
          <cell r="C2356">
            <v>0</v>
          </cell>
          <cell r="E2356">
            <v>0</v>
          </cell>
        </row>
        <row r="2357">
          <cell r="C2357">
            <v>0</v>
          </cell>
          <cell r="E2357">
            <v>0</v>
          </cell>
        </row>
        <row r="2358">
          <cell r="C2358">
            <v>0</v>
          </cell>
          <cell r="E2358">
            <v>0</v>
          </cell>
        </row>
        <row r="2359">
          <cell r="C2359">
            <v>0</v>
          </cell>
          <cell r="E2359">
            <v>0</v>
          </cell>
        </row>
        <row r="2360">
          <cell r="C2360">
            <v>0</v>
          </cell>
          <cell r="E2360">
            <v>0</v>
          </cell>
        </row>
        <row r="2361">
          <cell r="C2361">
            <v>0</v>
          </cell>
          <cell r="E2361">
            <v>0</v>
          </cell>
        </row>
        <row r="2362">
          <cell r="C2362">
            <v>0</v>
          </cell>
          <cell r="E2362">
            <v>0</v>
          </cell>
        </row>
        <row r="2363">
          <cell r="C2363">
            <v>0</v>
          </cell>
          <cell r="E2363">
            <v>0</v>
          </cell>
        </row>
        <row r="2364">
          <cell r="C2364">
            <v>0</v>
          </cell>
          <cell r="E2364">
            <v>0</v>
          </cell>
        </row>
        <row r="2365">
          <cell r="C2365">
            <v>0</v>
          </cell>
          <cell r="E2365">
            <v>0</v>
          </cell>
        </row>
        <row r="2366">
          <cell r="C2366">
            <v>0</v>
          </cell>
          <cell r="E2366">
            <v>0</v>
          </cell>
        </row>
        <row r="2367">
          <cell r="C2367">
            <v>0</v>
          </cell>
          <cell r="E2367">
            <v>0</v>
          </cell>
        </row>
        <row r="2368">
          <cell r="C2368">
            <v>0</v>
          </cell>
          <cell r="E2368">
            <v>0</v>
          </cell>
        </row>
        <row r="2369">
          <cell r="C2369">
            <v>0</v>
          </cell>
          <cell r="E2369">
            <v>0</v>
          </cell>
        </row>
        <row r="2370">
          <cell r="C2370">
            <v>0</v>
          </cell>
          <cell r="E2370">
            <v>0</v>
          </cell>
        </row>
        <row r="2371">
          <cell r="C2371">
            <v>0</v>
          </cell>
          <cell r="E2371">
            <v>0</v>
          </cell>
        </row>
        <row r="2372">
          <cell r="C2372">
            <v>0</v>
          </cell>
          <cell r="E2372">
            <v>0</v>
          </cell>
        </row>
        <row r="2373">
          <cell r="C2373">
            <v>0</v>
          </cell>
          <cell r="E2373">
            <v>0</v>
          </cell>
        </row>
        <row r="2374">
          <cell r="C2374">
            <v>0</v>
          </cell>
          <cell r="E2374">
            <v>0</v>
          </cell>
        </row>
        <row r="2375">
          <cell r="C2375">
            <v>0</v>
          </cell>
          <cell r="E2375">
            <v>0</v>
          </cell>
        </row>
        <row r="2376">
          <cell r="C2376">
            <v>0</v>
          </cell>
          <cell r="E2376">
            <v>0</v>
          </cell>
        </row>
        <row r="2377">
          <cell r="C2377">
            <v>0</v>
          </cell>
          <cell r="E2377">
            <v>0</v>
          </cell>
        </row>
        <row r="2378">
          <cell r="C2378">
            <v>0</v>
          </cell>
          <cell r="E2378">
            <v>0</v>
          </cell>
        </row>
        <row r="2379">
          <cell r="C2379">
            <v>0</v>
          </cell>
          <cell r="E2379">
            <v>0</v>
          </cell>
        </row>
        <row r="2380">
          <cell r="C2380">
            <v>0</v>
          </cell>
          <cell r="E2380">
            <v>0</v>
          </cell>
        </row>
        <row r="2381">
          <cell r="C2381">
            <v>0</v>
          </cell>
          <cell r="E2381">
            <v>0</v>
          </cell>
        </row>
        <row r="2382">
          <cell r="C2382">
            <v>0</v>
          </cell>
          <cell r="E2382">
            <v>0</v>
          </cell>
        </row>
        <row r="2383">
          <cell r="C2383">
            <v>0</v>
          </cell>
          <cell r="E2383">
            <v>0</v>
          </cell>
        </row>
        <row r="2384">
          <cell r="C2384">
            <v>0</v>
          </cell>
          <cell r="E2384">
            <v>0</v>
          </cell>
        </row>
        <row r="2385">
          <cell r="C2385">
            <v>0</v>
          </cell>
          <cell r="E2385">
            <v>0</v>
          </cell>
        </row>
        <row r="2386">
          <cell r="C2386">
            <v>0</v>
          </cell>
          <cell r="E2386">
            <v>0</v>
          </cell>
        </row>
        <row r="2387">
          <cell r="C2387">
            <v>0</v>
          </cell>
          <cell r="E2387">
            <v>0</v>
          </cell>
        </row>
        <row r="2388">
          <cell r="C2388">
            <v>0</v>
          </cell>
          <cell r="E2388">
            <v>0</v>
          </cell>
        </row>
        <row r="2389">
          <cell r="C2389">
            <v>0</v>
          </cell>
          <cell r="E2389">
            <v>0</v>
          </cell>
        </row>
        <row r="2390">
          <cell r="C2390">
            <v>0</v>
          </cell>
          <cell r="E2390">
            <v>0</v>
          </cell>
        </row>
        <row r="2391">
          <cell r="C2391">
            <v>0</v>
          </cell>
          <cell r="E2391">
            <v>0</v>
          </cell>
        </row>
        <row r="2392">
          <cell r="C2392">
            <v>0</v>
          </cell>
          <cell r="E2392">
            <v>0</v>
          </cell>
        </row>
        <row r="2393">
          <cell r="C2393">
            <v>0</v>
          </cell>
          <cell r="E2393">
            <v>0</v>
          </cell>
        </row>
        <row r="2394">
          <cell r="C2394">
            <v>0</v>
          </cell>
          <cell r="E2394">
            <v>0</v>
          </cell>
        </row>
        <row r="2395">
          <cell r="C2395">
            <v>0</v>
          </cell>
          <cell r="E2395">
            <v>0</v>
          </cell>
        </row>
        <row r="2396">
          <cell r="C2396">
            <v>0</v>
          </cell>
          <cell r="E2396">
            <v>0</v>
          </cell>
        </row>
        <row r="2397">
          <cell r="C2397">
            <v>0</v>
          </cell>
          <cell r="E2397">
            <v>0</v>
          </cell>
        </row>
        <row r="2398">
          <cell r="C2398">
            <v>0</v>
          </cell>
          <cell r="E2398">
            <v>0</v>
          </cell>
        </row>
        <row r="2399">
          <cell r="C2399">
            <v>0</v>
          </cell>
          <cell r="E2399">
            <v>0</v>
          </cell>
        </row>
        <row r="2400">
          <cell r="C2400">
            <v>0</v>
          </cell>
          <cell r="E2400">
            <v>0</v>
          </cell>
        </row>
        <row r="2401">
          <cell r="C2401">
            <v>0</v>
          </cell>
          <cell r="E2401">
            <v>0</v>
          </cell>
        </row>
        <row r="2402">
          <cell r="C2402">
            <v>0</v>
          </cell>
          <cell r="E2402">
            <v>0</v>
          </cell>
        </row>
        <row r="2403">
          <cell r="C2403">
            <v>0</v>
          </cell>
          <cell r="E2403">
            <v>0</v>
          </cell>
        </row>
        <row r="2404">
          <cell r="C2404">
            <v>0</v>
          </cell>
          <cell r="E2404">
            <v>0</v>
          </cell>
        </row>
        <row r="2405">
          <cell r="C2405">
            <v>0</v>
          </cell>
          <cell r="E2405">
            <v>0</v>
          </cell>
        </row>
        <row r="2406">
          <cell r="C2406">
            <v>0</v>
          </cell>
          <cell r="E2406">
            <v>0</v>
          </cell>
        </row>
        <row r="2407">
          <cell r="C2407">
            <v>0</v>
          </cell>
          <cell r="E2407">
            <v>0</v>
          </cell>
        </row>
        <row r="2408">
          <cell r="C2408">
            <v>0</v>
          </cell>
          <cell r="E2408">
            <v>0</v>
          </cell>
        </row>
        <row r="2409">
          <cell r="C2409">
            <v>0</v>
          </cell>
          <cell r="E2409">
            <v>0</v>
          </cell>
        </row>
        <row r="2410">
          <cell r="C2410">
            <v>0</v>
          </cell>
          <cell r="E2410">
            <v>0</v>
          </cell>
        </row>
        <row r="2411">
          <cell r="C2411">
            <v>0</v>
          </cell>
          <cell r="E2411">
            <v>0</v>
          </cell>
        </row>
        <row r="2412">
          <cell r="C2412">
            <v>0</v>
          </cell>
          <cell r="E2412">
            <v>0</v>
          </cell>
        </row>
        <row r="2413">
          <cell r="C2413">
            <v>0</v>
          </cell>
          <cell r="E2413">
            <v>0</v>
          </cell>
        </row>
        <row r="2414">
          <cell r="C2414">
            <v>0</v>
          </cell>
          <cell r="E2414">
            <v>0</v>
          </cell>
        </row>
        <row r="2415">
          <cell r="C2415">
            <v>0</v>
          </cell>
          <cell r="E2415">
            <v>0</v>
          </cell>
        </row>
        <row r="2416">
          <cell r="C2416">
            <v>0</v>
          </cell>
          <cell r="E2416">
            <v>0</v>
          </cell>
        </row>
        <row r="2417">
          <cell r="C2417">
            <v>0</v>
          </cell>
          <cell r="E2417">
            <v>0</v>
          </cell>
        </row>
        <row r="2418">
          <cell r="C2418">
            <v>0</v>
          </cell>
          <cell r="E2418">
            <v>0</v>
          </cell>
        </row>
        <row r="2419">
          <cell r="C2419">
            <v>0</v>
          </cell>
          <cell r="E2419">
            <v>0</v>
          </cell>
        </row>
        <row r="2420">
          <cell r="C2420">
            <v>0</v>
          </cell>
          <cell r="E2420">
            <v>0</v>
          </cell>
        </row>
        <row r="2421">
          <cell r="C2421">
            <v>0</v>
          </cell>
          <cell r="E2421">
            <v>0</v>
          </cell>
        </row>
        <row r="2422">
          <cell r="C2422">
            <v>0</v>
          </cell>
          <cell r="E2422">
            <v>0</v>
          </cell>
        </row>
        <row r="2423">
          <cell r="C2423">
            <v>0</v>
          </cell>
          <cell r="E2423">
            <v>0</v>
          </cell>
        </row>
        <row r="2424">
          <cell r="C2424">
            <v>0</v>
          </cell>
          <cell r="E2424">
            <v>0</v>
          </cell>
        </row>
        <row r="2425">
          <cell r="C2425">
            <v>0</v>
          </cell>
          <cell r="E2425">
            <v>0</v>
          </cell>
        </row>
        <row r="2426">
          <cell r="C2426">
            <v>0</v>
          </cell>
          <cell r="E2426">
            <v>0</v>
          </cell>
        </row>
        <row r="2427">
          <cell r="C2427">
            <v>0</v>
          </cell>
          <cell r="E2427">
            <v>0</v>
          </cell>
        </row>
        <row r="2428">
          <cell r="C2428">
            <v>0</v>
          </cell>
          <cell r="E2428">
            <v>0</v>
          </cell>
        </row>
        <row r="2429">
          <cell r="C2429">
            <v>0</v>
          </cell>
          <cell r="E2429">
            <v>0</v>
          </cell>
        </row>
        <row r="2430">
          <cell r="C2430">
            <v>0</v>
          </cell>
          <cell r="E2430">
            <v>0</v>
          </cell>
        </row>
        <row r="2431">
          <cell r="C2431">
            <v>0</v>
          </cell>
          <cell r="E2431">
            <v>0</v>
          </cell>
        </row>
        <row r="2432">
          <cell r="C2432">
            <v>0</v>
          </cell>
          <cell r="E2432">
            <v>0</v>
          </cell>
        </row>
        <row r="2433">
          <cell r="C2433">
            <v>0</v>
          </cell>
          <cell r="E2433">
            <v>0</v>
          </cell>
        </row>
        <row r="2434">
          <cell r="C2434">
            <v>0</v>
          </cell>
          <cell r="E2434">
            <v>0</v>
          </cell>
        </row>
        <row r="2435">
          <cell r="C2435">
            <v>0</v>
          </cell>
          <cell r="E2435">
            <v>0</v>
          </cell>
        </row>
        <row r="2436">
          <cell r="C2436">
            <v>0</v>
          </cell>
          <cell r="E2436">
            <v>0</v>
          </cell>
        </row>
        <row r="2437">
          <cell r="C2437">
            <v>0</v>
          </cell>
          <cell r="E2437">
            <v>0</v>
          </cell>
        </row>
        <row r="2438">
          <cell r="C2438">
            <v>0</v>
          </cell>
          <cell r="E2438">
            <v>0</v>
          </cell>
        </row>
        <row r="2439">
          <cell r="C2439">
            <v>0</v>
          </cell>
          <cell r="E2439">
            <v>0</v>
          </cell>
        </row>
        <row r="2440">
          <cell r="C2440">
            <v>0</v>
          </cell>
          <cell r="E2440">
            <v>0</v>
          </cell>
        </row>
        <row r="2441">
          <cell r="C2441">
            <v>0</v>
          </cell>
          <cell r="E2441">
            <v>0</v>
          </cell>
        </row>
        <row r="2442">
          <cell r="C2442">
            <v>0</v>
          </cell>
          <cell r="E2442">
            <v>0</v>
          </cell>
        </row>
        <row r="2443">
          <cell r="C2443">
            <v>0</v>
          </cell>
          <cell r="E2443">
            <v>0</v>
          </cell>
        </row>
        <row r="2444">
          <cell r="C2444">
            <v>0</v>
          </cell>
          <cell r="E2444">
            <v>0</v>
          </cell>
        </row>
        <row r="2445">
          <cell r="C2445">
            <v>0</v>
          </cell>
          <cell r="E2445">
            <v>0</v>
          </cell>
        </row>
        <row r="2446">
          <cell r="C2446">
            <v>0</v>
          </cell>
          <cell r="E2446">
            <v>0</v>
          </cell>
        </row>
        <row r="2447">
          <cell r="C2447">
            <v>0</v>
          </cell>
          <cell r="E2447">
            <v>0</v>
          </cell>
        </row>
        <row r="2448">
          <cell r="C2448">
            <v>0</v>
          </cell>
          <cell r="E2448">
            <v>0</v>
          </cell>
        </row>
        <row r="2449">
          <cell r="C2449">
            <v>0</v>
          </cell>
          <cell r="E2449">
            <v>0</v>
          </cell>
        </row>
        <row r="2450">
          <cell r="C2450">
            <v>0</v>
          </cell>
          <cell r="E2450">
            <v>0</v>
          </cell>
        </row>
        <row r="2451">
          <cell r="C2451">
            <v>0</v>
          </cell>
          <cell r="E2451">
            <v>0</v>
          </cell>
        </row>
        <row r="2452">
          <cell r="C2452">
            <v>0</v>
          </cell>
          <cell r="E2452">
            <v>0</v>
          </cell>
        </row>
        <row r="2453">
          <cell r="C2453">
            <v>0</v>
          </cell>
          <cell r="E2453">
            <v>0</v>
          </cell>
        </row>
        <row r="2454">
          <cell r="C2454">
            <v>0</v>
          </cell>
          <cell r="E2454">
            <v>0</v>
          </cell>
        </row>
        <row r="2455">
          <cell r="C2455">
            <v>0</v>
          </cell>
          <cell r="E2455">
            <v>0</v>
          </cell>
        </row>
        <row r="2456">
          <cell r="C2456">
            <v>0</v>
          </cell>
          <cell r="E2456">
            <v>0</v>
          </cell>
        </row>
        <row r="2457">
          <cell r="C2457">
            <v>0</v>
          </cell>
          <cell r="E2457">
            <v>0</v>
          </cell>
        </row>
        <row r="2458">
          <cell r="C2458">
            <v>0</v>
          </cell>
          <cell r="E2458">
            <v>0</v>
          </cell>
        </row>
        <row r="2459">
          <cell r="C2459">
            <v>0</v>
          </cell>
          <cell r="E2459">
            <v>0</v>
          </cell>
        </row>
        <row r="2460">
          <cell r="C2460">
            <v>0</v>
          </cell>
          <cell r="E2460">
            <v>0</v>
          </cell>
        </row>
        <row r="2461">
          <cell r="C2461">
            <v>0</v>
          </cell>
          <cell r="E2461">
            <v>0</v>
          </cell>
        </row>
        <row r="2462">
          <cell r="C2462">
            <v>0</v>
          </cell>
          <cell r="E2462">
            <v>0</v>
          </cell>
        </row>
        <row r="2463">
          <cell r="C2463">
            <v>0</v>
          </cell>
          <cell r="E2463">
            <v>0</v>
          </cell>
        </row>
        <row r="2464">
          <cell r="C2464">
            <v>0</v>
          </cell>
          <cell r="E2464">
            <v>0</v>
          </cell>
        </row>
        <row r="2465">
          <cell r="C2465">
            <v>0</v>
          </cell>
          <cell r="E2465">
            <v>0</v>
          </cell>
        </row>
        <row r="2466">
          <cell r="C2466">
            <v>0</v>
          </cell>
          <cell r="E2466">
            <v>0</v>
          </cell>
        </row>
        <row r="2467">
          <cell r="C2467">
            <v>0</v>
          </cell>
          <cell r="E2467">
            <v>0</v>
          </cell>
        </row>
        <row r="2468">
          <cell r="C2468">
            <v>0</v>
          </cell>
          <cell r="E2468">
            <v>0</v>
          </cell>
        </row>
        <row r="2469">
          <cell r="C2469">
            <v>0</v>
          </cell>
          <cell r="E2469">
            <v>0</v>
          </cell>
        </row>
        <row r="2470">
          <cell r="C2470">
            <v>0</v>
          </cell>
          <cell r="E2470">
            <v>0</v>
          </cell>
        </row>
        <row r="2471">
          <cell r="C2471">
            <v>0</v>
          </cell>
          <cell r="E2471">
            <v>0</v>
          </cell>
        </row>
        <row r="2472">
          <cell r="C2472">
            <v>0</v>
          </cell>
          <cell r="E2472">
            <v>0</v>
          </cell>
        </row>
        <row r="2473">
          <cell r="C2473">
            <v>0</v>
          </cell>
          <cell r="E2473">
            <v>0</v>
          </cell>
        </row>
        <row r="2474">
          <cell r="C2474">
            <v>0</v>
          </cell>
          <cell r="E2474">
            <v>0</v>
          </cell>
        </row>
        <row r="2475">
          <cell r="C2475">
            <v>0</v>
          </cell>
          <cell r="E2475">
            <v>0</v>
          </cell>
        </row>
        <row r="2476">
          <cell r="C2476">
            <v>0</v>
          </cell>
          <cell r="E2476">
            <v>0</v>
          </cell>
        </row>
        <row r="2477">
          <cell r="C2477">
            <v>0</v>
          </cell>
          <cell r="E2477">
            <v>0</v>
          </cell>
        </row>
        <row r="2478">
          <cell r="C2478">
            <v>0</v>
          </cell>
          <cell r="E2478">
            <v>0</v>
          </cell>
        </row>
        <row r="2479">
          <cell r="C2479">
            <v>0</v>
          </cell>
          <cell r="E2479">
            <v>0</v>
          </cell>
        </row>
        <row r="2480">
          <cell r="C2480">
            <v>0</v>
          </cell>
          <cell r="E2480">
            <v>0</v>
          </cell>
        </row>
        <row r="2481">
          <cell r="C2481">
            <v>0</v>
          </cell>
          <cell r="E2481">
            <v>0</v>
          </cell>
        </row>
        <row r="2482">
          <cell r="C2482">
            <v>0</v>
          </cell>
          <cell r="E2482">
            <v>0</v>
          </cell>
        </row>
        <row r="2483">
          <cell r="C2483">
            <v>0</v>
          </cell>
          <cell r="E2483">
            <v>0</v>
          </cell>
        </row>
        <row r="2484">
          <cell r="C2484">
            <v>0</v>
          </cell>
          <cell r="E2484">
            <v>0</v>
          </cell>
        </row>
        <row r="2485">
          <cell r="C2485">
            <v>0</v>
          </cell>
          <cell r="E2485">
            <v>0</v>
          </cell>
        </row>
        <row r="2486">
          <cell r="C2486">
            <v>0</v>
          </cell>
          <cell r="E2486">
            <v>0</v>
          </cell>
        </row>
        <row r="2487">
          <cell r="C2487">
            <v>0</v>
          </cell>
          <cell r="E2487">
            <v>0</v>
          </cell>
        </row>
        <row r="2488">
          <cell r="C2488">
            <v>0</v>
          </cell>
          <cell r="E2488">
            <v>0</v>
          </cell>
        </row>
        <row r="2489">
          <cell r="C2489">
            <v>0</v>
          </cell>
          <cell r="E2489">
            <v>0</v>
          </cell>
        </row>
        <row r="2490">
          <cell r="C2490">
            <v>0</v>
          </cell>
          <cell r="E2490">
            <v>0</v>
          </cell>
        </row>
        <row r="2491">
          <cell r="C2491">
            <v>0</v>
          </cell>
          <cell r="E2491">
            <v>0</v>
          </cell>
        </row>
        <row r="2492">
          <cell r="C2492">
            <v>0</v>
          </cell>
          <cell r="E2492">
            <v>0</v>
          </cell>
        </row>
        <row r="2493">
          <cell r="C2493">
            <v>0</v>
          </cell>
          <cell r="E2493">
            <v>0</v>
          </cell>
        </row>
        <row r="2494">
          <cell r="C2494">
            <v>0</v>
          </cell>
          <cell r="E2494">
            <v>0</v>
          </cell>
        </row>
        <row r="2495">
          <cell r="C2495">
            <v>0</v>
          </cell>
          <cell r="E2495">
            <v>0</v>
          </cell>
        </row>
        <row r="2496">
          <cell r="C2496">
            <v>0</v>
          </cell>
          <cell r="E2496">
            <v>0</v>
          </cell>
        </row>
        <row r="2497">
          <cell r="C2497">
            <v>0</v>
          </cell>
          <cell r="E2497">
            <v>0</v>
          </cell>
        </row>
        <row r="2498">
          <cell r="C2498">
            <v>0</v>
          </cell>
          <cell r="E2498">
            <v>0</v>
          </cell>
        </row>
        <row r="2499">
          <cell r="C2499">
            <v>0</v>
          </cell>
          <cell r="E2499">
            <v>0</v>
          </cell>
        </row>
        <row r="2500">
          <cell r="C2500">
            <v>0</v>
          </cell>
          <cell r="E2500">
            <v>0</v>
          </cell>
        </row>
        <row r="2501">
          <cell r="C2501">
            <v>0</v>
          </cell>
          <cell r="E2501">
            <v>0</v>
          </cell>
        </row>
        <row r="2502">
          <cell r="C2502">
            <v>0</v>
          </cell>
          <cell r="E2502">
            <v>0</v>
          </cell>
        </row>
        <row r="2503">
          <cell r="C2503">
            <v>0</v>
          </cell>
          <cell r="E2503">
            <v>0</v>
          </cell>
        </row>
        <row r="2504">
          <cell r="C2504">
            <v>0</v>
          </cell>
          <cell r="E2504">
            <v>0</v>
          </cell>
        </row>
        <row r="2505">
          <cell r="C2505">
            <v>0</v>
          </cell>
          <cell r="E2505">
            <v>0</v>
          </cell>
        </row>
        <row r="2506">
          <cell r="C2506">
            <v>0</v>
          </cell>
          <cell r="E2506">
            <v>0</v>
          </cell>
        </row>
        <row r="2507">
          <cell r="C2507">
            <v>0</v>
          </cell>
          <cell r="E2507">
            <v>0</v>
          </cell>
        </row>
        <row r="2508">
          <cell r="C2508">
            <v>0</v>
          </cell>
          <cell r="E2508">
            <v>0</v>
          </cell>
        </row>
        <row r="2509">
          <cell r="C2509">
            <v>0</v>
          </cell>
          <cell r="E2509">
            <v>0</v>
          </cell>
        </row>
        <row r="2510">
          <cell r="C2510">
            <v>0</v>
          </cell>
          <cell r="E2510">
            <v>0</v>
          </cell>
        </row>
        <row r="2511">
          <cell r="C2511">
            <v>0</v>
          </cell>
          <cell r="E2511">
            <v>0</v>
          </cell>
        </row>
        <row r="2512">
          <cell r="C2512">
            <v>0</v>
          </cell>
          <cell r="E2512">
            <v>0</v>
          </cell>
        </row>
        <row r="2513">
          <cell r="C2513">
            <v>0</v>
          </cell>
          <cell r="E2513">
            <v>0</v>
          </cell>
        </row>
        <row r="2514">
          <cell r="C2514">
            <v>0</v>
          </cell>
          <cell r="E2514">
            <v>0</v>
          </cell>
        </row>
        <row r="2515">
          <cell r="C2515">
            <v>0</v>
          </cell>
          <cell r="E2515">
            <v>0</v>
          </cell>
        </row>
        <row r="2516">
          <cell r="C2516">
            <v>0</v>
          </cell>
          <cell r="E2516">
            <v>0</v>
          </cell>
        </row>
        <row r="2517">
          <cell r="C2517">
            <v>0</v>
          </cell>
          <cell r="E2517">
            <v>0</v>
          </cell>
        </row>
        <row r="2518">
          <cell r="C2518">
            <v>0</v>
          </cell>
          <cell r="E2518">
            <v>0</v>
          </cell>
        </row>
        <row r="2519">
          <cell r="C2519">
            <v>0</v>
          </cell>
          <cell r="E2519">
            <v>0</v>
          </cell>
        </row>
        <row r="2520">
          <cell r="C2520">
            <v>0</v>
          </cell>
          <cell r="E2520">
            <v>0</v>
          </cell>
        </row>
        <row r="2521">
          <cell r="C2521">
            <v>0</v>
          </cell>
          <cell r="E2521">
            <v>0</v>
          </cell>
        </row>
        <row r="2522">
          <cell r="C2522">
            <v>0</v>
          </cell>
          <cell r="E2522">
            <v>0</v>
          </cell>
        </row>
        <row r="2523">
          <cell r="C2523">
            <v>0</v>
          </cell>
          <cell r="E2523">
            <v>0</v>
          </cell>
        </row>
        <row r="2524">
          <cell r="C2524">
            <v>0</v>
          </cell>
          <cell r="E2524">
            <v>0</v>
          </cell>
        </row>
        <row r="2525">
          <cell r="C2525">
            <v>0</v>
          </cell>
          <cell r="E2525">
            <v>0</v>
          </cell>
        </row>
        <row r="2526">
          <cell r="C2526">
            <v>0</v>
          </cell>
          <cell r="E2526">
            <v>0</v>
          </cell>
        </row>
        <row r="2527">
          <cell r="C2527">
            <v>0</v>
          </cell>
          <cell r="E2527">
            <v>0</v>
          </cell>
        </row>
        <row r="2528">
          <cell r="C2528">
            <v>0</v>
          </cell>
          <cell r="E2528">
            <v>0</v>
          </cell>
        </row>
        <row r="2529">
          <cell r="C2529">
            <v>0</v>
          </cell>
          <cell r="E2529">
            <v>0</v>
          </cell>
        </row>
        <row r="2530">
          <cell r="C2530">
            <v>0</v>
          </cell>
          <cell r="E2530">
            <v>0</v>
          </cell>
        </row>
        <row r="2531">
          <cell r="C2531">
            <v>0</v>
          </cell>
          <cell r="E2531">
            <v>0</v>
          </cell>
        </row>
        <row r="2532">
          <cell r="C2532">
            <v>0</v>
          </cell>
          <cell r="E2532">
            <v>0</v>
          </cell>
        </row>
        <row r="2533">
          <cell r="C2533">
            <v>0</v>
          </cell>
          <cell r="E2533">
            <v>0</v>
          </cell>
        </row>
        <row r="2534">
          <cell r="C2534">
            <v>0</v>
          </cell>
          <cell r="E2534">
            <v>0</v>
          </cell>
        </row>
        <row r="2535">
          <cell r="C2535">
            <v>0</v>
          </cell>
          <cell r="E2535">
            <v>0</v>
          </cell>
        </row>
        <row r="2536">
          <cell r="C2536">
            <v>0</v>
          </cell>
          <cell r="E2536">
            <v>0</v>
          </cell>
        </row>
        <row r="2537">
          <cell r="C2537">
            <v>0</v>
          </cell>
          <cell r="E2537">
            <v>0</v>
          </cell>
        </row>
        <row r="2538">
          <cell r="C2538">
            <v>0</v>
          </cell>
          <cell r="E2538">
            <v>0</v>
          </cell>
        </row>
        <row r="2539">
          <cell r="C2539">
            <v>0</v>
          </cell>
          <cell r="E2539">
            <v>0</v>
          </cell>
        </row>
        <row r="2540">
          <cell r="C2540">
            <v>0</v>
          </cell>
          <cell r="E2540">
            <v>0</v>
          </cell>
        </row>
        <row r="2541">
          <cell r="C2541">
            <v>0</v>
          </cell>
          <cell r="E2541">
            <v>0</v>
          </cell>
        </row>
        <row r="2542">
          <cell r="C2542">
            <v>0</v>
          </cell>
          <cell r="E2542">
            <v>0</v>
          </cell>
        </row>
        <row r="2543">
          <cell r="C2543">
            <v>0</v>
          </cell>
          <cell r="E2543">
            <v>0</v>
          </cell>
        </row>
        <row r="2544">
          <cell r="C2544">
            <v>0</v>
          </cell>
          <cell r="E2544">
            <v>0</v>
          </cell>
        </row>
        <row r="2545">
          <cell r="C2545">
            <v>0</v>
          </cell>
          <cell r="E2545">
            <v>0</v>
          </cell>
        </row>
        <row r="2546">
          <cell r="C2546">
            <v>0</v>
          </cell>
          <cell r="E2546">
            <v>0</v>
          </cell>
        </row>
        <row r="2547">
          <cell r="C2547">
            <v>0</v>
          </cell>
          <cell r="E2547">
            <v>0</v>
          </cell>
        </row>
        <row r="2548">
          <cell r="C2548">
            <v>0</v>
          </cell>
          <cell r="E2548">
            <v>0</v>
          </cell>
        </row>
        <row r="2549">
          <cell r="C2549">
            <v>0</v>
          </cell>
          <cell r="E2549">
            <v>0</v>
          </cell>
        </row>
        <row r="2550">
          <cell r="C2550">
            <v>0</v>
          </cell>
          <cell r="E2550">
            <v>0</v>
          </cell>
        </row>
        <row r="2551">
          <cell r="C2551">
            <v>0</v>
          </cell>
          <cell r="E2551">
            <v>0</v>
          </cell>
        </row>
        <row r="2552">
          <cell r="C2552">
            <v>0</v>
          </cell>
          <cell r="E2552">
            <v>0</v>
          </cell>
        </row>
        <row r="2553">
          <cell r="C2553">
            <v>0</v>
          </cell>
          <cell r="E2553">
            <v>0</v>
          </cell>
        </row>
        <row r="2554">
          <cell r="C2554">
            <v>0</v>
          </cell>
          <cell r="E2554">
            <v>0</v>
          </cell>
        </row>
        <row r="2555">
          <cell r="C2555">
            <v>0</v>
          </cell>
          <cell r="E2555">
            <v>0</v>
          </cell>
        </row>
        <row r="2556">
          <cell r="C2556">
            <v>0</v>
          </cell>
          <cell r="E2556">
            <v>0</v>
          </cell>
        </row>
        <row r="2557">
          <cell r="C2557">
            <v>0</v>
          </cell>
          <cell r="E2557">
            <v>0</v>
          </cell>
        </row>
        <row r="2558">
          <cell r="C2558">
            <v>0</v>
          </cell>
          <cell r="E2558">
            <v>0</v>
          </cell>
        </row>
        <row r="2559">
          <cell r="C2559">
            <v>0</v>
          </cell>
          <cell r="E2559">
            <v>0</v>
          </cell>
        </row>
        <row r="2560">
          <cell r="C2560">
            <v>0</v>
          </cell>
          <cell r="E2560">
            <v>0</v>
          </cell>
        </row>
        <row r="2561">
          <cell r="C2561">
            <v>0</v>
          </cell>
          <cell r="E2561">
            <v>0</v>
          </cell>
        </row>
        <row r="2562">
          <cell r="C2562">
            <v>0</v>
          </cell>
          <cell r="E2562">
            <v>0</v>
          </cell>
        </row>
        <row r="2563">
          <cell r="C2563">
            <v>0</v>
          </cell>
          <cell r="E2563">
            <v>0</v>
          </cell>
        </row>
        <row r="2564">
          <cell r="C2564">
            <v>0</v>
          </cell>
          <cell r="E2564">
            <v>0</v>
          </cell>
        </row>
        <row r="2565">
          <cell r="C2565">
            <v>0</v>
          </cell>
          <cell r="E2565">
            <v>0</v>
          </cell>
        </row>
        <row r="2566">
          <cell r="C2566">
            <v>0</v>
          </cell>
          <cell r="E2566">
            <v>0</v>
          </cell>
        </row>
        <row r="2567">
          <cell r="C2567">
            <v>0</v>
          </cell>
          <cell r="E2567">
            <v>0</v>
          </cell>
        </row>
        <row r="2568">
          <cell r="C2568">
            <v>0</v>
          </cell>
          <cell r="E2568">
            <v>0</v>
          </cell>
        </row>
        <row r="2569">
          <cell r="C2569">
            <v>0</v>
          </cell>
          <cell r="E2569">
            <v>0</v>
          </cell>
        </row>
        <row r="2570">
          <cell r="C2570">
            <v>0</v>
          </cell>
          <cell r="E2570">
            <v>0</v>
          </cell>
        </row>
        <row r="2571">
          <cell r="C2571">
            <v>0</v>
          </cell>
          <cell r="E2571">
            <v>0</v>
          </cell>
        </row>
        <row r="2572">
          <cell r="C2572">
            <v>0</v>
          </cell>
          <cell r="E2572">
            <v>0</v>
          </cell>
        </row>
        <row r="2573">
          <cell r="C2573">
            <v>0</v>
          </cell>
          <cell r="E2573">
            <v>0</v>
          </cell>
        </row>
        <row r="2574">
          <cell r="C2574">
            <v>0</v>
          </cell>
          <cell r="E2574">
            <v>0</v>
          </cell>
        </row>
        <row r="2575">
          <cell r="C2575">
            <v>0</v>
          </cell>
          <cell r="E2575">
            <v>0</v>
          </cell>
        </row>
        <row r="2576">
          <cell r="C2576">
            <v>0</v>
          </cell>
          <cell r="E2576">
            <v>0</v>
          </cell>
        </row>
        <row r="2577">
          <cell r="C2577">
            <v>0</v>
          </cell>
          <cell r="E2577">
            <v>0</v>
          </cell>
        </row>
        <row r="2578">
          <cell r="C2578">
            <v>0</v>
          </cell>
          <cell r="E2578">
            <v>0</v>
          </cell>
        </row>
        <row r="2579">
          <cell r="C2579">
            <v>0</v>
          </cell>
          <cell r="E2579">
            <v>0</v>
          </cell>
        </row>
        <row r="2580">
          <cell r="C2580">
            <v>0</v>
          </cell>
          <cell r="E2580">
            <v>0</v>
          </cell>
        </row>
        <row r="2581">
          <cell r="C2581">
            <v>0</v>
          </cell>
          <cell r="E2581">
            <v>0</v>
          </cell>
        </row>
        <row r="2582">
          <cell r="C2582">
            <v>0</v>
          </cell>
          <cell r="E2582">
            <v>0</v>
          </cell>
        </row>
        <row r="2583">
          <cell r="C2583">
            <v>0</v>
          </cell>
          <cell r="E2583">
            <v>0</v>
          </cell>
        </row>
        <row r="2584">
          <cell r="C2584">
            <v>0</v>
          </cell>
          <cell r="E2584">
            <v>0</v>
          </cell>
        </row>
        <row r="2585">
          <cell r="C2585">
            <v>0</v>
          </cell>
          <cell r="E2585">
            <v>0</v>
          </cell>
        </row>
        <row r="2586">
          <cell r="C2586">
            <v>0</v>
          </cell>
          <cell r="E2586">
            <v>0</v>
          </cell>
        </row>
        <row r="2587">
          <cell r="C2587">
            <v>0</v>
          </cell>
          <cell r="E2587">
            <v>0</v>
          </cell>
        </row>
        <row r="2588">
          <cell r="C2588">
            <v>0</v>
          </cell>
          <cell r="E2588">
            <v>0</v>
          </cell>
        </row>
        <row r="2589">
          <cell r="C2589">
            <v>0</v>
          </cell>
          <cell r="E2589">
            <v>0</v>
          </cell>
        </row>
        <row r="2590">
          <cell r="C2590">
            <v>0</v>
          </cell>
          <cell r="E2590">
            <v>0</v>
          </cell>
        </row>
        <row r="2591">
          <cell r="C2591">
            <v>0</v>
          </cell>
          <cell r="E2591">
            <v>0</v>
          </cell>
        </row>
        <row r="2592">
          <cell r="C2592">
            <v>0</v>
          </cell>
          <cell r="E2592">
            <v>0</v>
          </cell>
        </row>
        <row r="2593">
          <cell r="C2593">
            <v>0</v>
          </cell>
          <cell r="E2593">
            <v>0</v>
          </cell>
        </row>
        <row r="2594">
          <cell r="C2594">
            <v>0</v>
          </cell>
          <cell r="E2594">
            <v>0</v>
          </cell>
        </row>
        <row r="2595">
          <cell r="C2595">
            <v>0</v>
          </cell>
          <cell r="E2595">
            <v>0</v>
          </cell>
        </row>
        <row r="2596">
          <cell r="C2596">
            <v>0</v>
          </cell>
          <cell r="E2596">
            <v>0</v>
          </cell>
        </row>
        <row r="2597">
          <cell r="C2597">
            <v>0</v>
          </cell>
          <cell r="E2597">
            <v>0</v>
          </cell>
        </row>
        <row r="2598">
          <cell r="C2598">
            <v>0</v>
          </cell>
          <cell r="E2598">
            <v>0</v>
          </cell>
        </row>
        <row r="2599">
          <cell r="C2599">
            <v>0</v>
          </cell>
          <cell r="E2599">
            <v>0</v>
          </cell>
        </row>
        <row r="2600">
          <cell r="C2600">
            <v>0</v>
          </cell>
          <cell r="E2600">
            <v>0</v>
          </cell>
        </row>
        <row r="2601">
          <cell r="C2601">
            <v>0</v>
          </cell>
          <cell r="E2601">
            <v>0</v>
          </cell>
        </row>
        <row r="2602">
          <cell r="C2602">
            <v>0</v>
          </cell>
          <cell r="E2602">
            <v>0</v>
          </cell>
        </row>
        <row r="2603">
          <cell r="C2603">
            <v>0</v>
          </cell>
          <cell r="E2603">
            <v>0</v>
          </cell>
        </row>
        <row r="2604">
          <cell r="C2604">
            <v>0</v>
          </cell>
          <cell r="E2604">
            <v>0</v>
          </cell>
        </row>
        <row r="2605">
          <cell r="C2605">
            <v>0</v>
          </cell>
          <cell r="E2605">
            <v>0</v>
          </cell>
        </row>
        <row r="2606">
          <cell r="C2606">
            <v>0</v>
          </cell>
          <cell r="E2606">
            <v>0</v>
          </cell>
        </row>
        <row r="2607">
          <cell r="C2607">
            <v>0</v>
          </cell>
          <cell r="E2607">
            <v>0</v>
          </cell>
        </row>
        <row r="2608">
          <cell r="C2608">
            <v>0</v>
          </cell>
          <cell r="E2608">
            <v>0</v>
          </cell>
        </row>
        <row r="2609">
          <cell r="C2609">
            <v>0</v>
          </cell>
          <cell r="E2609">
            <v>0</v>
          </cell>
        </row>
        <row r="2610">
          <cell r="C2610">
            <v>0</v>
          </cell>
          <cell r="E2610">
            <v>0</v>
          </cell>
        </row>
        <row r="2611">
          <cell r="C2611">
            <v>0</v>
          </cell>
          <cell r="E2611">
            <v>0</v>
          </cell>
        </row>
        <row r="2612">
          <cell r="C2612">
            <v>0</v>
          </cell>
          <cell r="E2612">
            <v>0</v>
          </cell>
        </row>
        <row r="2613">
          <cell r="C2613">
            <v>0</v>
          </cell>
          <cell r="E2613">
            <v>0</v>
          </cell>
        </row>
        <row r="2614">
          <cell r="C2614">
            <v>0</v>
          </cell>
          <cell r="E2614">
            <v>0</v>
          </cell>
        </row>
        <row r="2615">
          <cell r="C2615">
            <v>0</v>
          </cell>
          <cell r="E2615">
            <v>0</v>
          </cell>
        </row>
        <row r="2616">
          <cell r="C2616">
            <v>0</v>
          </cell>
          <cell r="E2616">
            <v>0</v>
          </cell>
        </row>
        <row r="2617">
          <cell r="C2617">
            <v>0</v>
          </cell>
          <cell r="E2617">
            <v>0</v>
          </cell>
        </row>
        <row r="2618">
          <cell r="C2618">
            <v>0</v>
          </cell>
          <cell r="E2618">
            <v>0</v>
          </cell>
        </row>
        <row r="2619">
          <cell r="C2619">
            <v>0</v>
          </cell>
          <cell r="E2619">
            <v>0</v>
          </cell>
        </row>
        <row r="2620">
          <cell r="C2620">
            <v>0</v>
          </cell>
          <cell r="E2620">
            <v>0</v>
          </cell>
        </row>
        <row r="2621">
          <cell r="C2621">
            <v>0</v>
          </cell>
          <cell r="E2621">
            <v>0</v>
          </cell>
        </row>
        <row r="2622">
          <cell r="C2622">
            <v>0</v>
          </cell>
          <cell r="E2622">
            <v>0</v>
          </cell>
        </row>
        <row r="2623">
          <cell r="C2623">
            <v>0</v>
          </cell>
          <cell r="E2623">
            <v>0</v>
          </cell>
        </row>
        <row r="2624">
          <cell r="C2624">
            <v>0</v>
          </cell>
          <cell r="E2624">
            <v>0</v>
          </cell>
        </row>
        <row r="2625">
          <cell r="C2625">
            <v>0</v>
          </cell>
          <cell r="E2625">
            <v>0</v>
          </cell>
        </row>
        <row r="2626">
          <cell r="C2626">
            <v>0</v>
          </cell>
          <cell r="E2626">
            <v>0</v>
          </cell>
        </row>
        <row r="2627">
          <cell r="C2627">
            <v>0</v>
          </cell>
          <cell r="E2627">
            <v>0</v>
          </cell>
        </row>
        <row r="2628">
          <cell r="C2628">
            <v>0</v>
          </cell>
          <cell r="E2628">
            <v>0</v>
          </cell>
        </row>
        <row r="2629">
          <cell r="C2629">
            <v>0</v>
          </cell>
          <cell r="E2629">
            <v>0</v>
          </cell>
        </row>
        <row r="2630">
          <cell r="C2630">
            <v>0</v>
          </cell>
          <cell r="E2630">
            <v>0</v>
          </cell>
        </row>
        <row r="2631">
          <cell r="C2631">
            <v>0</v>
          </cell>
          <cell r="E2631">
            <v>0</v>
          </cell>
        </row>
        <row r="2632">
          <cell r="C2632">
            <v>0</v>
          </cell>
          <cell r="E2632">
            <v>0</v>
          </cell>
        </row>
        <row r="2633">
          <cell r="C2633">
            <v>0</v>
          </cell>
          <cell r="E2633">
            <v>0</v>
          </cell>
        </row>
        <row r="2634">
          <cell r="C2634">
            <v>0</v>
          </cell>
          <cell r="E2634">
            <v>0</v>
          </cell>
        </row>
        <row r="2635">
          <cell r="C2635">
            <v>0</v>
          </cell>
          <cell r="E2635">
            <v>0</v>
          </cell>
        </row>
        <row r="2636">
          <cell r="C2636">
            <v>0</v>
          </cell>
          <cell r="E2636">
            <v>0</v>
          </cell>
        </row>
        <row r="2637">
          <cell r="C2637">
            <v>0</v>
          </cell>
          <cell r="E2637">
            <v>0</v>
          </cell>
        </row>
        <row r="2638">
          <cell r="C2638">
            <v>0</v>
          </cell>
          <cell r="E2638">
            <v>0</v>
          </cell>
        </row>
        <row r="2639">
          <cell r="C2639">
            <v>0</v>
          </cell>
          <cell r="E2639">
            <v>0</v>
          </cell>
        </row>
        <row r="2640">
          <cell r="C2640">
            <v>0</v>
          </cell>
          <cell r="E2640">
            <v>0</v>
          </cell>
        </row>
        <row r="2641">
          <cell r="C2641">
            <v>0</v>
          </cell>
          <cell r="E2641">
            <v>0</v>
          </cell>
        </row>
        <row r="2642">
          <cell r="C2642">
            <v>0</v>
          </cell>
          <cell r="E2642">
            <v>0</v>
          </cell>
        </row>
        <row r="2643">
          <cell r="C2643">
            <v>0</v>
          </cell>
          <cell r="E2643">
            <v>0</v>
          </cell>
        </row>
        <row r="2644">
          <cell r="C2644">
            <v>0</v>
          </cell>
          <cell r="E2644">
            <v>0</v>
          </cell>
        </row>
        <row r="2645">
          <cell r="C2645">
            <v>0</v>
          </cell>
          <cell r="E2645">
            <v>0</v>
          </cell>
        </row>
        <row r="2646">
          <cell r="C2646">
            <v>0</v>
          </cell>
          <cell r="E2646">
            <v>0</v>
          </cell>
        </row>
        <row r="2647">
          <cell r="C2647">
            <v>0</v>
          </cell>
          <cell r="E2647">
            <v>0</v>
          </cell>
        </row>
        <row r="2648">
          <cell r="C2648">
            <v>0</v>
          </cell>
          <cell r="E2648">
            <v>0</v>
          </cell>
        </row>
        <row r="2649">
          <cell r="C2649">
            <v>0</v>
          </cell>
          <cell r="E2649">
            <v>0</v>
          </cell>
        </row>
        <row r="2650">
          <cell r="C2650">
            <v>0</v>
          </cell>
          <cell r="E2650">
            <v>0</v>
          </cell>
        </row>
        <row r="2651">
          <cell r="C2651">
            <v>0</v>
          </cell>
          <cell r="E2651">
            <v>0</v>
          </cell>
        </row>
        <row r="2652">
          <cell r="C2652">
            <v>0</v>
          </cell>
          <cell r="E2652">
            <v>0</v>
          </cell>
        </row>
        <row r="2653">
          <cell r="C2653">
            <v>0</v>
          </cell>
          <cell r="E2653">
            <v>0</v>
          </cell>
        </row>
        <row r="2654">
          <cell r="C2654">
            <v>0</v>
          </cell>
          <cell r="E2654">
            <v>0</v>
          </cell>
        </row>
        <row r="2655">
          <cell r="C2655">
            <v>0</v>
          </cell>
          <cell r="E2655">
            <v>0</v>
          </cell>
        </row>
        <row r="2656">
          <cell r="C2656">
            <v>0</v>
          </cell>
          <cell r="E2656">
            <v>0</v>
          </cell>
        </row>
        <row r="2657">
          <cell r="C2657">
            <v>0</v>
          </cell>
          <cell r="E2657">
            <v>0</v>
          </cell>
        </row>
        <row r="2658">
          <cell r="C2658">
            <v>0</v>
          </cell>
          <cell r="E2658">
            <v>0</v>
          </cell>
        </row>
        <row r="2659">
          <cell r="C2659">
            <v>0</v>
          </cell>
          <cell r="E2659">
            <v>0</v>
          </cell>
        </row>
        <row r="2660">
          <cell r="C2660">
            <v>0</v>
          </cell>
          <cell r="E2660">
            <v>0</v>
          </cell>
        </row>
        <row r="2661">
          <cell r="C2661">
            <v>0</v>
          </cell>
          <cell r="E2661">
            <v>0</v>
          </cell>
        </row>
        <row r="2662">
          <cell r="C2662">
            <v>0</v>
          </cell>
          <cell r="E2662">
            <v>0</v>
          </cell>
        </row>
        <row r="2663">
          <cell r="C2663">
            <v>0</v>
          </cell>
          <cell r="E2663">
            <v>0</v>
          </cell>
        </row>
        <row r="2664">
          <cell r="C2664">
            <v>0</v>
          </cell>
          <cell r="E2664">
            <v>0</v>
          </cell>
        </row>
        <row r="2665">
          <cell r="C2665">
            <v>0</v>
          </cell>
          <cell r="E2665">
            <v>0</v>
          </cell>
        </row>
        <row r="2666">
          <cell r="C2666">
            <v>0</v>
          </cell>
          <cell r="E2666">
            <v>0</v>
          </cell>
        </row>
        <row r="2667">
          <cell r="C2667">
            <v>0</v>
          </cell>
          <cell r="E2667">
            <v>0</v>
          </cell>
        </row>
        <row r="2668">
          <cell r="C2668">
            <v>0</v>
          </cell>
          <cell r="E2668">
            <v>0</v>
          </cell>
        </row>
        <row r="2669">
          <cell r="C2669">
            <v>0</v>
          </cell>
          <cell r="E2669">
            <v>0</v>
          </cell>
        </row>
        <row r="2670">
          <cell r="C2670">
            <v>0</v>
          </cell>
          <cell r="E2670">
            <v>0</v>
          </cell>
        </row>
        <row r="2671">
          <cell r="C2671">
            <v>0</v>
          </cell>
          <cell r="E2671">
            <v>0</v>
          </cell>
        </row>
        <row r="2672">
          <cell r="C2672">
            <v>0</v>
          </cell>
          <cell r="E2672">
            <v>0</v>
          </cell>
        </row>
        <row r="2673">
          <cell r="C2673">
            <v>0</v>
          </cell>
          <cell r="E2673">
            <v>0</v>
          </cell>
        </row>
        <row r="2674">
          <cell r="C2674">
            <v>0</v>
          </cell>
          <cell r="E2674">
            <v>0</v>
          </cell>
        </row>
        <row r="2675">
          <cell r="C2675">
            <v>0</v>
          </cell>
          <cell r="E2675">
            <v>0</v>
          </cell>
        </row>
        <row r="2676">
          <cell r="C2676">
            <v>0</v>
          </cell>
          <cell r="E2676">
            <v>0</v>
          </cell>
        </row>
        <row r="2677">
          <cell r="C2677">
            <v>0</v>
          </cell>
          <cell r="E2677">
            <v>0</v>
          </cell>
        </row>
        <row r="2678">
          <cell r="C2678">
            <v>0</v>
          </cell>
          <cell r="E2678">
            <v>0</v>
          </cell>
        </row>
        <row r="2679">
          <cell r="C2679">
            <v>0</v>
          </cell>
          <cell r="E2679">
            <v>0</v>
          </cell>
        </row>
        <row r="2680">
          <cell r="C2680">
            <v>0</v>
          </cell>
          <cell r="E2680">
            <v>0</v>
          </cell>
        </row>
        <row r="2681">
          <cell r="C2681">
            <v>0</v>
          </cell>
          <cell r="E2681">
            <v>0</v>
          </cell>
        </row>
        <row r="2682">
          <cell r="C2682">
            <v>0</v>
          </cell>
          <cell r="E2682">
            <v>0</v>
          </cell>
        </row>
        <row r="2683">
          <cell r="C2683">
            <v>0</v>
          </cell>
          <cell r="E2683">
            <v>0</v>
          </cell>
        </row>
        <row r="2684">
          <cell r="C2684">
            <v>0</v>
          </cell>
          <cell r="E2684">
            <v>0</v>
          </cell>
        </row>
        <row r="2685">
          <cell r="C2685">
            <v>0</v>
          </cell>
          <cell r="E2685">
            <v>0</v>
          </cell>
        </row>
        <row r="2686">
          <cell r="C2686">
            <v>0</v>
          </cell>
          <cell r="E2686">
            <v>0</v>
          </cell>
        </row>
        <row r="2687">
          <cell r="C2687">
            <v>0</v>
          </cell>
          <cell r="E2687">
            <v>0</v>
          </cell>
        </row>
        <row r="2688">
          <cell r="C2688">
            <v>0</v>
          </cell>
          <cell r="E2688">
            <v>0</v>
          </cell>
        </row>
        <row r="2689">
          <cell r="C2689">
            <v>0</v>
          </cell>
          <cell r="E2689">
            <v>0</v>
          </cell>
        </row>
        <row r="2690">
          <cell r="C2690">
            <v>0</v>
          </cell>
          <cell r="E2690">
            <v>0</v>
          </cell>
        </row>
        <row r="2691">
          <cell r="C2691">
            <v>0</v>
          </cell>
          <cell r="E2691">
            <v>0</v>
          </cell>
        </row>
        <row r="2692">
          <cell r="C2692">
            <v>0</v>
          </cell>
          <cell r="E2692">
            <v>0</v>
          </cell>
        </row>
        <row r="2693">
          <cell r="C2693">
            <v>0</v>
          </cell>
          <cell r="E2693">
            <v>0</v>
          </cell>
        </row>
        <row r="2694">
          <cell r="C2694">
            <v>0</v>
          </cell>
          <cell r="E2694">
            <v>0</v>
          </cell>
        </row>
        <row r="2695">
          <cell r="C2695">
            <v>0</v>
          </cell>
          <cell r="E2695">
            <v>0</v>
          </cell>
        </row>
        <row r="2696">
          <cell r="C2696">
            <v>0</v>
          </cell>
          <cell r="E2696">
            <v>0</v>
          </cell>
        </row>
        <row r="2697">
          <cell r="C2697">
            <v>0</v>
          </cell>
          <cell r="E2697">
            <v>0</v>
          </cell>
        </row>
        <row r="2698">
          <cell r="C2698">
            <v>0</v>
          </cell>
          <cell r="E2698">
            <v>0</v>
          </cell>
        </row>
        <row r="2699">
          <cell r="C2699">
            <v>0</v>
          </cell>
          <cell r="E2699">
            <v>0</v>
          </cell>
        </row>
        <row r="2700">
          <cell r="C2700">
            <v>0</v>
          </cell>
          <cell r="E2700">
            <v>0</v>
          </cell>
        </row>
        <row r="2701">
          <cell r="C2701">
            <v>0</v>
          </cell>
          <cell r="E2701">
            <v>0</v>
          </cell>
        </row>
        <row r="2702">
          <cell r="C2702">
            <v>0</v>
          </cell>
          <cell r="E2702">
            <v>0</v>
          </cell>
        </row>
        <row r="2703">
          <cell r="C2703">
            <v>0</v>
          </cell>
          <cell r="E2703">
            <v>0</v>
          </cell>
        </row>
        <row r="2704">
          <cell r="C2704">
            <v>0</v>
          </cell>
          <cell r="E2704">
            <v>0</v>
          </cell>
        </row>
        <row r="2705">
          <cell r="C2705">
            <v>0</v>
          </cell>
          <cell r="E2705">
            <v>0</v>
          </cell>
        </row>
        <row r="2706">
          <cell r="C2706">
            <v>0</v>
          </cell>
          <cell r="E2706">
            <v>0</v>
          </cell>
        </row>
        <row r="2707">
          <cell r="C2707">
            <v>0</v>
          </cell>
          <cell r="E2707">
            <v>0</v>
          </cell>
        </row>
        <row r="2708">
          <cell r="C2708">
            <v>0</v>
          </cell>
          <cell r="E2708">
            <v>0</v>
          </cell>
        </row>
        <row r="2709">
          <cell r="C2709">
            <v>0</v>
          </cell>
          <cell r="E2709">
            <v>0</v>
          </cell>
        </row>
        <row r="2710">
          <cell r="C2710">
            <v>0</v>
          </cell>
          <cell r="E2710">
            <v>0</v>
          </cell>
        </row>
        <row r="2711">
          <cell r="C2711">
            <v>0</v>
          </cell>
          <cell r="E2711">
            <v>0</v>
          </cell>
        </row>
        <row r="2712">
          <cell r="C2712">
            <v>0</v>
          </cell>
          <cell r="E2712">
            <v>0</v>
          </cell>
        </row>
        <row r="2713">
          <cell r="C2713">
            <v>0</v>
          </cell>
          <cell r="E2713">
            <v>0</v>
          </cell>
        </row>
        <row r="2714">
          <cell r="C2714">
            <v>0</v>
          </cell>
          <cell r="E2714">
            <v>0</v>
          </cell>
        </row>
        <row r="2715">
          <cell r="C2715">
            <v>0</v>
          </cell>
          <cell r="E2715">
            <v>0</v>
          </cell>
        </row>
        <row r="2716">
          <cell r="C2716">
            <v>0</v>
          </cell>
          <cell r="E2716">
            <v>0</v>
          </cell>
        </row>
        <row r="2717">
          <cell r="C2717">
            <v>0</v>
          </cell>
          <cell r="E2717">
            <v>0</v>
          </cell>
        </row>
        <row r="2718">
          <cell r="C2718">
            <v>0</v>
          </cell>
          <cell r="E2718">
            <v>0</v>
          </cell>
        </row>
        <row r="2719">
          <cell r="C2719">
            <v>0</v>
          </cell>
          <cell r="E2719">
            <v>0</v>
          </cell>
        </row>
        <row r="2720">
          <cell r="C2720">
            <v>0</v>
          </cell>
          <cell r="E2720">
            <v>0</v>
          </cell>
        </row>
        <row r="2721">
          <cell r="C2721">
            <v>0</v>
          </cell>
          <cell r="E2721">
            <v>0</v>
          </cell>
        </row>
        <row r="2722">
          <cell r="C2722">
            <v>0</v>
          </cell>
          <cell r="E2722">
            <v>0</v>
          </cell>
        </row>
        <row r="2723">
          <cell r="C2723">
            <v>0</v>
          </cell>
          <cell r="E2723">
            <v>0</v>
          </cell>
        </row>
        <row r="2724">
          <cell r="C2724">
            <v>0</v>
          </cell>
          <cell r="E2724">
            <v>0</v>
          </cell>
        </row>
        <row r="2725">
          <cell r="C2725">
            <v>0</v>
          </cell>
          <cell r="E2725">
            <v>0</v>
          </cell>
        </row>
        <row r="2726">
          <cell r="C2726">
            <v>0</v>
          </cell>
          <cell r="E2726">
            <v>0</v>
          </cell>
        </row>
        <row r="2727">
          <cell r="C2727">
            <v>0</v>
          </cell>
          <cell r="E2727">
            <v>0</v>
          </cell>
        </row>
        <row r="2728">
          <cell r="C2728">
            <v>0</v>
          </cell>
          <cell r="E2728">
            <v>0</v>
          </cell>
        </row>
        <row r="2729">
          <cell r="C2729">
            <v>0</v>
          </cell>
          <cell r="E2729">
            <v>0</v>
          </cell>
        </row>
        <row r="2730">
          <cell r="C2730">
            <v>0</v>
          </cell>
          <cell r="E2730">
            <v>0</v>
          </cell>
        </row>
        <row r="2731">
          <cell r="C2731">
            <v>0</v>
          </cell>
          <cell r="E2731">
            <v>0</v>
          </cell>
        </row>
        <row r="2732">
          <cell r="C2732">
            <v>0</v>
          </cell>
          <cell r="E2732">
            <v>0</v>
          </cell>
        </row>
        <row r="2733">
          <cell r="C2733">
            <v>0</v>
          </cell>
          <cell r="E2733">
            <v>0</v>
          </cell>
        </row>
        <row r="2734">
          <cell r="C2734">
            <v>0</v>
          </cell>
          <cell r="E2734">
            <v>0</v>
          </cell>
        </row>
        <row r="2735">
          <cell r="C2735">
            <v>0</v>
          </cell>
          <cell r="E2735">
            <v>0</v>
          </cell>
        </row>
        <row r="2736">
          <cell r="C2736">
            <v>0</v>
          </cell>
          <cell r="E2736">
            <v>0</v>
          </cell>
        </row>
        <row r="2737">
          <cell r="C2737">
            <v>0</v>
          </cell>
          <cell r="E2737">
            <v>0</v>
          </cell>
        </row>
        <row r="2738">
          <cell r="C2738">
            <v>0</v>
          </cell>
          <cell r="E2738">
            <v>0</v>
          </cell>
        </row>
        <row r="2739">
          <cell r="C2739">
            <v>0</v>
          </cell>
          <cell r="E2739">
            <v>0</v>
          </cell>
        </row>
        <row r="2740">
          <cell r="C2740">
            <v>0</v>
          </cell>
          <cell r="E2740">
            <v>0</v>
          </cell>
        </row>
        <row r="2741">
          <cell r="C2741">
            <v>0</v>
          </cell>
          <cell r="E2741">
            <v>0</v>
          </cell>
        </row>
        <row r="2742">
          <cell r="C2742">
            <v>0</v>
          </cell>
          <cell r="E2742">
            <v>0</v>
          </cell>
        </row>
        <row r="2743">
          <cell r="C2743">
            <v>0</v>
          </cell>
          <cell r="E2743">
            <v>0</v>
          </cell>
        </row>
        <row r="2744">
          <cell r="C2744">
            <v>0</v>
          </cell>
          <cell r="E2744">
            <v>0</v>
          </cell>
        </row>
        <row r="2745">
          <cell r="C2745">
            <v>0</v>
          </cell>
          <cell r="E2745">
            <v>0</v>
          </cell>
        </row>
        <row r="2746">
          <cell r="C2746">
            <v>0</v>
          </cell>
          <cell r="E2746">
            <v>0</v>
          </cell>
        </row>
        <row r="2747">
          <cell r="C2747">
            <v>0</v>
          </cell>
          <cell r="E2747">
            <v>0</v>
          </cell>
        </row>
        <row r="2748">
          <cell r="C2748">
            <v>0</v>
          </cell>
          <cell r="E2748">
            <v>0</v>
          </cell>
        </row>
        <row r="2749">
          <cell r="C2749">
            <v>0</v>
          </cell>
          <cell r="E2749">
            <v>0</v>
          </cell>
        </row>
        <row r="2750">
          <cell r="C2750">
            <v>0</v>
          </cell>
          <cell r="E2750">
            <v>0</v>
          </cell>
        </row>
        <row r="2751">
          <cell r="C2751">
            <v>0</v>
          </cell>
          <cell r="E2751">
            <v>0</v>
          </cell>
        </row>
        <row r="2752">
          <cell r="C2752">
            <v>0</v>
          </cell>
          <cell r="E2752">
            <v>0</v>
          </cell>
        </row>
        <row r="2753">
          <cell r="C2753">
            <v>0</v>
          </cell>
          <cell r="E2753">
            <v>0</v>
          </cell>
        </row>
        <row r="2754">
          <cell r="C2754">
            <v>0</v>
          </cell>
          <cell r="E2754">
            <v>0</v>
          </cell>
        </row>
        <row r="2755">
          <cell r="C2755">
            <v>0</v>
          </cell>
          <cell r="E2755">
            <v>0</v>
          </cell>
        </row>
        <row r="2756">
          <cell r="C2756">
            <v>0</v>
          </cell>
          <cell r="E2756">
            <v>0</v>
          </cell>
        </row>
        <row r="2757">
          <cell r="C2757">
            <v>0</v>
          </cell>
          <cell r="E2757">
            <v>0</v>
          </cell>
        </row>
        <row r="2758">
          <cell r="C2758">
            <v>0</v>
          </cell>
          <cell r="E2758">
            <v>0</v>
          </cell>
        </row>
        <row r="2759">
          <cell r="C2759">
            <v>0</v>
          </cell>
          <cell r="E2759">
            <v>0</v>
          </cell>
        </row>
        <row r="2760">
          <cell r="C2760">
            <v>0</v>
          </cell>
          <cell r="E2760">
            <v>0</v>
          </cell>
        </row>
        <row r="2761">
          <cell r="C2761">
            <v>0</v>
          </cell>
          <cell r="E2761">
            <v>0</v>
          </cell>
        </row>
        <row r="2762">
          <cell r="C2762">
            <v>0</v>
          </cell>
          <cell r="E2762">
            <v>0</v>
          </cell>
        </row>
        <row r="2763">
          <cell r="C2763">
            <v>0</v>
          </cell>
          <cell r="E2763">
            <v>0</v>
          </cell>
        </row>
        <row r="2764">
          <cell r="C2764">
            <v>0</v>
          </cell>
          <cell r="E2764">
            <v>0</v>
          </cell>
        </row>
        <row r="2765">
          <cell r="C2765">
            <v>0</v>
          </cell>
          <cell r="E2765">
            <v>0</v>
          </cell>
        </row>
        <row r="2766">
          <cell r="C2766">
            <v>0</v>
          </cell>
          <cell r="E2766">
            <v>0</v>
          </cell>
        </row>
        <row r="2767">
          <cell r="C2767">
            <v>0</v>
          </cell>
          <cell r="E2767">
            <v>0</v>
          </cell>
        </row>
        <row r="2768">
          <cell r="C2768">
            <v>0</v>
          </cell>
          <cell r="E2768">
            <v>0</v>
          </cell>
        </row>
        <row r="2769">
          <cell r="C2769">
            <v>0</v>
          </cell>
          <cell r="E2769">
            <v>0</v>
          </cell>
        </row>
        <row r="2770">
          <cell r="C2770">
            <v>0</v>
          </cell>
          <cell r="E2770">
            <v>0</v>
          </cell>
        </row>
        <row r="2771">
          <cell r="C2771">
            <v>0</v>
          </cell>
          <cell r="E2771">
            <v>0</v>
          </cell>
        </row>
        <row r="2772">
          <cell r="C2772">
            <v>0</v>
          </cell>
          <cell r="E2772">
            <v>0</v>
          </cell>
        </row>
        <row r="2773">
          <cell r="C2773">
            <v>0</v>
          </cell>
          <cell r="E2773">
            <v>0</v>
          </cell>
        </row>
        <row r="2774">
          <cell r="C2774">
            <v>0</v>
          </cell>
          <cell r="E2774">
            <v>0</v>
          </cell>
        </row>
        <row r="2775">
          <cell r="C2775">
            <v>0</v>
          </cell>
          <cell r="E2775">
            <v>0</v>
          </cell>
        </row>
        <row r="2776">
          <cell r="C2776">
            <v>0</v>
          </cell>
          <cell r="E2776">
            <v>0</v>
          </cell>
        </row>
        <row r="2777">
          <cell r="C2777">
            <v>0</v>
          </cell>
          <cell r="E2777">
            <v>0</v>
          </cell>
        </row>
        <row r="2778">
          <cell r="C2778">
            <v>0</v>
          </cell>
          <cell r="E2778">
            <v>0</v>
          </cell>
        </row>
        <row r="2779">
          <cell r="C2779">
            <v>0</v>
          </cell>
          <cell r="E2779">
            <v>0</v>
          </cell>
        </row>
        <row r="2780">
          <cell r="C2780">
            <v>0</v>
          </cell>
          <cell r="E2780">
            <v>0</v>
          </cell>
        </row>
        <row r="2781">
          <cell r="C2781">
            <v>0</v>
          </cell>
          <cell r="E2781">
            <v>0</v>
          </cell>
        </row>
        <row r="2782">
          <cell r="C2782">
            <v>0</v>
          </cell>
          <cell r="E2782">
            <v>0</v>
          </cell>
        </row>
        <row r="2783">
          <cell r="C2783">
            <v>0</v>
          </cell>
          <cell r="E2783">
            <v>0</v>
          </cell>
        </row>
        <row r="2784">
          <cell r="C2784">
            <v>0</v>
          </cell>
          <cell r="E2784">
            <v>0</v>
          </cell>
        </row>
        <row r="2785">
          <cell r="C2785">
            <v>0</v>
          </cell>
          <cell r="E2785">
            <v>0</v>
          </cell>
        </row>
        <row r="2786">
          <cell r="C2786">
            <v>0</v>
          </cell>
          <cell r="E2786">
            <v>0</v>
          </cell>
        </row>
        <row r="2787">
          <cell r="C2787">
            <v>0</v>
          </cell>
          <cell r="E2787">
            <v>0</v>
          </cell>
        </row>
        <row r="2788">
          <cell r="C2788">
            <v>0</v>
          </cell>
          <cell r="E2788">
            <v>0</v>
          </cell>
        </row>
        <row r="2789">
          <cell r="C2789">
            <v>0</v>
          </cell>
          <cell r="E2789">
            <v>0</v>
          </cell>
        </row>
        <row r="2790">
          <cell r="C2790">
            <v>0</v>
          </cell>
          <cell r="E2790">
            <v>0</v>
          </cell>
        </row>
        <row r="2791">
          <cell r="C2791">
            <v>0</v>
          </cell>
          <cell r="E2791">
            <v>0</v>
          </cell>
        </row>
        <row r="2792">
          <cell r="C2792">
            <v>0</v>
          </cell>
          <cell r="E2792">
            <v>0</v>
          </cell>
        </row>
        <row r="2793">
          <cell r="C2793">
            <v>0</v>
          </cell>
          <cell r="E2793">
            <v>0</v>
          </cell>
        </row>
        <row r="2794">
          <cell r="C2794">
            <v>0</v>
          </cell>
          <cell r="E2794">
            <v>0</v>
          </cell>
        </row>
        <row r="2795">
          <cell r="C2795">
            <v>0</v>
          </cell>
          <cell r="E2795">
            <v>0</v>
          </cell>
        </row>
        <row r="2796">
          <cell r="C2796">
            <v>0</v>
          </cell>
          <cell r="E2796">
            <v>0</v>
          </cell>
        </row>
        <row r="2797">
          <cell r="C2797">
            <v>0</v>
          </cell>
          <cell r="E2797">
            <v>0</v>
          </cell>
        </row>
        <row r="2798">
          <cell r="C2798">
            <v>0</v>
          </cell>
          <cell r="E2798">
            <v>0</v>
          </cell>
        </row>
        <row r="2799">
          <cell r="C2799">
            <v>0</v>
          </cell>
          <cell r="E2799">
            <v>0</v>
          </cell>
        </row>
        <row r="2800">
          <cell r="C2800">
            <v>0</v>
          </cell>
          <cell r="E2800">
            <v>0</v>
          </cell>
        </row>
        <row r="2801">
          <cell r="C2801">
            <v>0</v>
          </cell>
          <cell r="E2801">
            <v>0</v>
          </cell>
        </row>
        <row r="2802">
          <cell r="C2802">
            <v>0</v>
          </cell>
          <cell r="E2802">
            <v>0</v>
          </cell>
        </row>
        <row r="2803">
          <cell r="C2803">
            <v>0</v>
          </cell>
          <cell r="E2803">
            <v>0</v>
          </cell>
        </row>
        <row r="2804">
          <cell r="C2804">
            <v>0</v>
          </cell>
          <cell r="E2804">
            <v>0</v>
          </cell>
        </row>
        <row r="2805">
          <cell r="C2805">
            <v>0</v>
          </cell>
          <cell r="E2805">
            <v>0</v>
          </cell>
        </row>
        <row r="2806">
          <cell r="C2806">
            <v>0</v>
          </cell>
          <cell r="E2806">
            <v>0</v>
          </cell>
        </row>
        <row r="2807">
          <cell r="C2807">
            <v>0</v>
          </cell>
          <cell r="E2807">
            <v>0</v>
          </cell>
        </row>
        <row r="2808">
          <cell r="C2808">
            <v>0</v>
          </cell>
          <cell r="E2808">
            <v>0</v>
          </cell>
        </row>
        <row r="2809">
          <cell r="C2809">
            <v>0</v>
          </cell>
          <cell r="E2809">
            <v>0</v>
          </cell>
        </row>
        <row r="2810">
          <cell r="C2810">
            <v>0</v>
          </cell>
          <cell r="E2810">
            <v>0</v>
          </cell>
        </row>
        <row r="2811">
          <cell r="C2811">
            <v>0</v>
          </cell>
          <cell r="E2811">
            <v>0</v>
          </cell>
        </row>
        <row r="2812">
          <cell r="C2812">
            <v>0</v>
          </cell>
          <cell r="E2812">
            <v>0</v>
          </cell>
        </row>
        <row r="2813">
          <cell r="C2813">
            <v>0</v>
          </cell>
          <cell r="E2813">
            <v>0</v>
          </cell>
        </row>
        <row r="2814">
          <cell r="C2814">
            <v>0</v>
          </cell>
          <cell r="E2814">
            <v>0</v>
          </cell>
        </row>
        <row r="2815">
          <cell r="C2815">
            <v>0</v>
          </cell>
          <cell r="E2815">
            <v>0</v>
          </cell>
        </row>
        <row r="2816">
          <cell r="C2816">
            <v>0</v>
          </cell>
          <cell r="E2816">
            <v>0</v>
          </cell>
        </row>
        <row r="2817">
          <cell r="C2817">
            <v>0</v>
          </cell>
          <cell r="E2817">
            <v>0</v>
          </cell>
        </row>
        <row r="2818">
          <cell r="C2818">
            <v>0</v>
          </cell>
          <cell r="E2818">
            <v>0</v>
          </cell>
        </row>
        <row r="2819">
          <cell r="C2819">
            <v>0</v>
          </cell>
          <cell r="E2819">
            <v>0</v>
          </cell>
        </row>
        <row r="2820">
          <cell r="C2820">
            <v>0</v>
          </cell>
          <cell r="E2820">
            <v>0</v>
          </cell>
        </row>
        <row r="2821">
          <cell r="C2821">
            <v>0</v>
          </cell>
          <cell r="E2821">
            <v>0</v>
          </cell>
        </row>
        <row r="2822">
          <cell r="C2822">
            <v>0</v>
          </cell>
          <cell r="E2822">
            <v>0</v>
          </cell>
        </row>
        <row r="2823">
          <cell r="C2823">
            <v>0</v>
          </cell>
          <cell r="E2823">
            <v>0</v>
          </cell>
        </row>
        <row r="2824">
          <cell r="C2824">
            <v>0</v>
          </cell>
          <cell r="E2824">
            <v>0</v>
          </cell>
        </row>
        <row r="2825">
          <cell r="C2825">
            <v>0</v>
          </cell>
          <cell r="E2825">
            <v>0</v>
          </cell>
        </row>
        <row r="2826">
          <cell r="C2826">
            <v>0</v>
          </cell>
          <cell r="E2826">
            <v>0</v>
          </cell>
        </row>
        <row r="2827">
          <cell r="C2827">
            <v>0</v>
          </cell>
          <cell r="E2827">
            <v>0</v>
          </cell>
        </row>
        <row r="2828">
          <cell r="C2828">
            <v>0</v>
          </cell>
          <cell r="E2828">
            <v>0</v>
          </cell>
        </row>
        <row r="2829">
          <cell r="C2829">
            <v>0</v>
          </cell>
          <cell r="E2829">
            <v>0</v>
          </cell>
        </row>
        <row r="2830">
          <cell r="C2830">
            <v>0</v>
          </cell>
          <cell r="E2830">
            <v>0</v>
          </cell>
        </row>
        <row r="2831">
          <cell r="C2831">
            <v>0</v>
          </cell>
          <cell r="E2831">
            <v>0</v>
          </cell>
        </row>
        <row r="2832">
          <cell r="C2832">
            <v>0</v>
          </cell>
          <cell r="E2832">
            <v>0</v>
          </cell>
        </row>
        <row r="2833">
          <cell r="C2833">
            <v>0</v>
          </cell>
          <cell r="E2833">
            <v>0</v>
          </cell>
        </row>
        <row r="2834">
          <cell r="C2834">
            <v>0</v>
          </cell>
          <cell r="E2834">
            <v>0</v>
          </cell>
        </row>
        <row r="2835">
          <cell r="C2835">
            <v>0</v>
          </cell>
          <cell r="E2835">
            <v>0</v>
          </cell>
        </row>
        <row r="2836">
          <cell r="C2836">
            <v>0</v>
          </cell>
          <cell r="E2836">
            <v>0</v>
          </cell>
        </row>
        <row r="2837">
          <cell r="C2837">
            <v>0</v>
          </cell>
          <cell r="E2837">
            <v>0</v>
          </cell>
        </row>
        <row r="2838">
          <cell r="C2838">
            <v>0</v>
          </cell>
          <cell r="E2838">
            <v>0</v>
          </cell>
        </row>
        <row r="2839">
          <cell r="C2839">
            <v>0</v>
          </cell>
          <cell r="E2839">
            <v>0</v>
          </cell>
        </row>
        <row r="2840">
          <cell r="C2840">
            <v>0</v>
          </cell>
          <cell r="E2840">
            <v>0</v>
          </cell>
        </row>
        <row r="2841">
          <cell r="C2841">
            <v>0</v>
          </cell>
          <cell r="E2841">
            <v>0</v>
          </cell>
        </row>
        <row r="2842">
          <cell r="C2842">
            <v>0</v>
          </cell>
          <cell r="E2842">
            <v>0</v>
          </cell>
        </row>
        <row r="2843">
          <cell r="C2843">
            <v>0</v>
          </cell>
          <cell r="E2843">
            <v>0</v>
          </cell>
        </row>
        <row r="2844">
          <cell r="C2844">
            <v>0</v>
          </cell>
          <cell r="E2844">
            <v>0</v>
          </cell>
        </row>
        <row r="2845">
          <cell r="C2845">
            <v>0</v>
          </cell>
          <cell r="E2845">
            <v>0</v>
          </cell>
        </row>
        <row r="2846">
          <cell r="C2846">
            <v>0</v>
          </cell>
          <cell r="E2846">
            <v>0</v>
          </cell>
        </row>
        <row r="2847">
          <cell r="C2847">
            <v>0</v>
          </cell>
          <cell r="E2847">
            <v>0</v>
          </cell>
        </row>
        <row r="2848">
          <cell r="C2848">
            <v>0</v>
          </cell>
          <cell r="E2848">
            <v>0</v>
          </cell>
        </row>
        <row r="2849">
          <cell r="C2849">
            <v>0</v>
          </cell>
          <cell r="E2849">
            <v>0</v>
          </cell>
        </row>
        <row r="2850">
          <cell r="C2850">
            <v>0</v>
          </cell>
          <cell r="E2850">
            <v>0</v>
          </cell>
        </row>
        <row r="2851">
          <cell r="C2851">
            <v>0</v>
          </cell>
          <cell r="E2851">
            <v>0</v>
          </cell>
        </row>
        <row r="2852">
          <cell r="C2852">
            <v>0</v>
          </cell>
          <cell r="E2852">
            <v>0</v>
          </cell>
        </row>
        <row r="2853">
          <cell r="C2853">
            <v>0</v>
          </cell>
          <cell r="E2853">
            <v>0</v>
          </cell>
        </row>
        <row r="2854">
          <cell r="C2854">
            <v>0</v>
          </cell>
          <cell r="E2854">
            <v>0</v>
          </cell>
        </row>
        <row r="2855">
          <cell r="C2855">
            <v>0</v>
          </cell>
          <cell r="E2855">
            <v>0</v>
          </cell>
        </row>
        <row r="2856">
          <cell r="C2856">
            <v>0</v>
          </cell>
          <cell r="E2856">
            <v>0</v>
          </cell>
        </row>
        <row r="2857">
          <cell r="C2857">
            <v>0</v>
          </cell>
          <cell r="E2857">
            <v>0</v>
          </cell>
        </row>
        <row r="2858">
          <cell r="C2858">
            <v>0</v>
          </cell>
          <cell r="E2858">
            <v>0</v>
          </cell>
        </row>
        <row r="2859">
          <cell r="C2859">
            <v>0</v>
          </cell>
          <cell r="E2859">
            <v>0</v>
          </cell>
        </row>
        <row r="2860">
          <cell r="C2860">
            <v>0</v>
          </cell>
          <cell r="E2860">
            <v>0</v>
          </cell>
        </row>
        <row r="2861">
          <cell r="C2861">
            <v>0</v>
          </cell>
          <cell r="E2861">
            <v>0</v>
          </cell>
        </row>
        <row r="2862">
          <cell r="C2862">
            <v>0</v>
          </cell>
          <cell r="E2862">
            <v>0</v>
          </cell>
        </row>
        <row r="2863">
          <cell r="C2863">
            <v>0</v>
          </cell>
          <cell r="E2863">
            <v>0</v>
          </cell>
        </row>
        <row r="2864">
          <cell r="C2864">
            <v>0</v>
          </cell>
          <cell r="E2864">
            <v>0</v>
          </cell>
        </row>
        <row r="2865">
          <cell r="C2865">
            <v>0</v>
          </cell>
          <cell r="E2865">
            <v>0</v>
          </cell>
        </row>
        <row r="2866">
          <cell r="C2866">
            <v>0</v>
          </cell>
          <cell r="E2866">
            <v>0</v>
          </cell>
        </row>
        <row r="2867">
          <cell r="C2867">
            <v>0</v>
          </cell>
          <cell r="E2867">
            <v>0</v>
          </cell>
        </row>
        <row r="2868">
          <cell r="C2868">
            <v>0</v>
          </cell>
          <cell r="E2868">
            <v>0</v>
          </cell>
        </row>
        <row r="2869">
          <cell r="C2869">
            <v>0</v>
          </cell>
          <cell r="E2869">
            <v>0</v>
          </cell>
        </row>
        <row r="2870">
          <cell r="C2870">
            <v>0</v>
          </cell>
          <cell r="E2870">
            <v>0</v>
          </cell>
        </row>
        <row r="2871">
          <cell r="C2871">
            <v>0</v>
          </cell>
          <cell r="E2871">
            <v>0</v>
          </cell>
        </row>
        <row r="2872">
          <cell r="C2872">
            <v>0</v>
          </cell>
          <cell r="E2872">
            <v>0</v>
          </cell>
        </row>
        <row r="2873">
          <cell r="C2873">
            <v>0</v>
          </cell>
          <cell r="E2873">
            <v>0</v>
          </cell>
        </row>
        <row r="2874">
          <cell r="C2874">
            <v>0</v>
          </cell>
          <cell r="E2874">
            <v>0</v>
          </cell>
        </row>
        <row r="2875">
          <cell r="C2875">
            <v>0</v>
          </cell>
          <cell r="E2875">
            <v>0</v>
          </cell>
        </row>
        <row r="2876">
          <cell r="C2876">
            <v>0</v>
          </cell>
          <cell r="E2876">
            <v>0</v>
          </cell>
        </row>
        <row r="2877">
          <cell r="C2877">
            <v>0</v>
          </cell>
          <cell r="E2877">
            <v>0</v>
          </cell>
        </row>
        <row r="2878">
          <cell r="C2878">
            <v>0</v>
          </cell>
          <cell r="E2878">
            <v>0</v>
          </cell>
        </row>
        <row r="2879">
          <cell r="C2879">
            <v>0</v>
          </cell>
          <cell r="E2879">
            <v>0</v>
          </cell>
        </row>
        <row r="2880">
          <cell r="C2880">
            <v>0</v>
          </cell>
          <cell r="E2880">
            <v>0</v>
          </cell>
        </row>
        <row r="2881">
          <cell r="C2881">
            <v>0</v>
          </cell>
          <cell r="E2881">
            <v>0</v>
          </cell>
        </row>
        <row r="2882">
          <cell r="C2882">
            <v>0</v>
          </cell>
          <cell r="E2882">
            <v>0</v>
          </cell>
        </row>
        <row r="2883">
          <cell r="C2883">
            <v>0</v>
          </cell>
          <cell r="E2883">
            <v>0</v>
          </cell>
        </row>
        <row r="2884">
          <cell r="C2884">
            <v>0</v>
          </cell>
          <cell r="E2884">
            <v>0</v>
          </cell>
        </row>
        <row r="2885">
          <cell r="C2885">
            <v>0</v>
          </cell>
          <cell r="E2885">
            <v>0</v>
          </cell>
        </row>
        <row r="2886">
          <cell r="C2886">
            <v>0</v>
          </cell>
          <cell r="E2886">
            <v>0</v>
          </cell>
        </row>
        <row r="2887">
          <cell r="C2887">
            <v>0</v>
          </cell>
          <cell r="E2887">
            <v>0</v>
          </cell>
        </row>
        <row r="2888">
          <cell r="C2888">
            <v>0</v>
          </cell>
          <cell r="E2888">
            <v>0</v>
          </cell>
        </row>
        <row r="2889">
          <cell r="C2889">
            <v>0</v>
          </cell>
          <cell r="E2889">
            <v>0</v>
          </cell>
        </row>
        <row r="2890">
          <cell r="C2890">
            <v>0</v>
          </cell>
          <cell r="E2890">
            <v>0</v>
          </cell>
        </row>
        <row r="2891">
          <cell r="C2891">
            <v>0</v>
          </cell>
          <cell r="E2891">
            <v>0</v>
          </cell>
        </row>
        <row r="2892">
          <cell r="C2892">
            <v>0</v>
          </cell>
          <cell r="E2892">
            <v>0</v>
          </cell>
        </row>
        <row r="2893">
          <cell r="C2893">
            <v>0</v>
          </cell>
          <cell r="E2893">
            <v>0</v>
          </cell>
        </row>
        <row r="2894">
          <cell r="C2894">
            <v>0</v>
          </cell>
          <cell r="E2894">
            <v>0</v>
          </cell>
        </row>
        <row r="2895">
          <cell r="C2895">
            <v>0</v>
          </cell>
          <cell r="E2895">
            <v>0</v>
          </cell>
        </row>
        <row r="2896">
          <cell r="C2896">
            <v>0</v>
          </cell>
          <cell r="E2896">
            <v>0</v>
          </cell>
        </row>
        <row r="2897">
          <cell r="C2897">
            <v>0</v>
          </cell>
          <cell r="E2897">
            <v>0</v>
          </cell>
        </row>
        <row r="2898">
          <cell r="C2898">
            <v>0</v>
          </cell>
          <cell r="E2898">
            <v>0</v>
          </cell>
        </row>
        <row r="2899">
          <cell r="C2899">
            <v>0</v>
          </cell>
          <cell r="E2899">
            <v>0</v>
          </cell>
        </row>
        <row r="2900">
          <cell r="C2900">
            <v>0</v>
          </cell>
          <cell r="E2900">
            <v>0</v>
          </cell>
        </row>
        <row r="2901">
          <cell r="C2901">
            <v>0</v>
          </cell>
          <cell r="E2901">
            <v>0</v>
          </cell>
        </row>
        <row r="2902">
          <cell r="C2902">
            <v>0</v>
          </cell>
          <cell r="E2902">
            <v>0</v>
          </cell>
        </row>
        <row r="2903">
          <cell r="C2903">
            <v>0</v>
          </cell>
          <cell r="E2903">
            <v>0</v>
          </cell>
        </row>
        <row r="2904">
          <cell r="C2904">
            <v>0</v>
          </cell>
          <cell r="E2904">
            <v>0</v>
          </cell>
        </row>
        <row r="2905">
          <cell r="C2905">
            <v>0</v>
          </cell>
          <cell r="E2905">
            <v>0</v>
          </cell>
        </row>
        <row r="2906">
          <cell r="C2906">
            <v>0</v>
          </cell>
          <cell r="E2906">
            <v>0</v>
          </cell>
        </row>
        <row r="2907">
          <cell r="C2907">
            <v>0</v>
          </cell>
          <cell r="E2907">
            <v>0</v>
          </cell>
        </row>
        <row r="2908">
          <cell r="C2908">
            <v>0</v>
          </cell>
          <cell r="E2908">
            <v>0</v>
          </cell>
        </row>
        <row r="2909">
          <cell r="C2909">
            <v>0</v>
          </cell>
          <cell r="E2909">
            <v>0</v>
          </cell>
        </row>
        <row r="2910">
          <cell r="C2910">
            <v>0</v>
          </cell>
          <cell r="E2910">
            <v>0</v>
          </cell>
        </row>
        <row r="2911">
          <cell r="C2911">
            <v>0</v>
          </cell>
          <cell r="E2911">
            <v>0</v>
          </cell>
        </row>
        <row r="2912">
          <cell r="C2912">
            <v>0</v>
          </cell>
          <cell r="E2912">
            <v>0</v>
          </cell>
        </row>
        <row r="2913">
          <cell r="C2913">
            <v>0</v>
          </cell>
          <cell r="E2913">
            <v>0</v>
          </cell>
        </row>
        <row r="2914">
          <cell r="C2914">
            <v>0</v>
          </cell>
          <cell r="E2914">
            <v>0</v>
          </cell>
        </row>
        <row r="2915">
          <cell r="C2915">
            <v>0</v>
          </cell>
          <cell r="E2915">
            <v>0</v>
          </cell>
        </row>
        <row r="2916">
          <cell r="C2916">
            <v>0</v>
          </cell>
          <cell r="E2916">
            <v>0</v>
          </cell>
        </row>
        <row r="2917">
          <cell r="C2917">
            <v>0</v>
          </cell>
          <cell r="E2917">
            <v>0</v>
          </cell>
        </row>
        <row r="2918">
          <cell r="C2918">
            <v>0</v>
          </cell>
          <cell r="E2918">
            <v>0</v>
          </cell>
        </row>
        <row r="2919">
          <cell r="C2919">
            <v>0</v>
          </cell>
          <cell r="E2919">
            <v>0</v>
          </cell>
        </row>
        <row r="2920">
          <cell r="C2920">
            <v>0</v>
          </cell>
          <cell r="E2920">
            <v>0</v>
          </cell>
        </row>
        <row r="2921">
          <cell r="C2921">
            <v>0</v>
          </cell>
          <cell r="E2921">
            <v>0</v>
          </cell>
        </row>
        <row r="2922">
          <cell r="C2922">
            <v>0</v>
          </cell>
          <cell r="E2922">
            <v>0</v>
          </cell>
        </row>
        <row r="2923">
          <cell r="C2923">
            <v>0</v>
          </cell>
          <cell r="E2923">
            <v>0</v>
          </cell>
        </row>
        <row r="2924">
          <cell r="C2924">
            <v>0</v>
          </cell>
          <cell r="E2924">
            <v>0</v>
          </cell>
        </row>
        <row r="2925">
          <cell r="C2925">
            <v>0</v>
          </cell>
          <cell r="E2925">
            <v>0</v>
          </cell>
        </row>
        <row r="2926">
          <cell r="C2926">
            <v>0</v>
          </cell>
          <cell r="E2926">
            <v>0</v>
          </cell>
        </row>
        <row r="2927">
          <cell r="C2927">
            <v>0</v>
          </cell>
          <cell r="E2927">
            <v>0</v>
          </cell>
        </row>
        <row r="2928">
          <cell r="C2928">
            <v>0</v>
          </cell>
          <cell r="E2928">
            <v>0</v>
          </cell>
        </row>
        <row r="2929">
          <cell r="C2929">
            <v>0</v>
          </cell>
          <cell r="E2929">
            <v>0</v>
          </cell>
        </row>
        <row r="2930">
          <cell r="C2930">
            <v>0</v>
          </cell>
          <cell r="E2930">
            <v>0</v>
          </cell>
        </row>
        <row r="2931">
          <cell r="C2931">
            <v>0</v>
          </cell>
          <cell r="E2931">
            <v>0</v>
          </cell>
        </row>
        <row r="2932">
          <cell r="C2932">
            <v>0</v>
          </cell>
          <cell r="E2932">
            <v>0</v>
          </cell>
        </row>
        <row r="2933">
          <cell r="C2933">
            <v>0</v>
          </cell>
          <cell r="E2933">
            <v>0</v>
          </cell>
        </row>
        <row r="2934">
          <cell r="C2934">
            <v>0</v>
          </cell>
          <cell r="E2934">
            <v>0</v>
          </cell>
        </row>
        <row r="2935">
          <cell r="C2935">
            <v>0</v>
          </cell>
          <cell r="E2935">
            <v>0</v>
          </cell>
        </row>
        <row r="2936">
          <cell r="C2936">
            <v>0</v>
          </cell>
          <cell r="E2936">
            <v>0</v>
          </cell>
        </row>
        <row r="2937">
          <cell r="C2937">
            <v>0</v>
          </cell>
          <cell r="E2937">
            <v>0</v>
          </cell>
        </row>
        <row r="2938">
          <cell r="C2938">
            <v>0</v>
          </cell>
          <cell r="E2938">
            <v>0</v>
          </cell>
        </row>
        <row r="2939">
          <cell r="C2939">
            <v>0</v>
          </cell>
          <cell r="E2939">
            <v>0</v>
          </cell>
        </row>
        <row r="2940">
          <cell r="C2940">
            <v>0</v>
          </cell>
          <cell r="E2940">
            <v>0</v>
          </cell>
        </row>
        <row r="2941">
          <cell r="C2941">
            <v>0</v>
          </cell>
          <cell r="E2941">
            <v>0</v>
          </cell>
        </row>
        <row r="2942">
          <cell r="C2942">
            <v>0</v>
          </cell>
          <cell r="E2942">
            <v>0</v>
          </cell>
        </row>
        <row r="2943">
          <cell r="C2943">
            <v>0</v>
          </cell>
          <cell r="E2943">
            <v>0</v>
          </cell>
        </row>
        <row r="2944">
          <cell r="C2944">
            <v>0</v>
          </cell>
          <cell r="E2944">
            <v>0</v>
          </cell>
        </row>
        <row r="2945">
          <cell r="C2945">
            <v>0</v>
          </cell>
          <cell r="E2945">
            <v>0</v>
          </cell>
        </row>
        <row r="2946">
          <cell r="C2946">
            <v>0</v>
          </cell>
          <cell r="E2946">
            <v>0</v>
          </cell>
        </row>
        <row r="2947">
          <cell r="C2947">
            <v>0</v>
          </cell>
          <cell r="E2947">
            <v>0</v>
          </cell>
        </row>
        <row r="2948">
          <cell r="C2948">
            <v>0</v>
          </cell>
          <cell r="E2948">
            <v>0</v>
          </cell>
        </row>
        <row r="2949">
          <cell r="C2949">
            <v>0</v>
          </cell>
          <cell r="E2949">
            <v>0</v>
          </cell>
        </row>
        <row r="2950">
          <cell r="C2950">
            <v>0</v>
          </cell>
          <cell r="E2950">
            <v>0</v>
          </cell>
        </row>
        <row r="2951">
          <cell r="C2951">
            <v>0</v>
          </cell>
          <cell r="E2951">
            <v>0</v>
          </cell>
        </row>
        <row r="2952">
          <cell r="C2952">
            <v>0</v>
          </cell>
          <cell r="E2952">
            <v>0</v>
          </cell>
        </row>
        <row r="2953">
          <cell r="C2953">
            <v>0</v>
          </cell>
          <cell r="E2953">
            <v>0</v>
          </cell>
        </row>
        <row r="2954">
          <cell r="C2954">
            <v>0</v>
          </cell>
          <cell r="E2954">
            <v>0</v>
          </cell>
        </row>
        <row r="2955">
          <cell r="C2955">
            <v>0</v>
          </cell>
          <cell r="E2955">
            <v>0</v>
          </cell>
        </row>
        <row r="2956">
          <cell r="C2956">
            <v>0</v>
          </cell>
          <cell r="E2956">
            <v>0</v>
          </cell>
        </row>
        <row r="2957">
          <cell r="C2957">
            <v>0</v>
          </cell>
          <cell r="E2957">
            <v>0</v>
          </cell>
        </row>
        <row r="2958">
          <cell r="C2958">
            <v>0</v>
          </cell>
          <cell r="E2958">
            <v>0</v>
          </cell>
        </row>
        <row r="2959">
          <cell r="C2959">
            <v>0</v>
          </cell>
          <cell r="E2959">
            <v>0</v>
          </cell>
        </row>
        <row r="2960">
          <cell r="C2960">
            <v>0</v>
          </cell>
          <cell r="E2960">
            <v>0</v>
          </cell>
        </row>
        <row r="2961">
          <cell r="C2961">
            <v>0</v>
          </cell>
          <cell r="E2961">
            <v>0</v>
          </cell>
        </row>
        <row r="2962">
          <cell r="C2962">
            <v>0</v>
          </cell>
          <cell r="E2962">
            <v>0</v>
          </cell>
        </row>
        <row r="2963">
          <cell r="C2963">
            <v>0</v>
          </cell>
          <cell r="E2963">
            <v>0</v>
          </cell>
        </row>
        <row r="2964">
          <cell r="C2964">
            <v>0</v>
          </cell>
          <cell r="E2964">
            <v>0</v>
          </cell>
        </row>
        <row r="2965">
          <cell r="C2965">
            <v>0</v>
          </cell>
          <cell r="E2965">
            <v>0</v>
          </cell>
        </row>
        <row r="2966">
          <cell r="C2966">
            <v>0</v>
          </cell>
          <cell r="E2966">
            <v>0</v>
          </cell>
        </row>
        <row r="2967">
          <cell r="C2967">
            <v>0</v>
          </cell>
          <cell r="E2967">
            <v>0</v>
          </cell>
        </row>
        <row r="2968">
          <cell r="C2968">
            <v>0</v>
          </cell>
          <cell r="E2968">
            <v>0</v>
          </cell>
        </row>
        <row r="2969">
          <cell r="C2969">
            <v>0</v>
          </cell>
          <cell r="E2969">
            <v>0</v>
          </cell>
        </row>
        <row r="2970">
          <cell r="C2970">
            <v>0</v>
          </cell>
          <cell r="E2970">
            <v>0</v>
          </cell>
        </row>
        <row r="2971">
          <cell r="C2971">
            <v>0</v>
          </cell>
          <cell r="E2971">
            <v>0</v>
          </cell>
        </row>
        <row r="2972">
          <cell r="C2972">
            <v>0</v>
          </cell>
          <cell r="E2972">
            <v>0</v>
          </cell>
        </row>
        <row r="2973">
          <cell r="C2973">
            <v>0</v>
          </cell>
          <cell r="E2973">
            <v>0</v>
          </cell>
        </row>
        <row r="2974">
          <cell r="C2974">
            <v>0</v>
          </cell>
          <cell r="E2974">
            <v>0</v>
          </cell>
        </row>
        <row r="2975">
          <cell r="C2975">
            <v>0</v>
          </cell>
          <cell r="E2975">
            <v>0</v>
          </cell>
        </row>
        <row r="2976">
          <cell r="C2976">
            <v>0</v>
          </cell>
          <cell r="E2976">
            <v>0</v>
          </cell>
        </row>
        <row r="2977">
          <cell r="C2977">
            <v>0</v>
          </cell>
          <cell r="E2977">
            <v>0</v>
          </cell>
        </row>
        <row r="2978">
          <cell r="C2978">
            <v>0</v>
          </cell>
          <cell r="E2978">
            <v>0</v>
          </cell>
        </row>
        <row r="2979">
          <cell r="C2979">
            <v>0</v>
          </cell>
          <cell r="E2979">
            <v>0</v>
          </cell>
        </row>
        <row r="2980">
          <cell r="C2980">
            <v>0</v>
          </cell>
          <cell r="E2980">
            <v>0</v>
          </cell>
        </row>
        <row r="2981">
          <cell r="C2981">
            <v>0</v>
          </cell>
          <cell r="E2981">
            <v>0</v>
          </cell>
        </row>
        <row r="2982">
          <cell r="C2982">
            <v>0</v>
          </cell>
          <cell r="E2982">
            <v>0</v>
          </cell>
        </row>
        <row r="2983">
          <cell r="C2983">
            <v>0</v>
          </cell>
          <cell r="E2983">
            <v>0</v>
          </cell>
        </row>
        <row r="2984">
          <cell r="C2984">
            <v>0</v>
          </cell>
          <cell r="E2984">
            <v>0</v>
          </cell>
        </row>
        <row r="2985">
          <cell r="C2985">
            <v>0</v>
          </cell>
          <cell r="E2985">
            <v>0</v>
          </cell>
        </row>
        <row r="2986">
          <cell r="C2986">
            <v>0</v>
          </cell>
          <cell r="E2986">
            <v>0</v>
          </cell>
        </row>
        <row r="2987">
          <cell r="C2987">
            <v>0</v>
          </cell>
          <cell r="E2987">
            <v>0</v>
          </cell>
        </row>
        <row r="2988">
          <cell r="C2988">
            <v>0</v>
          </cell>
          <cell r="E2988">
            <v>0</v>
          </cell>
        </row>
        <row r="2989">
          <cell r="C2989">
            <v>0</v>
          </cell>
          <cell r="E2989">
            <v>0</v>
          </cell>
        </row>
        <row r="2990">
          <cell r="C2990">
            <v>0</v>
          </cell>
          <cell r="E2990">
            <v>0</v>
          </cell>
        </row>
        <row r="2991">
          <cell r="C2991">
            <v>0</v>
          </cell>
          <cell r="E2991">
            <v>0</v>
          </cell>
        </row>
        <row r="2992">
          <cell r="C2992">
            <v>0</v>
          </cell>
          <cell r="E2992">
            <v>0</v>
          </cell>
        </row>
        <row r="2993">
          <cell r="C2993">
            <v>0</v>
          </cell>
          <cell r="E2993">
            <v>0</v>
          </cell>
        </row>
        <row r="2994">
          <cell r="C2994">
            <v>0</v>
          </cell>
          <cell r="E2994">
            <v>0</v>
          </cell>
        </row>
        <row r="2995">
          <cell r="C2995">
            <v>0</v>
          </cell>
          <cell r="E2995">
            <v>0</v>
          </cell>
        </row>
        <row r="2996">
          <cell r="C2996">
            <v>0</v>
          </cell>
          <cell r="E2996">
            <v>0</v>
          </cell>
        </row>
        <row r="2997">
          <cell r="C2997">
            <v>0</v>
          </cell>
          <cell r="E2997">
            <v>0</v>
          </cell>
        </row>
        <row r="2998">
          <cell r="C2998">
            <v>0</v>
          </cell>
          <cell r="E2998">
            <v>0</v>
          </cell>
        </row>
        <row r="2999">
          <cell r="C2999">
            <v>0</v>
          </cell>
          <cell r="E2999">
            <v>0</v>
          </cell>
        </row>
        <row r="3000">
          <cell r="C3000">
            <v>0</v>
          </cell>
          <cell r="E3000">
            <v>0</v>
          </cell>
        </row>
        <row r="3001">
          <cell r="C3001">
            <v>0</v>
          </cell>
          <cell r="E3001">
            <v>0</v>
          </cell>
        </row>
        <row r="3002">
          <cell r="C3002">
            <v>0</v>
          </cell>
          <cell r="E3002">
            <v>0</v>
          </cell>
        </row>
        <row r="3003">
          <cell r="C3003">
            <v>0</v>
          </cell>
          <cell r="E3003">
            <v>0</v>
          </cell>
        </row>
        <row r="3004">
          <cell r="C3004">
            <v>0</v>
          </cell>
          <cell r="E3004">
            <v>0</v>
          </cell>
        </row>
        <row r="3005">
          <cell r="C3005">
            <v>0</v>
          </cell>
          <cell r="E3005">
            <v>0</v>
          </cell>
        </row>
        <row r="3006">
          <cell r="C3006">
            <v>0</v>
          </cell>
          <cell r="E3006">
            <v>0</v>
          </cell>
        </row>
        <row r="3007">
          <cell r="C3007">
            <v>0</v>
          </cell>
          <cell r="E3007">
            <v>0</v>
          </cell>
        </row>
        <row r="3008">
          <cell r="C3008">
            <v>0</v>
          </cell>
          <cell r="E3008">
            <v>0</v>
          </cell>
        </row>
        <row r="3009">
          <cell r="C3009">
            <v>0</v>
          </cell>
          <cell r="E3009">
            <v>0</v>
          </cell>
        </row>
        <row r="3010">
          <cell r="C3010">
            <v>0</v>
          </cell>
          <cell r="E3010">
            <v>0</v>
          </cell>
        </row>
        <row r="3011">
          <cell r="C3011">
            <v>0</v>
          </cell>
          <cell r="E3011">
            <v>0</v>
          </cell>
        </row>
        <row r="3012">
          <cell r="C3012">
            <v>0</v>
          </cell>
          <cell r="E3012">
            <v>0</v>
          </cell>
        </row>
        <row r="3013">
          <cell r="C3013">
            <v>0</v>
          </cell>
          <cell r="E3013">
            <v>0</v>
          </cell>
        </row>
        <row r="3014">
          <cell r="C3014">
            <v>0</v>
          </cell>
          <cell r="E3014">
            <v>0</v>
          </cell>
        </row>
        <row r="3015">
          <cell r="C3015">
            <v>0</v>
          </cell>
          <cell r="E3015">
            <v>0</v>
          </cell>
        </row>
        <row r="3016">
          <cell r="C3016">
            <v>0</v>
          </cell>
          <cell r="E3016">
            <v>0</v>
          </cell>
        </row>
        <row r="3017">
          <cell r="C3017">
            <v>0</v>
          </cell>
          <cell r="E3017">
            <v>0</v>
          </cell>
        </row>
        <row r="3018">
          <cell r="C3018">
            <v>0</v>
          </cell>
          <cell r="E3018">
            <v>0</v>
          </cell>
        </row>
        <row r="3019">
          <cell r="C3019">
            <v>0</v>
          </cell>
          <cell r="E3019">
            <v>0</v>
          </cell>
        </row>
        <row r="3020">
          <cell r="C3020">
            <v>0</v>
          </cell>
          <cell r="E3020">
            <v>0</v>
          </cell>
        </row>
        <row r="3021">
          <cell r="C3021">
            <v>0</v>
          </cell>
          <cell r="E3021">
            <v>0</v>
          </cell>
        </row>
        <row r="3022">
          <cell r="C3022">
            <v>0</v>
          </cell>
          <cell r="E3022">
            <v>0</v>
          </cell>
        </row>
        <row r="3023">
          <cell r="C3023">
            <v>0</v>
          </cell>
          <cell r="E3023">
            <v>0</v>
          </cell>
        </row>
        <row r="3024">
          <cell r="C3024">
            <v>0</v>
          </cell>
          <cell r="E3024">
            <v>0</v>
          </cell>
        </row>
        <row r="3025">
          <cell r="C3025">
            <v>0</v>
          </cell>
          <cell r="E3025">
            <v>0</v>
          </cell>
        </row>
        <row r="3026">
          <cell r="C3026">
            <v>0</v>
          </cell>
          <cell r="E3026">
            <v>0</v>
          </cell>
        </row>
        <row r="3027">
          <cell r="C3027">
            <v>0</v>
          </cell>
          <cell r="E3027">
            <v>0</v>
          </cell>
        </row>
        <row r="3028">
          <cell r="C3028">
            <v>0</v>
          </cell>
          <cell r="E3028">
            <v>0</v>
          </cell>
        </row>
        <row r="3029">
          <cell r="C3029">
            <v>0</v>
          </cell>
          <cell r="E3029">
            <v>0</v>
          </cell>
        </row>
        <row r="3030">
          <cell r="C3030">
            <v>0</v>
          </cell>
          <cell r="E3030">
            <v>0</v>
          </cell>
        </row>
        <row r="3031">
          <cell r="C3031">
            <v>0</v>
          </cell>
          <cell r="E3031">
            <v>0</v>
          </cell>
        </row>
        <row r="3032">
          <cell r="C3032">
            <v>0</v>
          </cell>
          <cell r="E3032">
            <v>0</v>
          </cell>
        </row>
        <row r="3033">
          <cell r="C3033">
            <v>0</v>
          </cell>
          <cell r="E3033">
            <v>0</v>
          </cell>
        </row>
        <row r="3034">
          <cell r="C3034">
            <v>0</v>
          </cell>
          <cell r="E3034">
            <v>0</v>
          </cell>
        </row>
        <row r="3035">
          <cell r="C3035">
            <v>0</v>
          </cell>
          <cell r="E3035">
            <v>0</v>
          </cell>
        </row>
        <row r="3036">
          <cell r="C3036">
            <v>0</v>
          </cell>
          <cell r="E3036">
            <v>0</v>
          </cell>
        </row>
        <row r="3037">
          <cell r="C3037">
            <v>0</v>
          </cell>
          <cell r="E3037">
            <v>0</v>
          </cell>
        </row>
        <row r="3038">
          <cell r="C3038">
            <v>0</v>
          </cell>
          <cell r="E3038">
            <v>0</v>
          </cell>
        </row>
        <row r="3039">
          <cell r="C3039">
            <v>0</v>
          </cell>
          <cell r="E3039">
            <v>0</v>
          </cell>
        </row>
        <row r="3040">
          <cell r="C3040">
            <v>0</v>
          </cell>
          <cell r="E3040">
            <v>0</v>
          </cell>
        </row>
        <row r="3041">
          <cell r="C3041">
            <v>0</v>
          </cell>
          <cell r="E3041">
            <v>0</v>
          </cell>
        </row>
        <row r="3042">
          <cell r="C3042">
            <v>0</v>
          </cell>
          <cell r="E3042">
            <v>0</v>
          </cell>
        </row>
        <row r="3043">
          <cell r="C3043">
            <v>0</v>
          </cell>
          <cell r="E3043">
            <v>0</v>
          </cell>
        </row>
        <row r="3044">
          <cell r="C3044">
            <v>0</v>
          </cell>
          <cell r="E3044">
            <v>0</v>
          </cell>
        </row>
        <row r="3045">
          <cell r="C3045">
            <v>0</v>
          </cell>
          <cell r="E3045">
            <v>0</v>
          </cell>
        </row>
        <row r="3046">
          <cell r="C3046">
            <v>0</v>
          </cell>
          <cell r="E3046">
            <v>0</v>
          </cell>
        </row>
        <row r="3047">
          <cell r="C3047">
            <v>0</v>
          </cell>
          <cell r="E3047">
            <v>0</v>
          </cell>
        </row>
        <row r="3048">
          <cell r="C3048">
            <v>0</v>
          </cell>
          <cell r="E3048">
            <v>0</v>
          </cell>
        </row>
        <row r="3049">
          <cell r="C3049">
            <v>0</v>
          </cell>
          <cell r="E3049">
            <v>0</v>
          </cell>
        </row>
        <row r="3050">
          <cell r="C3050">
            <v>0</v>
          </cell>
          <cell r="E3050">
            <v>0</v>
          </cell>
        </row>
        <row r="3051">
          <cell r="C3051">
            <v>0</v>
          </cell>
          <cell r="E3051">
            <v>0</v>
          </cell>
        </row>
        <row r="3052">
          <cell r="C3052">
            <v>0</v>
          </cell>
          <cell r="E3052">
            <v>0</v>
          </cell>
        </row>
        <row r="3053">
          <cell r="C3053">
            <v>0</v>
          </cell>
          <cell r="E3053">
            <v>0</v>
          </cell>
        </row>
        <row r="3054">
          <cell r="C3054">
            <v>0</v>
          </cell>
          <cell r="E3054">
            <v>0</v>
          </cell>
        </row>
        <row r="3055">
          <cell r="C3055">
            <v>0</v>
          </cell>
          <cell r="E3055">
            <v>0</v>
          </cell>
        </row>
        <row r="3056">
          <cell r="C3056">
            <v>0</v>
          </cell>
          <cell r="E3056">
            <v>0</v>
          </cell>
        </row>
        <row r="3057">
          <cell r="C3057">
            <v>0</v>
          </cell>
          <cell r="E3057">
            <v>0</v>
          </cell>
        </row>
        <row r="3058">
          <cell r="C3058">
            <v>0</v>
          </cell>
          <cell r="E3058">
            <v>0</v>
          </cell>
        </row>
        <row r="3059">
          <cell r="C3059">
            <v>0</v>
          </cell>
          <cell r="E3059">
            <v>0</v>
          </cell>
        </row>
        <row r="3060">
          <cell r="C3060">
            <v>0</v>
          </cell>
          <cell r="E3060">
            <v>0</v>
          </cell>
        </row>
        <row r="3061">
          <cell r="C3061">
            <v>0</v>
          </cell>
          <cell r="E3061">
            <v>0</v>
          </cell>
        </row>
        <row r="3062">
          <cell r="C3062">
            <v>0</v>
          </cell>
          <cell r="E3062">
            <v>0</v>
          </cell>
        </row>
        <row r="3063">
          <cell r="C3063">
            <v>0</v>
          </cell>
          <cell r="E3063">
            <v>0</v>
          </cell>
        </row>
        <row r="3064">
          <cell r="C3064">
            <v>0</v>
          </cell>
          <cell r="E3064">
            <v>0</v>
          </cell>
        </row>
        <row r="3065">
          <cell r="C3065">
            <v>0</v>
          </cell>
          <cell r="E3065">
            <v>0</v>
          </cell>
        </row>
        <row r="3066">
          <cell r="C3066">
            <v>0</v>
          </cell>
          <cell r="E3066">
            <v>0</v>
          </cell>
        </row>
        <row r="3067">
          <cell r="C3067">
            <v>0</v>
          </cell>
          <cell r="E3067">
            <v>0</v>
          </cell>
        </row>
        <row r="3068">
          <cell r="C3068">
            <v>0</v>
          </cell>
          <cell r="E3068">
            <v>0</v>
          </cell>
        </row>
        <row r="3069">
          <cell r="C3069">
            <v>0</v>
          </cell>
          <cell r="E3069">
            <v>0</v>
          </cell>
        </row>
        <row r="3070">
          <cell r="C3070">
            <v>0</v>
          </cell>
          <cell r="E3070">
            <v>0</v>
          </cell>
        </row>
        <row r="3071">
          <cell r="C3071">
            <v>0</v>
          </cell>
          <cell r="E3071">
            <v>0</v>
          </cell>
        </row>
        <row r="3072">
          <cell r="C3072">
            <v>0</v>
          </cell>
          <cell r="E3072">
            <v>0</v>
          </cell>
        </row>
        <row r="3073">
          <cell r="C3073">
            <v>0</v>
          </cell>
          <cell r="E3073">
            <v>0</v>
          </cell>
        </row>
        <row r="3074">
          <cell r="C3074">
            <v>0</v>
          </cell>
          <cell r="E3074">
            <v>0</v>
          </cell>
        </row>
        <row r="3075">
          <cell r="C3075">
            <v>0</v>
          </cell>
          <cell r="E3075">
            <v>0</v>
          </cell>
        </row>
        <row r="3076">
          <cell r="C3076">
            <v>0</v>
          </cell>
          <cell r="E3076">
            <v>0</v>
          </cell>
        </row>
        <row r="3077">
          <cell r="C3077">
            <v>0</v>
          </cell>
          <cell r="E3077">
            <v>0</v>
          </cell>
        </row>
        <row r="3078">
          <cell r="C3078">
            <v>0</v>
          </cell>
          <cell r="E3078">
            <v>0</v>
          </cell>
        </row>
        <row r="3079">
          <cell r="C3079">
            <v>0</v>
          </cell>
          <cell r="E3079">
            <v>0</v>
          </cell>
        </row>
        <row r="3080">
          <cell r="C3080">
            <v>0</v>
          </cell>
          <cell r="E3080">
            <v>0</v>
          </cell>
        </row>
        <row r="3081">
          <cell r="C3081">
            <v>0</v>
          </cell>
          <cell r="E3081">
            <v>0</v>
          </cell>
        </row>
        <row r="3082">
          <cell r="C3082">
            <v>0</v>
          </cell>
          <cell r="E3082">
            <v>0</v>
          </cell>
        </row>
        <row r="3083">
          <cell r="C3083">
            <v>0</v>
          </cell>
          <cell r="E3083">
            <v>0</v>
          </cell>
        </row>
        <row r="3084">
          <cell r="C3084">
            <v>0</v>
          </cell>
          <cell r="E3084">
            <v>0</v>
          </cell>
        </row>
        <row r="3085">
          <cell r="C3085">
            <v>0</v>
          </cell>
          <cell r="E3085">
            <v>0</v>
          </cell>
        </row>
        <row r="3086">
          <cell r="C3086">
            <v>0</v>
          </cell>
          <cell r="E3086">
            <v>0</v>
          </cell>
        </row>
        <row r="3087">
          <cell r="C3087">
            <v>0</v>
          </cell>
          <cell r="E3087">
            <v>0</v>
          </cell>
        </row>
        <row r="3088">
          <cell r="C3088">
            <v>0</v>
          </cell>
          <cell r="E3088">
            <v>0</v>
          </cell>
        </row>
        <row r="3089">
          <cell r="C3089">
            <v>0</v>
          </cell>
          <cell r="E3089">
            <v>0</v>
          </cell>
        </row>
        <row r="3090">
          <cell r="C3090">
            <v>0</v>
          </cell>
          <cell r="E3090">
            <v>0</v>
          </cell>
        </row>
        <row r="3091">
          <cell r="C3091">
            <v>0</v>
          </cell>
          <cell r="E3091">
            <v>0</v>
          </cell>
        </row>
        <row r="3092">
          <cell r="C3092">
            <v>0</v>
          </cell>
          <cell r="E3092">
            <v>0</v>
          </cell>
        </row>
        <row r="3093">
          <cell r="C3093">
            <v>0</v>
          </cell>
          <cell r="E3093">
            <v>0</v>
          </cell>
        </row>
        <row r="3094">
          <cell r="C3094">
            <v>0</v>
          </cell>
          <cell r="E3094">
            <v>0</v>
          </cell>
        </row>
        <row r="3095">
          <cell r="C3095">
            <v>0</v>
          </cell>
          <cell r="E3095">
            <v>0</v>
          </cell>
        </row>
        <row r="3096">
          <cell r="C3096">
            <v>0</v>
          </cell>
          <cell r="E3096">
            <v>0</v>
          </cell>
        </row>
        <row r="3097">
          <cell r="C3097">
            <v>0</v>
          </cell>
          <cell r="E3097">
            <v>0</v>
          </cell>
        </row>
        <row r="3098">
          <cell r="C3098">
            <v>0</v>
          </cell>
          <cell r="E3098">
            <v>0</v>
          </cell>
        </row>
        <row r="3099">
          <cell r="C3099">
            <v>0</v>
          </cell>
          <cell r="E3099">
            <v>0</v>
          </cell>
        </row>
        <row r="3100">
          <cell r="C3100">
            <v>0</v>
          </cell>
          <cell r="E3100">
            <v>0</v>
          </cell>
        </row>
        <row r="3101">
          <cell r="C3101">
            <v>0</v>
          </cell>
          <cell r="E3101">
            <v>0</v>
          </cell>
        </row>
        <row r="3102">
          <cell r="C3102">
            <v>0</v>
          </cell>
          <cell r="E3102">
            <v>0</v>
          </cell>
        </row>
        <row r="3103">
          <cell r="C3103">
            <v>0</v>
          </cell>
          <cell r="E3103">
            <v>0</v>
          </cell>
        </row>
        <row r="3104">
          <cell r="C3104">
            <v>0</v>
          </cell>
          <cell r="E3104">
            <v>0</v>
          </cell>
        </row>
        <row r="3105">
          <cell r="C3105">
            <v>0</v>
          </cell>
          <cell r="E3105">
            <v>0</v>
          </cell>
        </row>
        <row r="3106">
          <cell r="C3106">
            <v>0</v>
          </cell>
          <cell r="E3106">
            <v>0</v>
          </cell>
        </row>
        <row r="3107">
          <cell r="C3107">
            <v>0</v>
          </cell>
          <cell r="E3107">
            <v>0</v>
          </cell>
        </row>
        <row r="3108">
          <cell r="C3108">
            <v>0</v>
          </cell>
          <cell r="E3108">
            <v>0</v>
          </cell>
        </row>
        <row r="3109">
          <cell r="C3109">
            <v>0</v>
          </cell>
          <cell r="E3109">
            <v>0</v>
          </cell>
        </row>
        <row r="3110">
          <cell r="C3110">
            <v>0</v>
          </cell>
          <cell r="E3110">
            <v>0</v>
          </cell>
        </row>
        <row r="3111">
          <cell r="C3111">
            <v>0</v>
          </cell>
          <cell r="E3111">
            <v>0</v>
          </cell>
        </row>
        <row r="3112">
          <cell r="C3112">
            <v>0</v>
          </cell>
          <cell r="E3112">
            <v>0</v>
          </cell>
        </row>
        <row r="3113">
          <cell r="C3113">
            <v>0</v>
          </cell>
          <cell r="E3113">
            <v>0</v>
          </cell>
        </row>
        <row r="3114">
          <cell r="C3114">
            <v>0</v>
          </cell>
          <cell r="E3114">
            <v>0</v>
          </cell>
        </row>
        <row r="3115">
          <cell r="C3115">
            <v>0</v>
          </cell>
          <cell r="E3115">
            <v>0</v>
          </cell>
        </row>
        <row r="3116">
          <cell r="C3116">
            <v>0</v>
          </cell>
          <cell r="E3116">
            <v>0</v>
          </cell>
        </row>
        <row r="3117">
          <cell r="C3117">
            <v>0</v>
          </cell>
          <cell r="E3117">
            <v>0</v>
          </cell>
        </row>
        <row r="3118">
          <cell r="C3118">
            <v>0</v>
          </cell>
          <cell r="E3118">
            <v>0</v>
          </cell>
        </row>
        <row r="3119">
          <cell r="C3119">
            <v>0</v>
          </cell>
          <cell r="E3119">
            <v>0</v>
          </cell>
        </row>
        <row r="3120">
          <cell r="C3120">
            <v>0</v>
          </cell>
          <cell r="E3120">
            <v>0</v>
          </cell>
        </row>
        <row r="3121">
          <cell r="C3121">
            <v>0</v>
          </cell>
          <cell r="E3121">
            <v>0</v>
          </cell>
        </row>
        <row r="3122">
          <cell r="C3122">
            <v>0</v>
          </cell>
          <cell r="E3122">
            <v>0</v>
          </cell>
        </row>
        <row r="3123">
          <cell r="C3123">
            <v>0</v>
          </cell>
          <cell r="E3123">
            <v>0</v>
          </cell>
        </row>
        <row r="3124">
          <cell r="C3124">
            <v>0</v>
          </cell>
          <cell r="E3124">
            <v>0</v>
          </cell>
        </row>
        <row r="3125">
          <cell r="C3125">
            <v>0</v>
          </cell>
          <cell r="E3125">
            <v>0</v>
          </cell>
        </row>
        <row r="3126">
          <cell r="C3126">
            <v>0</v>
          </cell>
          <cell r="E3126">
            <v>0</v>
          </cell>
        </row>
        <row r="3127">
          <cell r="C3127">
            <v>0</v>
          </cell>
          <cell r="E3127">
            <v>0</v>
          </cell>
        </row>
        <row r="3128">
          <cell r="C3128">
            <v>0</v>
          </cell>
          <cell r="E3128">
            <v>0</v>
          </cell>
        </row>
        <row r="3129">
          <cell r="C3129">
            <v>0</v>
          </cell>
          <cell r="E3129">
            <v>0</v>
          </cell>
        </row>
        <row r="3130">
          <cell r="C3130">
            <v>0</v>
          </cell>
          <cell r="E3130">
            <v>0</v>
          </cell>
        </row>
        <row r="3131">
          <cell r="C3131">
            <v>0</v>
          </cell>
          <cell r="E3131">
            <v>0</v>
          </cell>
        </row>
        <row r="3132">
          <cell r="C3132">
            <v>0</v>
          </cell>
          <cell r="E3132">
            <v>0</v>
          </cell>
        </row>
        <row r="3133">
          <cell r="C3133">
            <v>0</v>
          </cell>
          <cell r="E3133">
            <v>0</v>
          </cell>
        </row>
        <row r="3134">
          <cell r="C3134">
            <v>0</v>
          </cell>
          <cell r="E3134">
            <v>0</v>
          </cell>
        </row>
        <row r="3135">
          <cell r="C3135">
            <v>0</v>
          </cell>
          <cell r="E3135">
            <v>0</v>
          </cell>
        </row>
        <row r="3136">
          <cell r="C3136">
            <v>0</v>
          </cell>
          <cell r="E3136">
            <v>0</v>
          </cell>
        </row>
        <row r="3137">
          <cell r="C3137">
            <v>0</v>
          </cell>
          <cell r="E3137">
            <v>0</v>
          </cell>
        </row>
        <row r="3138">
          <cell r="C3138">
            <v>0</v>
          </cell>
          <cell r="E3138">
            <v>0</v>
          </cell>
        </row>
        <row r="3139">
          <cell r="C3139">
            <v>0</v>
          </cell>
          <cell r="E3139">
            <v>0</v>
          </cell>
        </row>
        <row r="3140">
          <cell r="C3140">
            <v>0</v>
          </cell>
          <cell r="E3140">
            <v>0</v>
          </cell>
        </row>
        <row r="3141">
          <cell r="C3141">
            <v>0</v>
          </cell>
          <cell r="E3141">
            <v>0</v>
          </cell>
        </row>
        <row r="3142">
          <cell r="C3142">
            <v>0</v>
          </cell>
          <cell r="E3142">
            <v>0</v>
          </cell>
        </row>
        <row r="3143">
          <cell r="C3143">
            <v>0</v>
          </cell>
          <cell r="E3143">
            <v>0</v>
          </cell>
        </row>
        <row r="3144">
          <cell r="C3144">
            <v>0</v>
          </cell>
          <cell r="E3144">
            <v>0</v>
          </cell>
        </row>
        <row r="3145">
          <cell r="C3145">
            <v>0</v>
          </cell>
          <cell r="E3145">
            <v>0</v>
          </cell>
        </row>
        <row r="3146">
          <cell r="C3146">
            <v>0</v>
          </cell>
          <cell r="E3146">
            <v>0</v>
          </cell>
        </row>
        <row r="3147">
          <cell r="C3147">
            <v>0</v>
          </cell>
          <cell r="E3147">
            <v>0</v>
          </cell>
        </row>
        <row r="3148">
          <cell r="C3148">
            <v>0</v>
          </cell>
          <cell r="E3148">
            <v>0</v>
          </cell>
        </row>
        <row r="3149">
          <cell r="C3149">
            <v>0</v>
          </cell>
          <cell r="E3149">
            <v>0</v>
          </cell>
        </row>
        <row r="3150">
          <cell r="C3150">
            <v>0</v>
          </cell>
          <cell r="E3150">
            <v>0</v>
          </cell>
        </row>
        <row r="3151">
          <cell r="C3151">
            <v>0</v>
          </cell>
          <cell r="E3151">
            <v>0</v>
          </cell>
        </row>
        <row r="3152">
          <cell r="C3152">
            <v>0</v>
          </cell>
          <cell r="E3152">
            <v>0</v>
          </cell>
        </row>
        <row r="3153">
          <cell r="C3153">
            <v>0</v>
          </cell>
          <cell r="E3153">
            <v>0</v>
          </cell>
        </row>
        <row r="3154">
          <cell r="C3154">
            <v>0</v>
          </cell>
          <cell r="E3154">
            <v>0</v>
          </cell>
        </row>
        <row r="3155">
          <cell r="C3155">
            <v>0</v>
          </cell>
          <cell r="E3155">
            <v>0</v>
          </cell>
        </row>
        <row r="3156">
          <cell r="C3156">
            <v>0</v>
          </cell>
          <cell r="E3156">
            <v>0</v>
          </cell>
        </row>
        <row r="3157">
          <cell r="C3157">
            <v>0</v>
          </cell>
          <cell r="E3157">
            <v>0</v>
          </cell>
        </row>
        <row r="3158">
          <cell r="C3158">
            <v>0</v>
          </cell>
          <cell r="E3158">
            <v>0</v>
          </cell>
        </row>
        <row r="3159">
          <cell r="C3159">
            <v>0</v>
          </cell>
          <cell r="E3159">
            <v>0</v>
          </cell>
        </row>
        <row r="3160">
          <cell r="C3160">
            <v>0</v>
          </cell>
          <cell r="E3160">
            <v>0</v>
          </cell>
        </row>
        <row r="3161">
          <cell r="C3161">
            <v>0</v>
          </cell>
          <cell r="E3161">
            <v>0</v>
          </cell>
        </row>
        <row r="3162">
          <cell r="C3162">
            <v>0</v>
          </cell>
          <cell r="E3162">
            <v>0</v>
          </cell>
        </row>
        <row r="3163">
          <cell r="C3163">
            <v>0</v>
          </cell>
          <cell r="E3163">
            <v>0</v>
          </cell>
        </row>
        <row r="3164">
          <cell r="C3164">
            <v>0</v>
          </cell>
          <cell r="E3164">
            <v>0</v>
          </cell>
        </row>
        <row r="3165">
          <cell r="C3165">
            <v>0</v>
          </cell>
          <cell r="E3165">
            <v>0</v>
          </cell>
        </row>
        <row r="3166">
          <cell r="C3166">
            <v>0</v>
          </cell>
          <cell r="E3166">
            <v>0</v>
          </cell>
        </row>
        <row r="3167">
          <cell r="C3167">
            <v>0</v>
          </cell>
          <cell r="E3167">
            <v>0</v>
          </cell>
        </row>
        <row r="3168">
          <cell r="C3168">
            <v>0</v>
          </cell>
          <cell r="E3168">
            <v>0</v>
          </cell>
        </row>
        <row r="3169">
          <cell r="C3169">
            <v>0</v>
          </cell>
          <cell r="E3169">
            <v>0</v>
          </cell>
        </row>
        <row r="3170">
          <cell r="C3170">
            <v>0</v>
          </cell>
          <cell r="E3170">
            <v>0</v>
          </cell>
        </row>
        <row r="3171">
          <cell r="C3171">
            <v>0</v>
          </cell>
          <cell r="E3171">
            <v>0</v>
          </cell>
        </row>
        <row r="3172">
          <cell r="C3172">
            <v>0</v>
          </cell>
          <cell r="E3172">
            <v>0</v>
          </cell>
        </row>
        <row r="3173">
          <cell r="C3173">
            <v>0</v>
          </cell>
          <cell r="E3173">
            <v>0</v>
          </cell>
        </row>
        <row r="3174">
          <cell r="C3174">
            <v>0</v>
          </cell>
          <cell r="E3174">
            <v>0</v>
          </cell>
        </row>
        <row r="3175">
          <cell r="C3175">
            <v>0</v>
          </cell>
          <cell r="E3175">
            <v>0</v>
          </cell>
        </row>
        <row r="3176">
          <cell r="C3176">
            <v>0</v>
          </cell>
          <cell r="E3176">
            <v>0</v>
          </cell>
        </row>
        <row r="3177">
          <cell r="C3177">
            <v>0</v>
          </cell>
          <cell r="E3177">
            <v>0</v>
          </cell>
        </row>
        <row r="3178">
          <cell r="C3178">
            <v>0</v>
          </cell>
          <cell r="E3178">
            <v>0</v>
          </cell>
        </row>
        <row r="3179">
          <cell r="C3179">
            <v>0</v>
          </cell>
          <cell r="E3179">
            <v>0</v>
          </cell>
        </row>
        <row r="3180">
          <cell r="C3180">
            <v>0</v>
          </cell>
          <cell r="E3180">
            <v>0</v>
          </cell>
        </row>
        <row r="3181">
          <cell r="C3181">
            <v>0</v>
          </cell>
          <cell r="E3181">
            <v>0</v>
          </cell>
        </row>
        <row r="3182">
          <cell r="C3182">
            <v>0</v>
          </cell>
          <cell r="E3182">
            <v>0</v>
          </cell>
        </row>
        <row r="3183">
          <cell r="C3183">
            <v>0</v>
          </cell>
          <cell r="E3183">
            <v>0</v>
          </cell>
        </row>
        <row r="3184">
          <cell r="C3184">
            <v>0</v>
          </cell>
          <cell r="E3184">
            <v>0</v>
          </cell>
        </row>
        <row r="3185">
          <cell r="C3185">
            <v>0</v>
          </cell>
          <cell r="E3185">
            <v>0</v>
          </cell>
        </row>
        <row r="3186">
          <cell r="C3186">
            <v>0</v>
          </cell>
          <cell r="E3186">
            <v>0</v>
          </cell>
        </row>
        <row r="3187">
          <cell r="C3187">
            <v>0</v>
          </cell>
          <cell r="E3187">
            <v>0</v>
          </cell>
        </row>
        <row r="3188">
          <cell r="C3188">
            <v>0</v>
          </cell>
          <cell r="E3188">
            <v>0</v>
          </cell>
        </row>
        <row r="3189">
          <cell r="C3189">
            <v>0</v>
          </cell>
          <cell r="E3189">
            <v>0</v>
          </cell>
        </row>
        <row r="3190">
          <cell r="C3190">
            <v>0</v>
          </cell>
          <cell r="E3190">
            <v>0</v>
          </cell>
        </row>
        <row r="3191">
          <cell r="C3191">
            <v>0</v>
          </cell>
          <cell r="E3191">
            <v>0</v>
          </cell>
        </row>
        <row r="3192">
          <cell r="C3192">
            <v>0</v>
          </cell>
          <cell r="E3192">
            <v>0</v>
          </cell>
        </row>
        <row r="3193">
          <cell r="C3193">
            <v>0</v>
          </cell>
          <cell r="E3193">
            <v>0</v>
          </cell>
        </row>
        <row r="3194">
          <cell r="C3194">
            <v>0</v>
          </cell>
          <cell r="E3194">
            <v>0</v>
          </cell>
        </row>
        <row r="3195">
          <cell r="C3195">
            <v>0</v>
          </cell>
          <cell r="E3195">
            <v>0</v>
          </cell>
        </row>
        <row r="3196">
          <cell r="C3196">
            <v>0</v>
          </cell>
          <cell r="E3196">
            <v>0</v>
          </cell>
        </row>
        <row r="3197">
          <cell r="C3197">
            <v>0</v>
          </cell>
          <cell r="E3197">
            <v>0</v>
          </cell>
        </row>
        <row r="3198">
          <cell r="C3198">
            <v>0</v>
          </cell>
          <cell r="E3198">
            <v>0</v>
          </cell>
        </row>
        <row r="3199">
          <cell r="C3199">
            <v>0</v>
          </cell>
          <cell r="E3199">
            <v>0</v>
          </cell>
        </row>
        <row r="3200">
          <cell r="C3200">
            <v>0</v>
          </cell>
          <cell r="E3200">
            <v>0</v>
          </cell>
        </row>
        <row r="3201">
          <cell r="C3201">
            <v>0</v>
          </cell>
          <cell r="E3201">
            <v>0</v>
          </cell>
        </row>
        <row r="3202">
          <cell r="C3202">
            <v>0</v>
          </cell>
          <cell r="E3202">
            <v>0</v>
          </cell>
        </row>
        <row r="3203">
          <cell r="C3203">
            <v>0</v>
          </cell>
          <cell r="E3203">
            <v>0</v>
          </cell>
        </row>
        <row r="3204">
          <cell r="C3204">
            <v>0</v>
          </cell>
          <cell r="E3204">
            <v>0</v>
          </cell>
        </row>
        <row r="3205">
          <cell r="C3205">
            <v>0</v>
          </cell>
          <cell r="E3205">
            <v>0</v>
          </cell>
        </row>
        <row r="3206">
          <cell r="C3206">
            <v>0</v>
          </cell>
          <cell r="E3206">
            <v>0</v>
          </cell>
        </row>
        <row r="3207">
          <cell r="C3207">
            <v>0</v>
          </cell>
          <cell r="E3207">
            <v>0</v>
          </cell>
        </row>
        <row r="3208">
          <cell r="C3208">
            <v>0</v>
          </cell>
          <cell r="E3208">
            <v>0</v>
          </cell>
        </row>
        <row r="3209">
          <cell r="C3209">
            <v>0</v>
          </cell>
          <cell r="E3209">
            <v>0</v>
          </cell>
        </row>
        <row r="3210">
          <cell r="C3210">
            <v>0</v>
          </cell>
          <cell r="E3210">
            <v>0</v>
          </cell>
        </row>
        <row r="3211">
          <cell r="C3211">
            <v>0</v>
          </cell>
          <cell r="E3211">
            <v>0</v>
          </cell>
        </row>
        <row r="3212">
          <cell r="C3212">
            <v>0</v>
          </cell>
          <cell r="E3212">
            <v>0</v>
          </cell>
        </row>
        <row r="3213">
          <cell r="C3213">
            <v>0</v>
          </cell>
          <cell r="E3213">
            <v>0</v>
          </cell>
        </row>
        <row r="3214">
          <cell r="C3214">
            <v>0</v>
          </cell>
          <cell r="E3214">
            <v>0</v>
          </cell>
        </row>
        <row r="3215">
          <cell r="C3215">
            <v>0</v>
          </cell>
          <cell r="E3215">
            <v>0</v>
          </cell>
        </row>
        <row r="3216">
          <cell r="C3216">
            <v>0</v>
          </cell>
          <cell r="E3216">
            <v>0</v>
          </cell>
        </row>
        <row r="3217">
          <cell r="C3217">
            <v>0</v>
          </cell>
          <cell r="E3217">
            <v>0</v>
          </cell>
        </row>
        <row r="3218">
          <cell r="C3218">
            <v>0</v>
          </cell>
          <cell r="E3218">
            <v>0</v>
          </cell>
        </row>
        <row r="3219">
          <cell r="C3219">
            <v>0</v>
          </cell>
          <cell r="E3219">
            <v>0</v>
          </cell>
        </row>
        <row r="3220">
          <cell r="C3220">
            <v>0</v>
          </cell>
          <cell r="E3220">
            <v>0</v>
          </cell>
        </row>
        <row r="3221">
          <cell r="C3221">
            <v>0</v>
          </cell>
          <cell r="E3221">
            <v>0</v>
          </cell>
        </row>
        <row r="3222">
          <cell r="C3222">
            <v>0</v>
          </cell>
          <cell r="E3222">
            <v>0</v>
          </cell>
        </row>
        <row r="3223">
          <cell r="C3223">
            <v>0</v>
          </cell>
          <cell r="E3223">
            <v>0</v>
          </cell>
        </row>
        <row r="3224">
          <cell r="C3224">
            <v>0</v>
          </cell>
          <cell r="E3224">
            <v>0</v>
          </cell>
        </row>
        <row r="3225">
          <cell r="C3225">
            <v>0</v>
          </cell>
          <cell r="E3225">
            <v>0</v>
          </cell>
        </row>
        <row r="3226">
          <cell r="C3226">
            <v>0</v>
          </cell>
          <cell r="E3226">
            <v>0</v>
          </cell>
        </row>
        <row r="3227">
          <cell r="C3227">
            <v>0</v>
          </cell>
          <cell r="E3227">
            <v>0</v>
          </cell>
        </row>
        <row r="3228">
          <cell r="C3228">
            <v>0</v>
          </cell>
          <cell r="E3228">
            <v>0</v>
          </cell>
        </row>
        <row r="3229">
          <cell r="C3229">
            <v>0</v>
          </cell>
          <cell r="E3229">
            <v>0</v>
          </cell>
        </row>
        <row r="3230">
          <cell r="C3230">
            <v>0</v>
          </cell>
          <cell r="E3230">
            <v>0</v>
          </cell>
        </row>
        <row r="3231">
          <cell r="C3231">
            <v>0</v>
          </cell>
          <cell r="E3231">
            <v>0</v>
          </cell>
        </row>
        <row r="3232">
          <cell r="C3232">
            <v>0</v>
          </cell>
          <cell r="E3232">
            <v>0</v>
          </cell>
        </row>
        <row r="3233">
          <cell r="C3233">
            <v>0</v>
          </cell>
          <cell r="E3233">
            <v>0</v>
          </cell>
        </row>
        <row r="3234">
          <cell r="C3234">
            <v>0</v>
          </cell>
          <cell r="E3234">
            <v>0</v>
          </cell>
        </row>
        <row r="3235">
          <cell r="C3235">
            <v>0</v>
          </cell>
          <cell r="E3235">
            <v>0</v>
          </cell>
        </row>
        <row r="3236">
          <cell r="C3236">
            <v>0</v>
          </cell>
          <cell r="E3236">
            <v>0</v>
          </cell>
        </row>
        <row r="3237">
          <cell r="C3237">
            <v>0</v>
          </cell>
          <cell r="E3237">
            <v>0</v>
          </cell>
        </row>
        <row r="3238">
          <cell r="C3238">
            <v>0</v>
          </cell>
          <cell r="E3238">
            <v>0</v>
          </cell>
        </row>
        <row r="3239">
          <cell r="C3239">
            <v>0</v>
          </cell>
          <cell r="E3239">
            <v>0</v>
          </cell>
        </row>
        <row r="3240">
          <cell r="C3240">
            <v>0</v>
          </cell>
          <cell r="E3240">
            <v>0</v>
          </cell>
        </row>
        <row r="3241">
          <cell r="C3241">
            <v>0</v>
          </cell>
          <cell r="E3241">
            <v>0</v>
          </cell>
        </row>
        <row r="3242">
          <cell r="C3242">
            <v>0</v>
          </cell>
          <cell r="E3242">
            <v>0</v>
          </cell>
        </row>
        <row r="3243">
          <cell r="C3243">
            <v>0</v>
          </cell>
          <cell r="E3243">
            <v>0</v>
          </cell>
        </row>
        <row r="3244">
          <cell r="C3244">
            <v>0</v>
          </cell>
          <cell r="E3244">
            <v>0</v>
          </cell>
        </row>
        <row r="3245">
          <cell r="C3245">
            <v>0</v>
          </cell>
          <cell r="E3245">
            <v>0</v>
          </cell>
        </row>
        <row r="3246">
          <cell r="C3246">
            <v>0</v>
          </cell>
          <cell r="E3246">
            <v>0</v>
          </cell>
        </row>
        <row r="3247">
          <cell r="C3247">
            <v>0</v>
          </cell>
          <cell r="E3247">
            <v>0</v>
          </cell>
        </row>
        <row r="3248">
          <cell r="C3248">
            <v>0</v>
          </cell>
          <cell r="E3248">
            <v>0</v>
          </cell>
        </row>
        <row r="3249">
          <cell r="C3249">
            <v>0</v>
          </cell>
          <cell r="E3249">
            <v>0</v>
          </cell>
        </row>
        <row r="3250">
          <cell r="C3250">
            <v>0</v>
          </cell>
          <cell r="E3250">
            <v>0</v>
          </cell>
        </row>
        <row r="3251">
          <cell r="C3251">
            <v>0</v>
          </cell>
          <cell r="E3251">
            <v>0</v>
          </cell>
        </row>
        <row r="3252">
          <cell r="C3252">
            <v>0</v>
          </cell>
          <cell r="E3252">
            <v>0</v>
          </cell>
        </row>
        <row r="3253">
          <cell r="C3253">
            <v>0</v>
          </cell>
          <cell r="E3253">
            <v>0</v>
          </cell>
        </row>
        <row r="3254">
          <cell r="C3254">
            <v>0</v>
          </cell>
          <cell r="E3254">
            <v>0</v>
          </cell>
        </row>
        <row r="3255">
          <cell r="C3255">
            <v>0</v>
          </cell>
          <cell r="E3255">
            <v>0</v>
          </cell>
        </row>
        <row r="3256">
          <cell r="C3256">
            <v>0</v>
          </cell>
          <cell r="E3256">
            <v>0</v>
          </cell>
        </row>
        <row r="3257">
          <cell r="C3257">
            <v>0</v>
          </cell>
          <cell r="E3257">
            <v>0</v>
          </cell>
        </row>
        <row r="3258">
          <cell r="C3258">
            <v>0</v>
          </cell>
          <cell r="E3258">
            <v>0</v>
          </cell>
        </row>
        <row r="3259">
          <cell r="C3259">
            <v>0</v>
          </cell>
          <cell r="E3259">
            <v>0</v>
          </cell>
        </row>
        <row r="3260">
          <cell r="C3260">
            <v>0</v>
          </cell>
          <cell r="E3260">
            <v>0</v>
          </cell>
        </row>
        <row r="3261">
          <cell r="C3261">
            <v>0</v>
          </cell>
          <cell r="E3261">
            <v>0</v>
          </cell>
        </row>
        <row r="3262">
          <cell r="C3262">
            <v>0</v>
          </cell>
          <cell r="E3262">
            <v>0</v>
          </cell>
        </row>
        <row r="3263">
          <cell r="C3263">
            <v>0</v>
          </cell>
          <cell r="E3263">
            <v>0</v>
          </cell>
        </row>
        <row r="3264">
          <cell r="C3264">
            <v>0</v>
          </cell>
          <cell r="E3264">
            <v>0</v>
          </cell>
        </row>
        <row r="3265">
          <cell r="C3265">
            <v>0</v>
          </cell>
          <cell r="E3265">
            <v>0</v>
          </cell>
        </row>
        <row r="3266">
          <cell r="C3266">
            <v>0</v>
          </cell>
          <cell r="E3266">
            <v>0</v>
          </cell>
        </row>
        <row r="3267">
          <cell r="C3267">
            <v>0</v>
          </cell>
          <cell r="E3267">
            <v>0</v>
          </cell>
        </row>
        <row r="3268">
          <cell r="C3268">
            <v>0</v>
          </cell>
          <cell r="E3268">
            <v>0</v>
          </cell>
        </row>
        <row r="3269">
          <cell r="C3269">
            <v>0</v>
          </cell>
          <cell r="E3269">
            <v>0</v>
          </cell>
        </row>
        <row r="3270">
          <cell r="C3270">
            <v>0</v>
          </cell>
          <cell r="E3270">
            <v>0</v>
          </cell>
        </row>
        <row r="3271">
          <cell r="C3271">
            <v>0</v>
          </cell>
          <cell r="E3271">
            <v>0</v>
          </cell>
        </row>
        <row r="3272">
          <cell r="C3272">
            <v>0</v>
          </cell>
          <cell r="E3272">
            <v>0</v>
          </cell>
        </row>
        <row r="3273">
          <cell r="C3273">
            <v>0</v>
          </cell>
          <cell r="E3273">
            <v>0</v>
          </cell>
        </row>
        <row r="3274">
          <cell r="C3274">
            <v>0</v>
          </cell>
          <cell r="E3274">
            <v>0</v>
          </cell>
        </row>
        <row r="3275">
          <cell r="C3275">
            <v>0</v>
          </cell>
          <cell r="E3275">
            <v>0</v>
          </cell>
        </row>
        <row r="3276">
          <cell r="C3276">
            <v>0</v>
          </cell>
          <cell r="E3276">
            <v>0</v>
          </cell>
        </row>
        <row r="3277">
          <cell r="C3277">
            <v>0</v>
          </cell>
          <cell r="E3277">
            <v>0</v>
          </cell>
        </row>
        <row r="3278">
          <cell r="C3278">
            <v>0</v>
          </cell>
          <cell r="E3278">
            <v>0</v>
          </cell>
        </row>
        <row r="3279">
          <cell r="C3279">
            <v>0</v>
          </cell>
          <cell r="E3279">
            <v>0</v>
          </cell>
        </row>
        <row r="3280">
          <cell r="C3280">
            <v>0</v>
          </cell>
          <cell r="E3280">
            <v>0</v>
          </cell>
        </row>
        <row r="3281">
          <cell r="C3281">
            <v>0</v>
          </cell>
          <cell r="E3281">
            <v>0</v>
          </cell>
        </row>
        <row r="3282">
          <cell r="C3282">
            <v>0</v>
          </cell>
          <cell r="E3282">
            <v>0</v>
          </cell>
        </row>
        <row r="3283">
          <cell r="C3283">
            <v>0</v>
          </cell>
          <cell r="E3283">
            <v>0</v>
          </cell>
        </row>
        <row r="3284">
          <cell r="C3284">
            <v>0</v>
          </cell>
          <cell r="E3284">
            <v>0</v>
          </cell>
        </row>
        <row r="3285">
          <cell r="C3285">
            <v>0</v>
          </cell>
          <cell r="E3285">
            <v>0</v>
          </cell>
        </row>
        <row r="3286">
          <cell r="C3286">
            <v>0</v>
          </cell>
          <cell r="E3286">
            <v>0</v>
          </cell>
        </row>
        <row r="3287">
          <cell r="C3287">
            <v>0</v>
          </cell>
          <cell r="E3287">
            <v>0</v>
          </cell>
        </row>
        <row r="3288">
          <cell r="C3288">
            <v>0</v>
          </cell>
          <cell r="E3288">
            <v>0</v>
          </cell>
        </row>
        <row r="3289">
          <cell r="C3289">
            <v>0</v>
          </cell>
          <cell r="E3289">
            <v>0</v>
          </cell>
        </row>
        <row r="3290">
          <cell r="C3290">
            <v>0</v>
          </cell>
          <cell r="E3290">
            <v>0</v>
          </cell>
        </row>
        <row r="3291">
          <cell r="C3291">
            <v>0</v>
          </cell>
          <cell r="E3291">
            <v>0</v>
          </cell>
        </row>
        <row r="3292">
          <cell r="C3292">
            <v>0</v>
          </cell>
          <cell r="E3292">
            <v>0</v>
          </cell>
        </row>
        <row r="3293">
          <cell r="C3293">
            <v>0</v>
          </cell>
          <cell r="E3293">
            <v>0</v>
          </cell>
        </row>
        <row r="3294">
          <cell r="C3294">
            <v>0</v>
          </cell>
          <cell r="E3294">
            <v>0</v>
          </cell>
        </row>
        <row r="3295">
          <cell r="C3295">
            <v>0</v>
          </cell>
          <cell r="E3295">
            <v>0</v>
          </cell>
        </row>
        <row r="3296">
          <cell r="C3296">
            <v>0</v>
          </cell>
          <cell r="E3296">
            <v>0</v>
          </cell>
        </row>
        <row r="3297">
          <cell r="C3297">
            <v>0</v>
          </cell>
          <cell r="E3297">
            <v>0</v>
          </cell>
        </row>
        <row r="3298">
          <cell r="C3298">
            <v>0</v>
          </cell>
          <cell r="E3298">
            <v>0</v>
          </cell>
        </row>
        <row r="3299">
          <cell r="C3299">
            <v>0</v>
          </cell>
          <cell r="E3299">
            <v>0</v>
          </cell>
        </row>
        <row r="3300">
          <cell r="C3300">
            <v>0</v>
          </cell>
          <cell r="E3300">
            <v>0</v>
          </cell>
        </row>
        <row r="3301">
          <cell r="C3301">
            <v>0</v>
          </cell>
          <cell r="E3301">
            <v>0</v>
          </cell>
        </row>
        <row r="3302">
          <cell r="C3302">
            <v>0</v>
          </cell>
          <cell r="E3302">
            <v>0</v>
          </cell>
        </row>
        <row r="3303">
          <cell r="C3303">
            <v>0</v>
          </cell>
          <cell r="E3303">
            <v>0</v>
          </cell>
        </row>
        <row r="3304">
          <cell r="C3304">
            <v>0</v>
          </cell>
          <cell r="E3304">
            <v>0</v>
          </cell>
        </row>
        <row r="3305">
          <cell r="C3305">
            <v>0</v>
          </cell>
          <cell r="E3305">
            <v>0</v>
          </cell>
        </row>
        <row r="3306">
          <cell r="C3306">
            <v>0</v>
          </cell>
          <cell r="E3306">
            <v>0</v>
          </cell>
        </row>
        <row r="3307">
          <cell r="C3307">
            <v>0</v>
          </cell>
          <cell r="E3307">
            <v>0</v>
          </cell>
        </row>
        <row r="3308">
          <cell r="C3308">
            <v>0</v>
          </cell>
          <cell r="E3308">
            <v>0</v>
          </cell>
        </row>
        <row r="3309">
          <cell r="C3309">
            <v>0</v>
          </cell>
          <cell r="E3309">
            <v>0</v>
          </cell>
        </row>
        <row r="3310">
          <cell r="C3310">
            <v>0</v>
          </cell>
          <cell r="E3310">
            <v>0</v>
          </cell>
        </row>
        <row r="3311">
          <cell r="C3311">
            <v>0</v>
          </cell>
          <cell r="E3311">
            <v>0</v>
          </cell>
        </row>
        <row r="3312">
          <cell r="C3312">
            <v>0</v>
          </cell>
          <cell r="E3312">
            <v>0</v>
          </cell>
        </row>
        <row r="3313">
          <cell r="C3313">
            <v>0</v>
          </cell>
          <cell r="E3313">
            <v>0</v>
          </cell>
        </row>
        <row r="3314">
          <cell r="C3314">
            <v>0</v>
          </cell>
          <cell r="E3314">
            <v>0</v>
          </cell>
        </row>
        <row r="3315">
          <cell r="C3315">
            <v>0</v>
          </cell>
          <cell r="E3315">
            <v>0</v>
          </cell>
        </row>
        <row r="3316">
          <cell r="C3316">
            <v>0</v>
          </cell>
          <cell r="E3316">
            <v>0</v>
          </cell>
        </row>
        <row r="3317">
          <cell r="C3317">
            <v>0</v>
          </cell>
          <cell r="E3317">
            <v>0</v>
          </cell>
        </row>
        <row r="3318">
          <cell r="C3318">
            <v>0</v>
          </cell>
          <cell r="E3318">
            <v>0</v>
          </cell>
        </row>
        <row r="3319">
          <cell r="C3319">
            <v>0</v>
          </cell>
          <cell r="E3319">
            <v>0</v>
          </cell>
        </row>
        <row r="3320">
          <cell r="C3320">
            <v>0</v>
          </cell>
          <cell r="E3320">
            <v>0</v>
          </cell>
        </row>
        <row r="3321">
          <cell r="C3321">
            <v>0</v>
          </cell>
          <cell r="E3321">
            <v>0</v>
          </cell>
        </row>
        <row r="3322">
          <cell r="C3322">
            <v>0</v>
          </cell>
          <cell r="E3322">
            <v>0</v>
          </cell>
        </row>
        <row r="3323">
          <cell r="C3323">
            <v>0</v>
          </cell>
          <cell r="E3323">
            <v>0</v>
          </cell>
        </row>
        <row r="3324">
          <cell r="C3324">
            <v>0</v>
          </cell>
          <cell r="E3324">
            <v>0</v>
          </cell>
        </row>
        <row r="3325">
          <cell r="C3325">
            <v>0</v>
          </cell>
          <cell r="E3325">
            <v>0</v>
          </cell>
        </row>
        <row r="3326">
          <cell r="C3326">
            <v>0</v>
          </cell>
          <cell r="E3326">
            <v>0</v>
          </cell>
        </row>
        <row r="3327">
          <cell r="C3327">
            <v>0</v>
          </cell>
          <cell r="E3327">
            <v>0</v>
          </cell>
        </row>
        <row r="3328">
          <cell r="C3328">
            <v>0</v>
          </cell>
          <cell r="E3328">
            <v>0</v>
          </cell>
        </row>
        <row r="3329">
          <cell r="C3329">
            <v>0</v>
          </cell>
          <cell r="E3329">
            <v>0</v>
          </cell>
        </row>
        <row r="3330">
          <cell r="C3330">
            <v>0</v>
          </cell>
          <cell r="E3330">
            <v>0</v>
          </cell>
        </row>
        <row r="3331">
          <cell r="C3331">
            <v>0</v>
          </cell>
          <cell r="E3331">
            <v>0</v>
          </cell>
        </row>
        <row r="3332">
          <cell r="C3332">
            <v>0</v>
          </cell>
          <cell r="E3332">
            <v>0</v>
          </cell>
        </row>
        <row r="3333">
          <cell r="C3333">
            <v>0</v>
          </cell>
          <cell r="E3333">
            <v>0</v>
          </cell>
        </row>
        <row r="3334">
          <cell r="C3334">
            <v>0</v>
          </cell>
          <cell r="E3334">
            <v>0</v>
          </cell>
        </row>
        <row r="3335">
          <cell r="C3335">
            <v>0</v>
          </cell>
          <cell r="E3335">
            <v>0</v>
          </cell>
        </row>
        <row r="3336">
          <cell r="C3336">
            <v>0</v>
          </cell>
          <cell r="E3336">
            <v>0</v>
          </cell>
        </row>
        <row r="3337">
          <cell r="C3337">
            <v>0</v>
          </cell>
          <cell r="E3337">
            <v>0</v>
          </cell>
        </row>
        <row r="3338">
          <cell r="C3338">
            <v>0</v>
          </cell>
          <cell r="E3338">
            <v>0</v>
          </cell>
        </row>
        <row r="3339">
          <cell r="C3339">
            <v>0</v>
          </cell>
          <cell r="E3339">
            <v>0</v>
          </cell>
        </row>
        <row r="3340">
          <cell r="C3340">
            <v>0</v>
          </cell>
          <cell r="E3340">
            <v>0</v>
          </cell>
        </row>
        <row r="3341">
          <cell r="C3341">
            <v>0</v>
          </cell>
          <cell r="E3341">
            <v>0</v>
          </cell>
        </row>
        <row r="3342">
          <cell r="C3342">
            <v>0</v>
          </cell>
          <cell r="E3342">
            <v>0</v>
          </cell>
        </row>
        <row r="3343">
          <cell r="C3343">
            <v>0</v>
          </cell>
          <cell r="E3343">
            <v>0</v>
          </cell>
        </row>
        <row r="3344">
          <cell r="C3344">
            <v>0</v>
          </cell>
          <cell r="E3344">
            <v>0</v>
          </cell>
        </row>
        <row r="3345">
          <cell r="C3345">
            <v>0</v>
          </cell>
          <cell r="E3345">
            <v>0</v>
          </cell>
        </row>
        <row r="3346">
          <cell r="C3346">
            <v>0</v>
          </cell>
          <cell r="E3346">
            <v>0</v>
          </cell>
        </row>
        <row r="3347">
          <cell r="C3347">
            <v>0</v>
          </cell>
          <cell r="E3347">
            <v>0</v>
          </cell>
        </row>
        <row r="3348">
          <cell r="C3348">
            <v>0</v>
          </cell>
          <cell r="E3348">
            <v>0</v>
          </cell>
        </row>
        <row r="3349">
          <cell r="C3349">
            <v>0</v>
          </cell>
          <cell r="E3349">
            <v>0</v>
          </cell>
        </row>
        <row r="3350">
          <cell r="C3350">
            <v>0</v>
          </cell>
          <cell r="E3350">
            <v>0</v>
          </cell>
        </row>
        <row r="3351">
          <cell r="C3351">
            <v>0</v>
          </cell>
          <cell r="E3351">
            <v>0</v>
          </cell>
        </row>
        <row r="3352">
          <cell r="C3352">
            <v>0</v>
          </cell>
          <cell r="E3352">
            <v>0</v>
          </cell>
        </row>
        <row r="3353">
          <cell r="C3353">
            <v>0</v>
          </cell>
          <cell r="E3353">
            <v>0</v>
          </cell>
        </row>
        <row r="3354">
          <cell r="C3354">
            <v>0</v>
          </cell>
          <cell r="E3354">
            <v>0</v>
          </cell>
        </row>
        <row r="3355">
          <cell r="C3355">
            <v>0</v>
          </cell>
          <cell r="E3355">
            <v>0</v>
          </cell>
        </row>
        <row r="3356">
          <cell r="C3356">
            <v>0</v>
          </cell>
          <cell r="E3356">
            <v>0</v>
          </cell>
        </row>
        <row r="3357">
          <cell r="C3357">
            <v>0</v>
          </cell>
          <cell r="E3357">
            <v>0</v>
          </cell>
        </row>
        <row r="3358">
          <cell r="C3358">
            <v>0</v>
          </cell>
          <cell r="E3358">
            <v>0</v>
          </cell>
        </row>
        <row r="3359">
          <cell r="C3359">
            <v>0</v>
          </cell>
          <cell r="E3359">
            <v>0</v>
          </cell>
        </row>
        <row r="3360">
          <cell r="C3360">
            <v>0</v>
          </cell>
          <cell r="E3360">
            <v>0</v>
          </cell>
        </row>
        <row r="3361">
          <cell r="C3361">
            <v>0</v>
          </cell>
          <cell r="E3361">
            <v>0</v>
          </cell>
        </row>
        <row r="3362">
          <cell r="C3362">
            <v>0</v>
          </cell>
          <cell r="E3362">
            <v>0</v>
          </cell>
        </row>
        <row r="3363">
          <cell r="C3363">
            <v>0</v>
          </cell>
          <cell r="E3363">
            <v>0</v>
          </cell>
        </row>
        <row r="3364">
          <cell r="C3364">
            <v>0</v>
          </cell>
          <cell r="E3364">
            <v>0</v>
          </cell>
        </row>
        <row r="3365">
          <cell r="C3365">
            <v>0</v>
          </cell>
          <cell r="E3365">
            <v>0</v>
          </cell>
        </row>
        <row r="3366">
          <cell r="C3366">
            <v>0</v>
          </cell>
          <cell r="E3366">
            <v>0</v>
          </cell>
        </row>
        <row r="3367">
          <cell r="C3367">
            <v>0</v>
          </cell>
          <cell r="E3367">
            <v>0</v>
          </cell>
        </row>
        <row r="3368">
          <cell r="C3368">
            <v>0</v>
          </cell>
          <cell r="E3368">
            <v>0</v>
          </cell>
        </row>
        <row r="3369">
          <cell r="C3369">
            <v>0</v>
          </cell>
          <cell r="E3369">
            <v>0</v>
          </cell>
        </row>
        <row r="3370">
          <cell r="C3370">
            <v>0</v>
          </cell>
          <cell r="E3370">
            <v>0</v>
          </cell>
        </row>
        <row r="3371">
          <cell r="C3371">
            <v>0</v>
          </cell>
          <cell r="E3371">
            <v>0</v>
          </cell>
        </row>
        <row r="3372">
          <cell r="C3372">
            <v>0</v>
          </cell>
          <cell r="E3372">
            <v>0</v>
          </cell>
        </row>
        <row r="3373">
          <cell r="C3373">
            <v>0</v>
          </cell>
          <cell r="E3373">
            <v>0</v>
          </cell>
        </row>
        <row r="3374">
          <cell r="C3374">
            <v>0</v>
          </cell>
          <cell r="E3374">
            <v>0</v>
          </cell>
        </row>
        <row r="3375">
          <cell r="C3375">
            <v>0</v>
          </cell>
          <cell r="E3375">
            <v>0</v>
          </cell>
        </row>
        <row r="3376">
          <cell r="C3376">
            <v>0</v>
          </cell>
          <cell r="E3376">
            <v>0</v>
          </cell>
        </row>
        <row r="3377">
          <cell r="C3377">
            <v>0</v>
          </cell>
          <cell r="E3377">
            <v>0</v>
          </cell>
        </row>
        <row r="3378">
          <cell r="C3378">
            <v>0</v>
          </cell>
          <cell r="E3378">
            <v>0</v>
          </cell>
        </row>
        <row r="3379">
          <cell r="C3379">
            <v>0</v>
          </cell>
          <cell r="E3379">
            <v>0</v>
          </cell>
        </row>
        <row r="3380">
          <cell r="C3380">
            <v>0</v>
          </cell>
          <cell r="E3380">
            <v>0</v>
          </cell>
        </row>
        <row r="3381">
          <cell r="C3381">
            <v>0</v>
          </cell>
          <cell r="E3381">
            <v>0</v>
          </cell>
        </row>
        <row r="3382">
          <cell r="C3382">
            <v>0</v>
          </cell>
          <cell r="E3382">
            <v>0</v>
          </cell>
        </row>
        <row r="3383">
          <cell r="C3383">
            <v>0</v>
          </cell>
          <cell r="E3383">
            <v>0</v>
          </cell>
        </row>
        <row r="3384">
          <cell r="C3384">
            <v>0</v>
          </cell>
          <cell r="E3384">
            <v>0</v>
          </cell>
        </row>
        <row r="3385">
          <cell r="C3385">
            <v>0</v>
          </cell>
          <cell r="E3385">
            <v>0</v>
          </cell>
        </row>
        <row r="3386">
          <cell r="C3386">
            <v>0</v>
          </cell>
          <cell r="E3386">
            <v>0</v>
          </cell>
        </row>
        <row r="3387">
          <cell r="C3387">
            <v>0</v>
          </cell>
          <cell r="E3387">
            <v>0</v>
          </cell>
        </row>
        <row r="3388">
          <cell r="C3388">
            <v>0</v>
          </cell>
          <cell r="E3388">
            <v>0</v>
          </cell>
        </row>
        <row r="3389">
          <cell r="C3389">
            <v>0</v>
          </cell>
          <cell r="E3389">
            <v>0</v>
          </cell>
        </row>
        <row r="3390">
          <cell r="C3390">
            <v>0</v>
          </cell>
          <cell r="E3390">
            <v>0</v>
          </cell>
        </row>
        <row r="3391">
          <cell r="C3391">
            <v>0</v>
          </cell>
          <cell r="E3391">
            <v>0</v>
          </cell>
        </row>
        <row r="3392">
          <cell r="C3392">
            <v>0</v>
          </cell>
          <cell r="E3392">
            <v>0</v>
          </cell>
        </row>
        <row r="3393">
          <cell r="C3393">
            <v>0</v>
          </cell>
          <cell r="E3393">
            <v>0</v>
          </cell>
        </row>
        <row r="3394">
          <cell r="C3394">
            <v>0</v>
          </cell>
          <cell r="E3394">
            <v>0</v>
          </cell>
        </row>
        <row r="3395">
          <cell r="C3395">
            <v>0</v>
          </cell>
          <cell r="E3395">
            <v>0</v>
          </cell>
        </row>
        <row r="3396">
          <cell r="C3396">
            <v>0</v>
          </cell>
          <cell r="E3396">
            <v>0</v>
          </cell>
        </row>
        <row r="3397">
          <cell r="C3397">
            <v>0</v>
          </cell>
          <cell r="E3397">
            <v>0</v>
          </cell>
        </row>
        <row r="3398">
          <cell r="C3398">
            <v>0</v>
          </cell>
          <cell r="E3398">
            <v>0</v>
          </cell>
        </row>
        <row r="3399">
          <cell r="C3399">
            <v>0</v>
          </cell>
          <cell r="E3399">
            <v>0</v>
          </cell>
        </row>
        <row r="3400">
          <cell r="C3400">
            <v>0</v>
          </cell>
          <cell r="E3400">
            <v>0</v>
          </cell>
        </row>
        <row r="3401">
          <cell r="C3401">
            <v>0</v>
          </cell>
          <cell r="E3401">
            <v>0</v>
          </cell>
        </row>
        <row r="3402">
          <cell r="C3402">
            <v>0</v>
          </cell>
          <cell r="E3402">
            <v>0</v>
          </cell>
        </row>
        <row r="3403">
          <cell r="C3403">
            <v>0</v>
          </cell>
          <cell r="E3403">
            <v>0</v>
          </cell>
        </row>
        <row r="3404">
          <cell r="C3404">
            <v>0</v>
          </cell>
          <cell r="E3404">
            <v>0</v>
          </cell>
        </row>
        <row r="3405">
          <cell r="C3405">
            <v>0</v>
          </cell>
          <cell r="E3405">
            <v>0</v>
          </cell>
        </row>
        <row r="3406">
          <cell r="C3406">
            <v>0</v>
          </cell>
          <cell r="E3406">
            <v>0</v>
          </cell>
        </row>
        <row r="3407">
          <cell r="C3407">
            <v>0</v>
          </cell>
          <cell r="E3407">
            <v>0</v>
          </cell>
        </row>
        <row r="3408">
          <cell r="C3408">
            <v>0</v>
          </cell>
          <cell r="E3408">
            <v>0</v>
          </cell>
        </row>
        <row r="3409">
          <cell r="C3409">
            <v>0</v>
          </cell>
          <cell r="E3409">
            <v>0</v>
          </cell>
        </row>
        <row r="3410">
          <cell r="C3410">
            <v>0</v>
          </cell>
          <cell r="E3410">
            <v>0</v>
          </cell>
        </row>
        <row r="3411">
          <cell r="C3411">
            <v>0</v>
          </cell>
          <cell r="E3411">
            <v>0</v>
          </cell>
        </row>
        <row r="3412">
          <cell r="C3412">
            <v>0</v>
          </cell>
          <cell r="E3412">
            <v>0</v>
          </cell>
        </row>
        <row r="3413">
          <cell r="C3413">
            <v>0</v>
          </cell>
          <cell r="E3413">
            <v>0</v>
          </cell>
        </row>
        <row r="3414">
          <cell r="C3414">
            <v>0</v>
          </cell>
          <cell r="E3414">
            <v>0</v>
          </cell>
        </row>
        <row r="3415">
          <cell r="C3415">
            <v>0</v>
          </cell>
          <cell r="E3415">
            <v>0</v>
          </cell>
        </row>
        <row r="3416">
          <cell r="C3416">
            <v>0</v>
          </cell>
          <cell r="E3416">
            <v>0</v>
          </cell>
        </row>
        <row r="3417">
          <cell r="C3417">
            <v>0</v>
          </cell>
          <cell r="E3417">
            <v>0</v>
          </cell>
        </row>
        <row r="3418">
          <cell r="C3418">
            <v>0</v>
          </cell>
          <cell r="E3418">
            <v>0</v>
          </cell>
        </row>
        <row r="3419">
          <cell r="C3419">
            <v>0</v>
          </cell>
          <cell r="E3419">
            <v>0</v>
          </cell>
        </row>
        <row r="3420">
          <cell r="C3420">
            <v>0</v>
          </cell>
          <cell r="E3420">
            <v>0</v>
          </cell>
        </row>
        <row r="3421">
          <cell r="C3421">
            <v>0</v>
          </cell>
          <cell r="E3421">
            <v>0</v>
          </cell>
        </row>
        <row r="3422">
          <cell r="C3422">
            <v>0</v>
          </cell>
          <cell r="E3422">
            <v>0</v>
          </cell>
        </row>
        <row r="3423">
          <cell r="C3423">
            <v>0</v>
          </cell>
          <cell r="E3423">
            <v>0</v>
          </cell>
        </row>
        <row r="3424">
          <cell r="C3424">
            <v>0</v>
          </cell>
          <cell r="E3424">
            <v>0</v>
          </cell>
        </row>
        <row r="3425">
          <cell r="C3425">
            <v>0</v>
          </cell>
          <cell r="E3425">
            <v>0</v>
          </cell>
        </row>
        <row r="3426">
          <cell r="C3426">
            <v>0</v>
          </cell>
          <cell r="E3426">
            <v>0</v>
          </cell>
        </row>
        <row r="3427">
          <cell r="C3427">
            <v>0</v>
          </cell>
          <cell r="E3427">
            <v>0</v>
          </cell>
        </row>
        <row r="3428">
          <cell r="C3428">
            <v>0</v>
          </cell>
          <cell r="E3428">
            <v>0</v>
          </cell>
        </row>
        <row r="3429">
          <cell r="C3429">
            <v>0</v>
          </cell>
          <cell r="E3429">
            <v>0</v>
          </cell>
        </row>
        <row r="3430">
          <cell r="C3430">
            <v>0</v>
          </cell>
          <cell r="E3430">
            <v>0</v>
          </cell>
        </row>
        <row r="3431">
          <cell r="C3431">
            <v>0</v>
          </cell>
          <cell r="E3431">
            <v>0</v>
          </cell>
        </row>
        <row r="3432">
          <cell r="C3432">
            <v>0</v>
          </cell>
          <cell r="E3432">
            <v>0</v>
          </cell>
        </row>
        <row r="3433">
          <cell r="C3433">
            <v>0</v>
          </cell>
          <cell r="E3433">
            <v>0</v>
          </cell>
        </row>
        <row r="3434">
          <cell r="C3434">
            <v>0</v>
          </cell>
          <cell r="E3434">
            <v>0</v>
          </cell>
        </row>
        <row r="3435">
          <cell r="C3435">
            <v>0</v>
          </cell>
          <cell r="E3435">
            <v>0</v>
          </cell>
        </row>
        <row r="3436">
          <cell r="C3436">
            <v>0</v>
          </cell>
          <cell r="E3436">
            <v>0</v>
          </cell>
        </row>
        <row r="3437">
          <cell r="C3437">
            <v>0</v>
          </cell>
          <cell r="E3437">
            <v>0</v>
          </cell>
        </row>
        <row r="3438">
          <cell r="C3438">
            <v>0</v>
          </cell>
          <cell r="E3438">
            <v>0</v>
          </cell>
        </row>
        <row r="3439">
          <cell r="C3439">
            <v>0</v>
          </cell>
          <cell r="E3439">
            <v>0</v>
          </cell>
        </row>
        <row r="3440">
          <cell r="C3440">
            <v>0</v>
          </cell>
          <cell r="E3440">
            <v>0</v>
          </cell>
        </row>
        <row r="3441">
          <cell r="C3441">
            <v>0</v>
          </cell>
          <cell r="E3441">
            <v>0</v>
          </cell>
        </row>
        <row r="3442">
          <cell r="C3442">
            <v>0</v>
          </cell>
          <cell r="E3442">
            <v>0</v>
          </cell>
        </row>
        <row r="3443">
          <cell r="C3443">
            <v>0</v>
          </cell>
          <cell r="E3443">
            <v>0</v>
          </cell>
        </row>
        <row r="3444">
          <cell r="C3444">
            <v>0</v>
          </cell>
          <cell r="E3444">
            <v>0</v>
          </cell>
        </row>
        <row r="3445">
          <cell r="C3445">
            <v>0</v>
          </cell>
          <cell r="E3445">
            <v>0</v>
          </cell>
        </row>
        <row r="3446">
          <cell r="C3446">
            <v>0</v>
          </cell>
          <cell r="E3446">
            <v>0</v>
          </cell>
        </row>
        <row r="3447">
          <cell r="C3447">
            <v>0</v>
          </cell>
          <cell r="E3447">
            <v>0</v>
          </cell>
        </row>
        <row r="3448">
          <cell r="C3448">
            <v>0</v>
          </cell>
          <cell r="E3448">
            <v>0</v>
          </cell>
        </row>
        <row r="3449">
          <cell r="C3449">
            <v>0</v>
          </cell>
          <cell r="E3449">
            <v>0</v>
          </cell>
        </row>
        <row r="3450">
          <cell r="C3450">
            <v>0</v>
          </cell>
          <cell r="E3450">
            <v>0</v>
          </cell>
        </row>
        <row r="3451">
          <cell r="C3451">
            <v>0</v>
          </cell>
          <cell r="E3451">
            <v>0</v>
          </cell>
        </row>
        <row r="3452">
          <cell r="C3452">
            <v>0</v>
          </cell>
          <cell r="E3452">
            <v>0</v>
          </cell>
        </row>
        <row r="3453">
          <cell r="C3453">
            <v>0</v>
          </cell>
          <cell r="E3453">
            <v>0</v>
          </cell>
        </row>
        <row r="3454">
          <cell r="C3454">
            <v>0</v>
          </cell>
          <cell r="E3454">
            <v>0</v>
          </cell>
        </row>
        <row r="3455">
          <cell r="C3455">
            <v>0</v>
          </cell>
          <cell r="E3455">
            <v>0</v>
          </cell>
        </row>
        <row r="3456">
          <cell r="C3456">
            <v>0</v>
          </cell>
          <cell r="E3456">
            <v>0</v>
          </cell>
        </row>
        <row r="3457">
          <cell r="C3457">
            <v>0</v>
          </cell>
          <cell r="E3457">
            <v>0</v>
          </cell>
        </row>
        <row r="3458">
          <cell r="C3458">
            <v>0</v>
          </cell>
          <cell r="E3458">
            <v>0</v>
          </cell>
        </row>
        <row r="3459">
          <cell r="C3459">
            <v>0</v>
          </cell>
          <cell r="E3459">
            <v>0</v>
          </cell>
        </row>
        <row r="3460">
          <cell r="C3460">
            <v>0</v>
          </cell>
          <cell r="E3460">
            <v>0</v>
          </cell>
        </row>
        <row r="3461">
          <cell r="C3461">
            <v>0</v>
          </cell>
          <cell r="E3461">
            <v>0</v>
          </cell>
        </row>
        <row r="3462">
          <cell r="C3462">
            <v>0</v>
          </cell>
          <cell r="E3462">
            <v>0</v>
          </cell>
        </row>
        <row r="3463">
          <cell r="C3463">
            <v>0</v>
          </cell>
          <cell r="E3463">
            <v>0</v>
          </cell>
        </row>
        <row r="3464">
          <cell r="C3464">
            <v>0</v>
          </cell>
          <cell r="E3464">
            <v>0</v>
          </cell>
        </row>
        <row r="3465">
          <cell r="C3465">
            <v>0</v>
          </cell>
          <cell r="E3465">
            <v>0</v>
          </cell>
        </row>
        <row r="3466">
          <cell r="C3466">
            <v>0</v>
          </cell>
          <cell r="E3466">
            <v>0</v>
          </cell>
        </row>
        <row r="3467">
          <cell r="C3467">
            <v>0</v>
          </cell>
          <cell r="E3467">
            <v>0</v>
          </cell>
        </row>
        <row r="3468">
          <cell r="C3468">
            <v>0</v>
          </cell>
          <cell r="E3468">
            <v>0</v>
          </cell>
        </row>
        <row r="3469">
          <cell r="C3469">
            <v>0</v>
          </cell>
          <cell r="E3469">
            <v>0</v>
          </cell>
        </row>
        <row r="3470">
          <cell r="C3470">
            <v>0</v>
          </cell>
          <cell r="E3470">
            <v>0</v>
          </cell>
        </row>
        <row r="3471">
          <cell r="C3471">
            <v>0</v>
          </cell>
          <cell r="E3471">
            <v>0</v>
          </cell>
        </row>
        <row r="3472">
          <cell r="C3472">
            <v>0</v>
          </cell>
          <cell r="E3472">
            <v>0</v>
          </cell>
        </row>
        <row r="3473">
          <cell r="C3473">
            <v>0</v>
          </cell>
          <cell r="E3473">
            <v>0</v>
          </cell>
        </row>
        <row r="3474">
          <cell r="C3474">
            <v>0</v>
          </cell>
          <cell r="E3474">
            <v>0</v>
          </cell>
        </row>
        <row r="3475">
          <cell r="C3475">
            <v>0</v>
          </cell>
          <cell r="E3475">
            <v>0</v>
          </cell>
        </row>
        <row r="3476">
          <cell r="C3476">
            <v>0</v>
          </cell>
          <cell r="E3476">
            <v>0</v>
          </cell>
        </row>
        <row r="3477">
          <cell r="C3477">
            <v>0</v>
          </cell>
          <cell r="E3477">
            <v>0</v>
          </cell>
        </row>
        <row r="3478">
          <cell r="C3478">
            <v>0</v>
          </cell>
          <cell r="E3478">
            <v>0</v>
          </cell>
        </row>
        <row r="3479">
          <cell r="C3479">
            <v>0</v>
          </cell>
          <cell r="E3479">
            <v>0</v>
          </cell>
        </row>
        <row r="3480">
          <cell r="C3480">
            <v>0</v>
          </cell>
          <cell r="E3480">
            <v>0</v>
          </cell>
        </row>
        <row r="3481">
          <cell r="C3481">
            <v>0</v>
          </cell>
          <cell r="E3481">
            <v>0</v>
          </cell>
        </row>
        <row r="3482">
          <cell r="C3482">
            <v>0</v>
          </cell>
          <cell r="E3482">
            <v>0</v>
          </cell>
        </row>
        <row r="3483">
          <cell r="C3483">
            <v>0</v>
          </cell>
          <cell r="E3483">
            <v>0</v>
          </cell>
        </row>
        <row r="3484">
          <cell r="C3484">
            <v>0</v>
          </cell>
          <cell r="E3484">
            <v>0</v>
          </cell>
        </row>
        <row r="3485">
          <cell r="C3485">
            <v>0</v>
          </cell>
          <cell r="E3485">
            <v>0</v>
          </cell>
        </row>
        <row r="3486">
          <cell r="C3486">
            <v>0</v>
          </cell>
          <cell r="E3486">
            <v>0</v>
          </cell>
        </row>
        <row r="3487">
          <cell r="C3487">
            <v>0</v>
          </cell>
          <cell r="E3487">
            <v>0</v>
          </cell>
        </row>
        <row r="3488">
          <cell r="C3488">
            <v>0</v>
          </cell>
          <cell r="E3488">
            <v>0</v>
          </cell>
        </row>
        <row r="3489">
          <cell r="C3489">
            <v>0</v>
          </cell>
          <cell r="E3489">
            <v>0</v>
          </cell>
        </row>
        <row r="3490">
          <cell r="C3490">
            <v>0</v>
          </cell>
          <cell r="E3490">
            <v>0</v>
          </cell>
        </row>
        <row r="3491">
          <cell r="C3491">
            <v>0</v>
          </cell>
          <cell r="E3491">
            <v>0</v>
          </cell>
        </row>
        <row r="3492">
          <cell r="C3492">
            <v>0</v>
          </cell>
          <cell r="E3492">
            <v>0</v>
          </cell>
        </row>
        <row r="3493">
          <cell r="C3493">
            <v>0</v>
          </cell>
          <cell r="E3493">
            <v>0</v>
          </cell>
        </row>
        <row r="3494">
          <cell r="C3494">
            <v>0</v>
          </cell>
          <cell r="E3494">
            <v>0</v>
          </cell>
        </row>
        <row r="3495">
          <cell r="C3495">
            <v>0</v>
          </cell>
          <cell r="E3495">
            <v>0</v>
          </cell>
        </row>
        <row r="3496">
          <cell r="C3496">
            <v>0</v>
          </cell>
          <cell r="E3496">
            <v>0</v>
          </cell>
        </row>
        <row r="3497">
          <cell r="C3497">
            <v>0</v>
          </cell>
          <cell r="E3497">
            <v>0</v>
          </cell>
        </row>
        <row r="3498">
          <cell r="C3498">
            <v>0</v>
          </cell>
          <cell r="E3498">
            <v>0</v>
          </cell>
        </row>
        <row r="3499">
          <cell r="C3499">
            <v>0</v>
          </cell>
          <cell r="E3499">
            <v>0</v>
          </cell>
        </row>
        <row r="3500">
          <cell r="C3500">
            <v>0</v>
          </cell>
          <cell r="E3500">
            <v>0</v>
          </cell>
        </row>
        <row r="3501">
          <cell r="C3501">
            <v>0</v>
          </cell>
          <cell r="E3501">
            <v>0</v>
          </cell>
        </row>
        <row r="3502">
          <cell r="C3502">
            <v>0</v>
          </cell>
          <cell r="E3502">
            <v>0</v>
          </cell>
        </row>
        <row r="3503">
          <cell r="C3503">
            <v>0</v>
          </cell>
          <cell r="E3503">
            <v>0</v>
          </cell>
        </row>
        <row r="3504">
          <cell r="C3504">
            <v>0</v>
          </cell>
          <cell r="E3504">
            <v>0</v>
          </cell>
        </row>
        <row r="3505">
          <cell r="C3505">
            <v>0</v>
          </cell>
          <cell r="E3505">
            <v>0</v>
          </cell>
        </row>
        <row r="3506">
          <cell r="C3506">
            <v>0</v>
          </cell>
          <cell r="E3506">
            <v>0</v>
          </cell>
        </row>
        <row r="3507">
          <cell r="C3507">
            <v>0</v>
          </cell>
          <cell r="E3507">
            <v>0</v>
          </cell>
        </row>
        <row r="3508">
          <cell r="C3508">
            <v>0</v>
          </cell>
          <cell r="E3508">
            <v>0</v>
          </cell>
        </row>
        <row r="3509">
          <cell r="C3509">
            <v>0</v>
          </cell>
          <cell r="E3509">
            <v>0</v>
          </cell>
        </row>
        <row r="3510">
          <cell r="C3510">
            <v>0</v>
          </cell>
          <cell r="E3510">
            <v>0</v>
          </cell>
        </row>
        <row r="3511">
          <cell r="C3511">
            <v>0</v>
          </cell>
          <cell r="E3511">
            <v>0</v>
          </cell>
        </row>
        <row r="3512">
          <cell r="C3512">
            <v>0</v>
          </cell>
          <cell r="E3512">
            <v>0</v>
          </cell>
        </row>
        <row r="3513">
          <cell r="C3513">
            <v>0</v>
          </cell>
          <cell r="E3513">
            <v>0</v>
          </cell>
        </row>
        <row r="3514">
          <cell r="C3514">
            <v>0</v>
          </cell>
          <cell r="E3514">
            <v>0</v>
          </cell>
        </row>
        <row r="3515">
          <cell r="C3515">
            <v>0</v>
          </cell>
          <cell r="E3515">
            <v>0</v>
          </cell>
        </row>
        <row r="3516">
          <cell r="C3516">
            <v>0</v>
          </cell>
          <cell r="E3516">
            <v>0</v>
          </cell>
        </row>
        <row r="3517">
          <cell r="C3517">
            <v>0</v>
          </cell>
          <cell r="E3517">
            <v>0</v>
          </cell>
        </row>
        <row r="3518">
          <cell r="C3518">
            <v>0</v>
          </cell>
          <cell r="E3518">
            <v>0</v>
          </cell>
        </row>
        <row r="3519">
          <cell r="C3519">
            <v>0</v>
          </cell>
          <cell r="E3519">
            <v>0</v>
          </cell>
        </row>
        <row r="3520">
          <cell r="C3520">
            <v>0</v>
          </cell>
          <cell r="E3520">
            <v>0</v>
          </cell>
        </row>
        <row r="3521">
          <cell r="C3521">
            <v>0</v>
          </cell>
          <cell r="E3521">
            <v>0</v>
          </cell>
        </row>
        <row r="3522">
          <cell r="C3522">
            <v>0</v>
          </cell>
          <cell r="E3522">
            <v>0</v>
          </cell>
        </row>
        <row r="3523">
          <cell r="C3523">
            <v>0</v>
          </cell>
          <cell r="E3523">
            <v>0</v>
          </cell>
        </row>
        <row r="3524">
          <cell r="C3524">
            <v>0</v>
          </cell>
          <cell r="E3524">
            <v>0</v>
          </cell>
        </row>
        <row r="3525">
          <cell r="C3525">
            <v>0</v>
          </cell>
          <cell r="E3525">
            <v>0</v>
          </cell>
        </row>
        <row r="3526">
          <cell r="C3526">
            <v>0</v>
          </cell>
          <cell r="E3526">
            <v>0</v>
          </cell>
        </row>
        <row r="3527">
          <cell r="C3527">
            <v>0</v>
          </cell>
          <cell r="E3527">
            <v>0</v>
          </cell>
        </row>
        <row r="3528">
          <cell r="C3528">
            <v>0</v>
          </cell>
          <cell r="E3528">
            <v>0</v>
          </cell>
        </row>
        <row r="3529">
          <cell r="C3529">
            <v>0</v>
          </cell>
          <cell r="E3529">
            <v>0</v>
          </cell>
        </row>
        <row r="3530">
          <cell r="C3530">
            <v>0</v>
          </cell>
          <cell r="E3530">
            <v>0</v>
          </cell>
        </row>
        <row r="3531">
          <cell r="C3531">
            <v>0</v>
          </cell>
          <cell r="E3531">
            <v>0</v>
          </cell>
        </row>
        <row r="3532">
          <cell r="C3532">
            <v>0</v>
          </cell>
          <cell r="E3532">
            <v>0</v>
          </cell>
        </row>
        <row r="3533">
          <cell r="C3533">
            <v>0</v>
          </cell>
          <cell r="E3533">
            <v>0</v>
          </cell>
        </row>
        <row r="3534">
          <cell r="C3534">
            <v>0</v>
          </cell>
          <cell r="E3534">
            <v>0</v>
          </cell>
        </row>
        <row r="3535">
          <cell r="C3535">
            <v>0</v>
          </cell>
          <cell r="E3535">
            <v>0</v>
          </cell>
        </row>
        <row r="3536">
          <cell r="C3536">
            <v>0</v>
          </cell>
          <cell r="E3536">
            <v>0</v>
          </cell>
        </row>
        <row r="3537">
          <cell r="C3537">
            <v>0</v>
          </cell>
          <cell r="E3537">
            <v>0</v>
          </cell>
        </row>
        <row r="3538">
          <cell r="C3538">
            <v>0</v>
          </cell>
          <cell r="E3538">
            <v>0</v>
          </cell>
        </row>
        <row r="3539">
          <cell r="C3539">
            <v>0</v>
          </cell>
          <cell r="E3539">
            <v>0</v>
          </cell>
        </row>
        <row r="3540">
          <cell r="C3540">
            <v>0</v>
          </cell>
          <cell r="E3540">
            <v>0</v>
          </cell>
        </row>
        <row r="3541">
          <cell r="C3541">
            <v>0</v>
          </cell>
          <cell r="E3541">
            <v>0</v>
          </cell>
        </row>
        <row r="3542">
          <cell r="C3542">
            <v>0</v>
          </cell>
          <cell r="E3542">
            <v>0</v>
          </cell>
        </row>
        <row r="3543">
          <cell r="C3543">
            <v>0</v>
          </cell>
          <cell r="E3543">
            <v>0</v>
          </cell>
        </row>
        <row r="3544">
          <cell r="C3544">
            <v>0</v>
          </cell>
          <cell r="E3544">
            <v>0</v>
          </cell>
        </row>
        <row r="3545">
          <cell r="C3545">
            <v>0</v>
          </cell>
          <cell r="E3545">
            <v>0</v>
          </cell>
        </row>
        <row r="3546">
          <cell r="C3546">
            <v>0</v>
          </cell>
          <cell r="E3546">
            <v>0</v>
          </cell>
        </row>
        <row r="3547">
          <cell r="C3547">
            <v>0</v>
          </cell>
          <cell r="E3547">
            <v>0</v>
          </cell>
        </row>
        <row r="3548">
          <cell r="C3548">
            <v>0</v>
          </cell>
          <cell r="E3548">
            <v>0</v>
          </cell>
        </row>
        <row r="3549">
          <cell r="C3549">
            <v>0</v>
          </cell>
          <cell r="E3549">
            <v>0</v>
          </cell>
        </row>
        <row r="3550">
          <cell r="C3550">
            <v>0</v>
          </cell>
          <cell r="E3550">
            <v>0</v>
          </cell>
        </row>
        <row r="3551">
          <cell r="C3551">
            <v>0</v>
          </cell>
          <cell r="E3551">
            <v>0</v>
          </cell>
        </row>
        <row r="3552">
          <cell r="C3552">
            <v>0</v>
          </cell>
          <cell r="E3552">
            <v>0</v>
          </cell>
        </row>
        <row r="3553">
          <cell r="C3553">
            <v>0</v>
          </cell>
          <cell r="E3553">
            <v>0</v>
          </cell>
        </row>
        <row r="3554">
          <cell r="C3554">
            <v>0</v>
          </cell>
          <cell r="E3554">
            <v>0</v>
          </cell>
        </row>
        <row r="3555">
          <cell r="C3555">
            <v>0</v>
          </cell>
          <cell r="E3555">
            <v>0</v>
          </cell>
        </row>
        <row r="3556">
          <cell r="C3556">
            <v>0</v>
          </cell>
          <cell r="E3556">
            <v>0</v>
          </cell>
        </row>
        <row r="3557">
          <cell r="C3557">
            <v>0</v>
          </cell>
          <cell r="E3557">
            <v>0</v>
          </cell>
        </row>
        <row r="3558">
          <cell r="C3558">
            <v>0</v>
          </cell>
          <cell r="E3558">
            <v>0</v>
          </cell>
        </row>
        <row r="3559">
          <cell r="C3559">
            <v>0</v>
          </cell>
          <cell r="E3559">
            <v>0</v>
          </cell>
        </row>
        <row r="3560">
          <cell r="C3560">
            <v>0</v>
          </cell>
          <cell r="E3560">
            <v>0</v>
          </cell>
        </row>
        <row r="3561">
          <cell r="C3561">
            <v>0</v>
          </cell>
          <cell r="E3561">
            <v>0</v>
          </cell>
        </row>
        <row r="3562">
          <cell r="C3562">
            <v>0</v>
          </cell>
          <cell r="E3562">
            <v>0</v>
          </cell>
        </row>
        <row r="3563">
          <cell r="C3563">
            <v>0</v>
          </cell>
          <cell r="E3563">
            <v>0</v>
          </cell>
        </row>
        <row r="3564">
          <cell r="C3564">
            <v>0</v>
          </cell>
          <cell r="E3564">
            <v>0</v>
          </cell>
        </row>
        <row r="3565">
          <cell r="C3565">
            <v>0</v>
          </cell>
          <cell r="E3565">
            <v>0</v>
          </cell>
        </row>
        <row r="3566">
          <cell r="C3566">
            <v>0</v>
          </cell>
          <cell r="E3566">
            <v>0</v>
          </cell>
        </row>
        <row r="3567">
          <cell r="C3567">
            <v>0</v>
          </cell>
          <cell r="E3567">
            <v>0</v>
          </cell>
        </row>
        <row r="3568">
          <cell r="C3568">
            <v>0</v>
          </cell>
          <cell r="E3568">
            <v>0</v>
          </cell>
        </row>
        <row r="3569">
          <cell r="C3569">
            <v>0</v>
          </cell>
          <cell r="E3569">
            <v>0</v>
          </cell>
        </row>
        <row r="3570">
          <cell r="C3570">
            <v>0</v>
          </cell>
          <cell r="E3570">
            <v>0</v>
          </cell>
        </row>
        <row r="3571">
          <cell r="C3571">
            <v>0</v>
          </cell>
          <cell r="E3571">
            <v>0</v>
          </cell>
        </row>
        <row r="3572">
          <cell r="C3572">
            <v>0</v>
          </cell>
          <cell r="E3572">
            <v>0</v>
          </cell>
        </row>
        <row r="3573">
          <cell r="C3573">
            <v>0</v>
          </cell>
          <cell r="E3573">
            <v>0</v>
          </cell>
        </row>
        <row r="3574">
          <cell r="C3574">
            <v>0</v>
          </cell>
          <cell r="E3574">
            <v>0</v>
          </cell>
        </row>
        <row r="3575">
          <cell r="C3575">
            <v>0</v>
          </cell>
          <cell r="E3575">
            <v>0</v>
          </cell>
        </row>
        <row r="3576">
          <cell r="C3576">
            <v>0</v>
          </cell>
          <cell r="E3576">
            <v>0</v>
          </cell>
        </row>
        <row r="3577">
          <cell r="C3577">
            <v>0</v>
          </cell>
          <cell r="E3577">
            <v>0</v>
          </cell>
        </row>
        <row r="3578">
          <cell r="C3578">
            <v>0</v>
          </cell>
          <cell r="E3578">
            <v>0</v>
          </cell>
        </row>
        <row r="3579">
          <cell r="C3579">
            <v>0</v>
          </cell>
          <cell r="E3579">
            <v>0</v>
          </cell>
        </row>
        <row r="3580">
          <cell r="C3580">
            <v>0</v>
          </cell>
          <cell r="E3580">
            <v>0</v>
          </cell>
        </row>
        <row r="3581">
          <cell r="C3581">
            <v>0</v>
          </cell>
          <cell r="E3581">
            <v>0</v>
          </cell>
        </row>
        <row r="3582">
          <cell r="C3582">
            <v>0</v>
          </cell>
          <cell r="E3582">
            <v>0</v>
          </cell>
        </row>
        <row r="3583">
          <cell r="C3583">
            <v>0</v>
          </cell>
          <cell r="E3583">
            <v>0</v>
          </cell>
        </row>
        <row r="3584">
          <cell r="C3584">
            <v>0</v>
          </cell>
          <cell r="E3584">
            <v>0</v>
          </cell>
        </row>
        <row r="3585">
          <cell r="C3585">
            <v>0</v>
          </cell>
          <cell r="E3585">
            <v>0</v>
          </cell>
        </row>
        <row r="3586">
          <cell r="C3586">
            <v>0</v>
          </cell>
          <cell r="E3586">
            <v>0</v>
          </cell>
        </row>
        <row r="3587">
          <cell r="C3587">
            <v>0</v>
          </cell>
          <cell r="E3587">
            <v>0</v>
          </cell>
        </row>
        <row r="3588">
          <cell r="C3588">
            <v>0</v>
          </cell>
          <cell r="E3588">
            <v>0</v>
          </cell>
        </row>
        <row r="3589">
          <cell r="C3589">
            <v>0</v>
          </cell>
          <cell r="E3589">
            <v>0</v>
          </cell>
        </row>
        <row r="3590">
          <cell r="C3590">
            <v>0</v>
          </cell>
          <cell r="E3590">
            <v>0</v>
          </cell>
        </row>
        <row r="3591">
          <cell r="C3591">
            <v>0</v>
          </cell>
          <cell r="E3591">
            <v>0</v>
          </cell>
        </row>
        <row r="3592">
          <cell r="C3592">
            <v>0</v>
          </cell>
          <cell r="E3592">
            <v>0</v>
          </cell>
        </row>
        <row r="3593">
          <cell r="C3593">
            <v>0</v>
          </cell>
          <cell r="E3593">
            <v>0</v>
          </cell>
        </row>
        <row r="3594">
          <cell r="C3594">
            <v>0</v>
          </cell>
          <cell r="E3594">
            <v>0</v>
          </cell>
        </row>
        <row r="3595">
          <cell r="C3595">
            <v>0</v>
          </cell>
          <cell r="E3595">
            <v>0</v>
          </cell>
        </row>
        <row r="3596">
          <cell r="C3596">
            <v>0</v>
          </cell>
          <cell r="E3596">
            <v>0</v>
          </cell>
        </row>
        <row r="3597">
          <cell r="C3597">
            <v>0</v>
          </cell>
          <cell r="E3597">
            <v>0</v>
          </cell>
        </row>
        <row r="3598">
          <cell r="C3598">
            <v>0</v>
          </cell>
          <cell r="E3598">
            <v>0</v>
          </cell>
        </row>
        <row r="3599">
          <cell r="C3599">
            <v>0</v>
          </cell>
          <cell r="E3599">
            <v>0</v>
          </cell>
        </row>
        <row r="3600">
          <cell r="C3600">
            <v>0</v>
          </cell>
          <cell r="E3600">
            <v>0</v>
          </cell>
        </row>
        <row r="3601">
          <cell r="C3601">
            <v>0</v>
          </cell>
          <cell r="E3601">
            <v>0</v>
          </cell>
        </row>
        <row r="3602">
          <cell r="C3602">
            <v>0</v>
          </cell>
          <cell r="E3602">
            <v>0</v>
          </cell>
        </row>
        <row r="3603">
          <cell r="C3603">
            <v>0</v>
          </cell>
          <cell r="E3603">
            <v>0</v>
          </cell>
        </row>
        <row r="3604">
          <cell r="C3604">
            <v>0</v>
          </cell>
          <cell r="E3604">
            <v>0</v>
          </cell>
        </row>
        <row r="3605">
          <cell r="C3605">
            <v>0</v>
          </cell>
          <cell r="E3605">
            <v>0</v>
          </cell>
        </row>
        <row r="3606">
          <cell r="C3606">
            <v>0</v>
          </cell>
          <cell r="E3606">
            <v>0</v>
          </cell>
        </row>
        <row r="3607">
          <cell r="C3607">
            <v>0</v>
          </cell>
          <cell r="E3607">
            <v>0</v>
          </cell>
        </row>
        <row r="3608">
          <cell r="C3608">
            <v>0</v>
          </cell>
          <cell r="E3608">
            <v>0</v>
          </cell>
        </row>
        <row r="3609">
          <cell r="C3609">
            <v>0</v>
          </cell>
          <cell r="E3609">
            <v>0</v>
          </cell>
        </row>
        <row r="3610">
          <cell r="C3610">
            <v>0</v>
          </cell>
          <cell r="E3610">
            <v>0</v>
          </cell>
        </row>
        <row r="3611">
          <cell r="C3611">
            <v>0</v>
          </cell>
          <cell r="E3611">
            <v>0</v>
          </cell>
        </row>
        <row r="3612">
          <cell r="C3612">
            <v>0</v>
          </cell>
          <cell r="E3612">
            <v>0</v>
          </cell>
        </row>
        <row r="3613">
          <cell r="C3613">
            <v>0</v>
          </cell>
          <cell r="E3613">
            <v>0</v>
          </cell>
        </row>
        <row r="3614">
          <cell r="C3614">
            <v>0</v>
          </cell>
          <cell r="E3614">
            <v>0</v>
          </cell>
        </row>
        <row r="3615">
          <cell r="C3615">
            <v>0</v>
          </cell>
          <cell r="E3615">
            <v>0</v>
          </cell>
        </row>
        <row r="3616">
          <cell r="C3616">
            <v>0</v>
          </cell>
          <cell r="E3616">
            <v>0</v>
          </cell>
        </row>
        <row r="3617">
          <cell r="C3617">
            <v>0</v>
          </cell>
          <cell r="E3617">
            <v>0</v>
          </cell>
        </row>
        <row r="3618">
          <cell r="C3618">
            <v>0</v>
          </cell>
          <cell r="E3618">
            <v>0</v>
          </cell>
        </row>
        <row r="3619">
          <cell r="C3619">
            <v>0</v>
          </cell>
          <cell r="E3619">
            <v>0</v>
          </cell>
        </row>
        <row r="3620">
          <cell r="C3620">
            <v>0</v>
          </cell>
          <cell r="E3620">
            <v>0</v>
          </cell>
        </row>
        <row r="3621">
          <cell r="C3621">
            <v>0</v>
          </cell>
          <cell r="E3621">
            <v>0</v>
          </cell>
        </row>
        <row r="3622">
          <cell r="C3622">
            <v>0</v>
          </cell>
          <cell r="E3622">
            <v>0</v>
          </cell>
        </row>
        <row r="3623">
          <cell r="C3623">
            <v>0</v>
          </cell>
          <cell r="E3623">
            <v>0</v>
          </cell>
        </row>
        <row r="3624">
          <cell r="C3624">
            <v>0</v>
          </cell>
          <cell r="E3624">
            <v>0</v>
          </cell>
        </row>
        <row r="3625">
          <cell r="C3625">
            <v>0</v>
          </cell>
          <cell r="E3625">
            <v>0</v>
          </cell>
        </row>
        <row r="3626">
          <cell r="C3626">
            <v>0</v>
          </cell>
          <cell r="E3626">
            <v>0</v>
          </cell>
        </row>
        <row r="3627">
          <cell r="C3627">
            <v>0</v>
          </cell>
          <cell r="E3627">
            <v>0</v>
          </cell>
        </row>
        <row r="3628">
          <cell r="C3628">
            <v>0</v>
          </cell>
          <cell r="E3628">
            <v>0</v>
          </cell>
        </row>
        <row r="3629">
          <cell r="C3629">
            <v>0</v>
          </cell>
          <cell r="E3629">
            <v>0</v>
          </cell>
        </row>
        <row r="3630">
          <cell r="C3630">
            <v>0</v>
          </cell>
          <cell r="E3630">
            <v>0</v>
          </cell>
        </row>
        <row r="3631">
          <cell r="C3631">
            <v>0</v>
          </cell>
          <cell r="E3631">
            <v>0</v>
          </cell>
        </row>
        <row r="3632">
          <cell r="C3632">
            <v>0</v>
          </cell>
          <cell r="E3632">
            <v>0</v>
          </cell>
        </row>
        <row r="3633">
          <cell r="C3633">
            <v>0</v>
          </cell>
          <cell r="E3633">
            <v>0</v>
          </cell>
        </row>
        <row r="3634">
          <cell r="C3634">
            <v>0</v>
          </cell>
          <cell r="E3634">
            <v>0</v>
          </cell>
        </row>
        <row r="3635">
          <cell r="C3635">
            <v>0</v>
          </cell>
          <cell r="E3635">
            <v>0</v>
          </cell>
        </row>
        <row r="3636">
          <cell r="C3636">
            <v>0</v>
          </cell>
          <cell r="E3636">
            <v>0</v>
          </cell>
        </row>
        <row r="3637">
          <cell r="C3637">
            <v>0</v>
          </cell>
          <cell r="E3637">
            <v>0</v>
          </cell>
        </row>
        <row r="3638">
          <cell r="C3638">
            <v>0</v>
          </cell>
          <cell r="E3638">
            <v>0</v>
          </cell>
        </row>
        <row r="3639">
          <cell r="C3639">
            <v>0</v>
          </cell>
          <cell r="E3639">
            <v>0</v>
          </cell>
        </row>
        <row r="3640">
          <cell r="C3640">
            <v>0</v>
          </cell>
          <cell r="E3640">
            <v>0</v>
          </cell>
        </row>
        <row r="3641">
          <cell r="C3641">
            <v>0</v>
          </cell>
          <cell r="E3641">
            <v>0</v>
          </cell>
        </row>
        <row r="3642">
          <cell r="C3642">
            <v>0</v>
          </cell>
          <cell r="E3642">
            <v>0</v>
          </cell>
        </row>
        <row r="3643">
          <cell r="C3643">
            <v>0</v>
          </cell>
          <cell r="E3643">
            <v>0</v>
          </cell>
        </row>
        <row r="3644">
          <cell r="C3644">
            <v>0</v>
          </cell>
          <cell r="E3644">
            <v>0</v>
          </cell>
        </row>
        <row r="3645">
          <cell r="C3645">
            <v>0</v>
          </cell>
          <cell r="E3645">
            <v>0</v>
          </cell>
        </row>
        <row r="3646">
          <cell r="C3646">
            <v>0</v>
          </cell>
          <cell r="E3646">
            <v>0</v>
          </cell>
        </row>
        <row r="3647">
          <cell r="C3647">
            <v>0</v>
          </cell>
          <cell r="E3647">
            <v>0</v>
          </cell>
        </row>
        <row r="3648">
          <cell r="C3648">
            <v>0</v>
          </cell>
          <cell r="E3648">
            <v>0</v>
          </cell>
        </row>
        <row r="3649">
          <cell r="C3649">
            <v>0</v>
          </cell>
          <cell r="E3649">
            <v>0</v>
          </cell>
        </row>
        <row r="3650">
          <cell r="C3650">
            <v>0</v>
          </cell>
          <cell r="E3650">
            <v>0</v>
          </cell>
        </row>
        <row r="3651">
          <cell r="C3651">
            <v>0</v>
          </cell>
          <cell r="E3651">
            <v>0</v>
          </cell>
        </row>
        <row r="3652">
          <cell r="C3652">
            <v>0</v>
          </cell>
          <cell r="E3652">
            <v>0</v>
          </cell>
        </row>
        <row r="3653">
          <cell r="C3653">
            <v>0</v>
          </cell>
          <cell r="E3653">
            <v>0</v>
          </cell>
        </row>
        <row r="3654">
          <cell r="C3654">
            <v>0</v>
          </cell>
          <cell r="E3654">
            <v>0</v>
          </cell>
        </row>
        <row r="3655">
          <cell r="C3655">
            <v>0</v>
          </cell>
          <cell r="E3655">
            <v>0</v>
          </cell>
        </row>
        <row r="3656">
          <cell r="C3656">
            <v>0</v>
          </cell>
          <cell r="E3656">
            <v>0</v>
          </cell>
        </row>
        <row r="3657">
          <cell r="C3657">
            <v>0</v>
          </cell>
          <cell r="E3657">
            <v>0</v>
          </cell>
        </row>
        <row r="3658">
          <cell r="C3658">
            <v>0</v>
          </cell>
          <cell r="E3658">
            <v>0</v>
          </cell>
        </row>
        <row r="3659">
          <cell r="C3659">
            <v>0</v>
          </cell>
          <cell r="E3659">
            <v>0</v>
          </cell>
        </row>
        <row r="3660">
          <cell r="C3660">
            <v>0</v>
          </cell>
          <cell r="E3660">
            <v>0</v>
          </cell>
        </row>
        <row r="3661">
          <cell r="C3661">
            <v>0</v>
          </cell>
          <cell r="E3661">
            <v>0</v>
          </cell>
        </row>
        <row r="3662">
          <cell r="C3662">
            <v>0</v>
          </cell>
          <cell r="E3662">
            <v>0</v>
          </cell>
        </row>
        <row r="3663">
          <cell r="C3663">
            <v>0</v>
          </cell>
          <cell r="E3663">
            <v>0</v>
          </cell>
        </row>
        <row r="3664">
          <cell r="C3664">
            <v>0</v>
          </cell>
          <cell r="E3664">
            <v>0</v>
          </cell>
        </row>
        <row r="3665">
          <cell r="C3665">
            <v>0</v>
          </cell>
          <cell r="E3665">
            <v>0</v>
          </cell>
        </row>
        <row r="3666">
          <cell r="C3666">
            <v>0</v>
          </cell>
          <cell r="E3666">
            <v>0</v>
          </cell>
        </row>
        <row r="3667">
          <cell r="C3667">
            <v>0</v>
          </cell>
          <cell r="E3667">
            <v>0</v>
          </cell>
        </row>
        <row r="3668">
          <cell r="C3668">
            <v>0</v>
          </cell>
          <cell r="E3668">
            <v>0</v>
          </cell>
        </row>
        <row r="3669">
          <cell r="C3669">
            <v>0</v>
          </cell>
          <cell r="E3669">
            <v>0</v>
          </cell>
        </row>
        <row r="3670">
          <cell r="C3670">
            <v>0</v>
          </cell>
          <cell r="E3670">
            <v>0</v>
          </cell>
        </row>
        <row r="3671">
          <cell r="C3671">
            <v>0</v>
          </cell>
          <cell r="E3671">
            <v>0</v>
          </cell>
        </row>
        <row r="3672">
          <cell r="C3672">
            <v>0</v>
          </cell>
          <cell r="E3672">
            <v>0</v>
          </cell>
        </row>
        <row r="3673">
          <cell r="C3673">
            <v>0</v>
          </cell>
          <cell r="E3673">
            <v>0</v>
          </cell>
        </row>
        <row r="3674">
          <cell r="C3674">
            <v>0</v>
          </cell>
          <cell r="E3674">
            <v>0</v>
          </cell>
        </row>
        <row r="3675">
          <cell r="C3675">
            <v>0</v>
          </cell>
          <cell r="E3675">
            <v>0</v>
          </cell>
        </row>
        <row r="3676">
          <cell r="C3676">
            <v>0</v>
          </cell>
          <cell r="E3676">
            <v>0</v>
          </cell>
        </row>
        <row r="3677">
          <cell r="C3677">
            <v>0</v>
          </cell>
          <cell r="E3677">
            <v>0</v>
          </cell>
        </row>
        <row r="3678">
          <cell r="C3678">
            <v>0</v>
          </cell>
          <cell r="E3678">
            <v>0</v>
          </cell>
        </row>
        <row r="3679">
          <cell r="C3679">
            <v>0</v>
          </cell>
          <cell r="E3679">
            <v>0</v>
          </cell>
        </row>
        <row r="3680">
          <cell r="C3680">
            <v>0</v>
          </cell>
          <cell r="E3680">
            <v>0</v>
          </cell>
        </row>
        <row r="3681">
          <cell r="C3681">
            <v>0</v>
          </cell>
          <cell r="E3681">
            <v>0</v>
          </cell>
        </row>
        <row r="3682">
          <cell r="C3682">
            <v>0</v>
          </cell>
          <cell r="E3682">
            <v>0</v>
          </cell>
        </row>
        <row r="3683">
          <cell r="C3683">
            <v>0</v>
          </cell>
          <cell r="E3683">
            <v>0</v>
          </cell>
        </row>
        <row r="3684">
          <cell r="C3684">
            <v>0</v>
          </cell>
          <cell r="E3684">
            <v>0</v>
          </cell>
        </row>
        <row r="3685">
          <cell r="C3685">
            <v>0</v>
          </cell>
          <cell r="E3685">
            <v>0</v>
          </cell>
        </row>
        <row r="3686">
          <cell r="C3686">
            <v>0</v>
          </cell>
          <cell r="E3686">
            <v>0</v>
          </cell>
        </row>
        <row r="3687">
          <cell r="C3687">
            <v>0</v>
          </cell>
          <cell r="E3687">
            <v>0</v>
          </cell>
        </row>
        <row r="3688">
          <cell r="C3688">
            <v>0</v>
          </cell>
          <cell r="E3688">
            <v>0</v>
          </cell>
        </row>
        <row r="3689">
          <cell r="C3689">
            <v>0</v>
          </cell>
          <cell r="E3689">
            <v>0</v>
          </cell>
        </row>
        <row r="3690">
          <cell r="C3690">
            <v>0</v>
          </cell>
          <cell r="E3690">
            <v>0</v>
          </cell>
        </row>
        <row r="3691">
          <cell r="C3691">
            <v>0</v>
          </cell>
          <cell r="E3691">
            <v>0</v>
          </cell>
        </row>
        <row r="3692">
          <cell r="C3692">
            <v>0</v>
          </cell>
          <cell r="E3692">
            <v>0</v>
          </cell>
        </row>
        <row r="3693">
          <cell r="C3693">
            <v>0</v>
          </cell>
          <cell r="E3693">
            <v>0</v>
          </cell>
        </row>
        <row r="3694">
          <cell r="C3694">
            <v>0</v>
          </cell>
          <cell r="E3694">
            <v>0</v>
          </cell>
        </row>
        <row r="3695">
          <cell r="C3695">
            <v>0</v>
          </cell>
          <cell r="E3695">
            <v>0</v>
          </cell>
        </row>
        <row r="3696">
          <cell r="C3696">
            <v>0</v>
          </cell>
          <cell r="E3696">
            <v>0</v>
          </cell>
        </row>
        <row r="3697">
          <cell r="C3697">
            <v>0</v>
          </cell>
          <cell r="E3697">
            <v>0</v>
          </cell>
        </row>
        <row r="3698">
          <cell r="C3698">
            <v>0</v>
          </cell>
          <cell r="E3698">
            <v>0</v>
          </cell>
        </row>
        <row r="3699">
          <cell r="C3699">
            <v>0</v>
          </cell>
          <cell r="E3699">
            <v>0</v>
          </cell>
        </row>
        <row r="3700">
          <cell r="C3700">
            <v>0</v>
          </cell>
          <cell r="E3700">
            <v>0</v>
          </cell>
        </row>
        <row r="3701">
          <cell r="C3701">
            <v>0</v>
          </cell>
          <cell r="E3701">
            <v>0</v>
          </cell>
        </row>
        <row r="3702">
          <cell r="C3702">
            <v>0</v>
          </cell>
          <cell r="E3702">
            <v>0</v>
          </cell>
        </row>
        <row r="3703">
          <cell r="C3703">
            <v>0</v>
          </cell>
          <cell r="E3703">
            <v>0</v>
          </cell>
        </row>
        <row r="3704">
          <cell r="C3704">
            <v>0</v>
          </cell>
          <cell r="E3704">
            <v>0</v>
          </cell>
        </row>
        <row r="3705">
          <cell r="C3705">
            <v>0</v>
          </cell>
          <cell r="E3705">
            <v>0</v>
          </cell>
        </row>
        <row r="3706">
          <cell r="C3706">
            <v>0</v>
          </cell>
          <cell r="E3706">
            <v>0</v>
          </cell>
        </row>
        <row r="3707">
          <cell r="C3707">
            <v>0</v>
          </cell>
          <cell r="E3707">
            <v>0</v>
          </cell>
        </row>
        <row r="3708">
          <cell r="C3708">
            <v>0</v>
          </cell>
          <cell r="E3708">
            <v>0</v>
          </cell>
        </row>
        <row r="3709">
          <cell r="C3709">
            <v>0</v>
          </cell>
          <cell r="E3709">
            <v>0</v>
          </cell>
        </row>
        <row r="3710">
          <cell r="C3710">
            <v>0</v>
          </cell>
          <cell r="E3710">
            <v>0</v>
          </cell>
        </row>
        <row r="3711">
          <cell r="C3711">
            <v>0</v>
          </cell>
          <cell r="E3711">
            <v>0</v>
          </cell>
        </row>
        <row r="3712">
          <cell r="C3712">
            <v>0</v>
          </cell>
          <cell r="E3712">
            <v>0</v>
          </cell>
        </row>
        <row r="3713">
          <cell r="C3713">
            <v>0</v>
          </cell>
          <cell r="E3713">
            <v>0</v>
          </cell>
        </row>
        <row r="3714">
          <cell r="C3714">
            <v>0</v>
          </cell>
          <cell r="E3714">
            <v>0</v>
          </cell>
        </row>
        <row r="3715">
          <cell r="C3715">
            <v>0</v>
          </cell>
          <cell r="E3715">
            <v>0</v>
          </cell>
        </row>
        <row r="3716">
          <cell r="C3716">
            <v>0</v>
          </cell>
          <cell r="E3716">
            <v>0</v>
          </cell>
        </row>
        <row r="3717">
          <cell r="C3717">
            <v>0</v>
          </cell>
          <cell r="E3717">
            <v>0</v>
          </cell>
        </row>
        <row r="3718">
          <cell r="C3718">
            <v>0</v>
          </cell>
          <cell r="E3718">
            <v>0</v>
          </cell>
        </row>
        <row r="3719">
          <cell r="C3719">
            <v>0</v>
          </cell>
          <cell r="E3719">
            <v>0</v>
          </cell>
        </row>
        <row r="3720">
          <cell r="C3720">
            <v>0</v>
          </cell>
          <cell r="E3720">
            <v>0</v>
          </cell>
        </row>
        <row r="3721">
          <cell r="C3721">
            <v>0</v>
          </cell>
          <cell r="E3721">
            <v>0</v>
          </cell>
        </row>
        <row r="3722">
          <cell r="C3722">
            <v>0</v>
          </cell>
          <cell r="E3722">
            <v>0</v>
          </cell>
        </row>
        <row r="3723">
          <cell r="C3723">
            <v>0</v>
          </cell>
          <cell r="E3723">
            <v>0</v>
          </cell>
        </row>
        <row r="3724">
          <cell r="C3724">
            <v>0</v>
          </cell>
          <cell r="E3724">
            <v>0</v>
          </cell>
        </row>
        <row r="3725">
          <cell r="C3725">
            <v>0</v>
          </cell>
          <cell r="E3725">
            <v>0</v>
          </cell>
        </row>
        <row r="3726">
          <cell r="C3726">
            <v>0</v>
          </cell>
          <cell r="E3726">
            <v>0</v>
          </cell>
        </row>
        <row r="3727">
          <cell r="C3727">
            <v>0</v>
          </cell>
          <cell r="E3727">
            <v>0</v>
          </cell>
        </row>
        <row r="3728">
          <cell r="C3728">
            <v>0</v>
          </cell>
          <cell r="E3728">
            <v>0</v>
          </cell>
        </row>
        <row r="3729">
          <cell r="C3729">
            <v>0</v>
          </cell>
          <cell r="E3729">
            <v>0</v>
          </cell>
        </row>
        <row r="3730">
          <cell r="C3730">
            <v>0</v>
          </cell>
          <cell r="E3730">
            <v>0</v>
          </cell>
        </row>
        <row r="3731">
          <cell r="C3731">
            <v>0</v>
          </cell>
          <cell r="E3731">
            <v>0</v>
          </cell>
        </row>
        <row r="3732">
          <cell r="C3732">
            <v>0</v>
          </cell>
          <cell r="E3732">
            <v>0</v>
          </cell>
        </row>
        <row r="3733">
          <cell r="C3733">
            <v>0</v>
          </cell>
          <cell r="E3733">
            <v>0</v>
          </cell>
        </row>
        <row r="3734">
          <cell r="C3734">
            <v>0</v>
          </cell>
          <cell r="E3734">
            <v>0</v>
          </cell>
        </row>
        <row r="3735">
          <cell r="C3735">
            <v>0</v>
          </cell>
          <cell r="E3735">
            <v>0</v>
          </cell>
        </row>
        <row r="3736">
          <cell r="C3736">
            <v>0</v>
          </cell>
          <cell r="E3736">
            <v>0</v>
          </cell>
        </row>
        <row r="3737">
          <cell r="C3737">
            <v>0</v>
          </cell>
          <cell r="E3737">
            <v>0</v>
          </cell>
        </row>
        <row r="3738">
          <cell r="C3738">
            <v>0</v>
          </cell>
          <cell r="E3738">
            <v>0</v>
          </cell>
        </row>
        <row r="3739">
          <cell r="C3739">
            <v>0</v>
          </cell>
          <cell r="E3739">
            <v>0</v>
          </cell>
        </row>
        <row r="3740">
          <cell r="C3740">
            <v>0</v>
          </cell>
          <cell r="E3740">
            <v>0</v>
          </cell>
        </row>
        <row r="3741">
          <cell r="C3741">
            <v>0</v>
          </cell>
          <cell r="E3741">
            <v>0</v>
          </cell>
        </row>
        <row r="3742">
          <cell r="C3742">
            <v>0</v>
          </cell>
          <cell r="E3742">
            <v>0</v>
          </cell>
        </row>
        <row r="3743">
          <cell r="C3743">
            <v>0</v>
          </cell>
          <cell r="E3743">
            <v>0</v>
          </cell>
        </row>
        <row r="3744">
          <cell r="C3744">
            <v>0</v>
          </cell>
          <cell r="E3744">
            <v>0</v>
          </cell>
        </row>
        <row r="3745">
          <cell r="C3745">
            <v>0</v>
          </cell>
          <cell r="E3745">
            <v>0</v>
          </cell>
        </row>
        <row r="3746">
          <cell r="C3746">
            <v>0</v>
          </cell>
          <cell r="E3746">
            <v>0</v>
          </cell>
        </row>
        <row r="3747">
          <cell r="C3747">
            <v>0</v>
          </cell>
          <cell r="E3747">
            <v>0</v>
          </cell>
        </row>
        <row r="3748">
          <cell r="C3748">
            <v>0</v>
          </cell>
          <cell r="E3748">
            <v>0</v>
          </cell>
        </row>
        <row r="3749">
          <cell r="C3749">
            <v>0</v>
          </cell>
          <cell r="E3749">
            <v>0</v>
          </cell>
        </row>
        <row r="3750">
          <cell r="C3750">
            <v>0</v>
          </cell>
          <cell r="E3750">
            <v>0</v>
          </cell>
        </row>
        <row r="3751">
          <cell r="C3751">
            <v>0</v>
          </cell>
          <cell r="E3751">
            <v>0</v>
          </cell>
        </row>
        <row r="3752">
          <cell r="C3752">
            <v>0</v>
          </cell>
          <cell r="E3752">
            <v>0</v>
          </cell>
        </row>
        <row r="3753">
          <cell r="C3753">
            <v>0</v>
          </cell>
          <cell r="E3753">
            <v>0</v>
          </cell>
        </row>
        <row r="3754">
          <cell r="C3754">
            <v>0</v>
          </cell>
          <cell r="E3754">
            <v>0</v>
          </cell>
        </row>
        <row r="3755">
          <cell r="C3755">
            <v>0</v>
          </cell>
          <cell r="E3755">
            <v>0</v>
          </cell>
        </row>
        <row r="3756">
          <cell r="C3756">
            <v>0</v>
          </cell>
          <cell r="E3756">
            <v>0</v>
          </cell>
        </row>
        <row r="3757">
          <cell r="C3757">
            <v>0</v>
          </cell>
          <cell r="E3757">
            <v>0</v>
          </cell>
        </row>
        <row r="3758">
          <cell r="C3758">
            <v>0</v>
          </cell>
          <cell r="E3758">
            <v>0</v>
          </cell>
        </row>
        <row r="3759">
          <cell r="C3759">
            <v>0</v>
          </cell>
          <cell r="E3759">
            <v>0</v>
          </cell>
        </row>
        <row r="3760">
          <cell r="C3760">
            <v>0</v>
          </cell>
          <cell r="E3760">
            <v>0</v>
          </cell>
        </row>
        <row r="3761">
          <cell r="C3761">
            <v>0</v>
          </cell>
          <cell r="E3761">
            <v>0</v>
          </cell>
        </row>
        <row r="3762">
          <cell r="C3762">
            <v>0</v>
          </cell>
          <cell r="E3762">
            <v>0</v>
          </cell>
        </row>
        <row r="3763">
          <cell r="C3763">
            <v>0</v>
          </cell>
          <cell r="E3763">
            <v>0</v>
          </cell>
        </row>
        <row r="3764">
          <cell r="C3764">
            <v>0</v>
          </cell>
          <cell r="E3764">
            <v>0</v>
          </cell>
        </row>
        <row r="3765">
          <cell r="C3765">
            <v>0</v>
          </cell>
          <cell r="E3765">
            <v>0</v>
          </cell>
        </row>
        <row r="3766">
          <cell r="C3766">
            <v>0</v>
          </cell>
          <cell r="E3766">
            <v>0</v>
          </cell>
        </row>
        <row r="3767">
          <cell r="C3767">
            <v>0</v>
          </cell>
          <cell r="E3767">
            <v>0</v>
          </cell>
        </row>
        <row r="3768">
          <cell r="C3768">
            <v>0</v>
          </cell>
          <cell r="E3768">
            <v>0</v>
          </cell>
        </row>
        <row r="3769">
          <cell r="C3769">
            <v>0</v>
          </cell>
          <cell r="E3769">
            <v>0</v>
          </cell>
        </row>
        <row r="3770">
          <cell r="C3770">
            <v>0</v>
          </cell>
          <cell r="E3770">
            <v>0</v>
          </cell>
        </row>
        <row r="3771">
          <cell r="C3771">
            <v>0</v>
          </cell>
          <cell r="E3771">
            <v>0</v>
          </cell>
        </row>
        <row r="3772">
          <cell r="C3772">
            <v>0</v>
          </cell>
          <cell r="E3772">
            <v>0</v>
          </cell>
        </row>
        <row r="3773">
          <cell r="C3773">
            <v>0</v>
          </cell>
          <cell r="E3773">
            <v>0</v>
          </cell>
        </row>
        <row r="3774">
          <cell r="C3774">
            <v>0</v>
          </cell>
          <cell r="E3774">
            <v>0</v>
          </cell>
        </row>
        <row r="3775">
          <cell r="C3775">
            <v>0</v>
          </cell>
          <cell r="E3775">
            <v>0</v>
          </cell>
        </row>
        <row r="3776">
          <cell r="C3776">
            <v>0</v>
          </cell>
          <cell r="E3776">
            <v>0</v>
          </cell>
        </row>
        <row r="3777">
          <cell r="C3777">
            <v>0</v>
          </cell>
          <cell r="E3777">
            <v>0</v>
          </cell>
        </row>
        <row r="3778">
          <cell r="C3778">
            <v>0</v>
          </cell>
          <cell r="E3778">
            <v>0</v>
          </cell>
        </row>
        <row r="3779">
          <cell r="C3779">
            <v>0</v>
          </cell>
          <cell r="E3779">
            <v>0</v>
          </cell>
        </row>
        <row r="3780">
          <cell r="C3780">
            <v>0</v>
          </cell>
          <cell r="E3780">
            <v>0</v>
          </cell>
        </row>
        <row r="3781">
          <cell r="C3781">
            <v>0</v>
          </cell>
          <cell r="E3781">
            <v>0</v>
          </cell>
        </row>
        <row r="3782">
          <cell r="C3782">
            <v>0</v>
          </cell>
          <cell r="E3782">
            <v>0</v>
          </cell>
        </row>
        <row r="3783">
          <cell r="C3783">
            <v>0</v>
          </cell>
          <cell r="E3783">
            <v>0</v>
          </cell>
        </row>
        <row r="3784">
          <cell r="C3784">
            <v>0</v>
          </cell>
          <cell r="E3784">
            <v>0</v>
          </cell>
        </row>
        <row r="3785">
          <cell r="C3785">
            <v>0</v>
          </cell>
          <cell r="E3785">
            <v>0</v>
          </cell>
        </row>
        <row r="3786">
          <cell r="C3786">
            <v>0</v>
          </cell>
          <cell r="E3786">
            <v>0</v>
          </cell>
        </row>
        <row r="3787">
          <cell r="C3787">
            <v>0</v>
          </cell>
          <cell r="E3787">
            <v>0</v>
          </cell>
        </row>
        <row r="3788">
          <cell r="C3788">
            <v>0</v>
          </cell>
          <cell r="E3788">
            <v>0</v>
          </cell>
        </row>
        <row r="3789">
          <cell r="C3789">
            <v>0</v>
          </cell>
          <cell r="E3789">
            <v>0</v>
          </cell>
        </row>
        <row r="3790">
          <cell r="C3790">
            <v>0</v>
          </cell>
          <cell r="E3790">
            <v>0</v>
          </cell>
        </row>
        <row r="3791">
          <cell r="C3791">
            <v>0</v>
          </cell>
          <cell r="E3791">
            <v>0</v>
          </cell>
        </row>
        <row r="3792">
          <cell r="C3792">
            <v>0</v>
          </cell>
          <cell r="E3792">
            <v>0</v>
          </cell>
        </row>
        <row r="3793">
          <cell r="C3793">
            <v>0</v>
          </cell>
          <cell r="E3793">
            <v>0</v>
          </cell>
        </row>
        <row r="3794">
          <cell r="C3794">
            <v>0</v>
          </cell>
          <cell r="E3794">
            <v>0</v>
          </cell>
        </row>
        <row r="3795">
          <cell r="C3795">
            <v>0</v>
          </cell>
          <cell r="E3795">
            <v>0</v>
          </cell>
        </row>
        <row r="3796">
          <cell r="C3796">
            <v>0</v>
          </cell>
          <cell r="E3796">
            <v>0</v>
          </cell>
        </row>
        <row r="3797">
          <cell r="C3797">
            <v>0</v>
          </cell>
          <cell r="E3797">
            <v>0</v>
          </cell>
        </row>
        <row r="3798">
          <cell r="C3798">
            <v>0</v>
          </cell>
          <cell r="E3798">
            <v>0</v>
          </cell>
        </row>
        <row r="3799">
          <cell r="C3799">
            <v>0</v>
          </cell>
          <cell r="E3799">
            <v>0</v>
          </cell>
        </row>
        <row r="3800">
          <cell r="C3800">
            <v>0</v>
          </cell>
          <cell r="E3800">
            <v>0</v>
          </cell>
        </row>
        <row r="3801">
          <cell r="C3801">
            <v>0</v>
          </cell>
          <cell r="E3801">
            <v>0</v>
          </cell>
        </row>
        <row r="3802">
          <cell r="C3802">
            <v>0</v>
          </cell>
          <cell r="E3802">
            <v>0</v>
          </cell>
        </row>
        <row r="3803">
          <cell r="C3803">
            <v>0</v>
          </cell>
          <cell r="E3803">
            <v>0</v>
          </cell>
        </row>
        <row r="3804">
          <cell r="C3804">
            <v>0</v>
          </cell>
          <cell r="E3804">
            <v>0</v>
          </cell>
        </row>
        <row r="3805">
          <cell r="C3805">
            <v>0</v>
          </cell>
          <cell r="E3805">
            <v>0</v>
          </cell>
        </row>
        <row r="3806">
          <cell r="C3806">
            <v>0</v>
          </cell>
          <cell r="E3806">
            <v>0</v>
          </cell>
        </row>
        <row r="3807">
          <cell r="C3807">
            <v>0</v>
          </cell>
          <cell r="E3807">
            <v>0</v>
          </cell>
        </row>
        <row r="3808">
          <cell r="C3808">
            <v>0</v>
          </cell>
          <cell r="E3808">
            <v>0</v>
          </cell>
        </row>
        <row r="3809">
          <cell r="C3809">
            <v>0</v>
          </cell>
          <cell r="E3809">
            <v>0</v>
          </cell>
        </row>
        <row r="3810">
          <cell r="C3810">
            <v>0</v>
          </cell>
          <cell r="E3810">
            <v>0</v>
          </cell>
        </row>
        <row r="3811">
          <cell r="C3811">
            <v>0</v>
          </cell>
          <cell r="E3811">
            <v>0</v>
          </cell>
        </row>
        <row r="3812">
          <cell r="C3812">
            <v>0</v>
          </cell>
          <cell r="E3812">
            <v>0</v>
          </cell>
        </row>
        <row r="3813">
          <cell r="C3813">
            <v>0</v>
          </cell>
          <cell r="E3813">
            <v>0</v>
          </cell>
        </row>
        <row r="3814">
          <cell r="C3814">
            <v>0</v>
          </cell>
          <cell r="E3814">
            <v>0</v>
          </cell>
        </row>
        <row r="3815">
          <cell r="C3815">
            <v>0</v>
          </cell>
          <cell r="E3815">
            <v>0</v>
          </cell>
        </row>
        <row r="3816">
          <cell r="C3816">
            <v>0</v>
          </cell>
          <cell r="E3816">
            <v>0</v>
          </cell>
        </row>
        <row r="3817">
          <cell r="C3817">
            <v>0</v>
          </cell>
          <cell r="E3817">
            <v>0</v>
          </cell>
        </row>
        <row r="3818">
          <cell r="C3818">
            <v>0</v>
          </cell>
          <cell r="E3818">
            <v>0</v>
          </cell>
        </row>
        <row r="3819">
          <cell r="C3819">
            <v>0</v>
          </cell>
          <cell r="E3819">
            <v>0</v>
          </cell>
        </row>
        <row r="3820">
          <cell r="C3820">
            <v>0</v>
          </cell>
          <cell r="E3820">
            <v>0</v>
          </cell>
        </row>
        <row r="3821">
          <cell r="C3821">
            <v>0</v>
          </cell>
          <cell r="E3821">
            <v>0</v>
          </cell>
        </row>
        <row r="3822">
          <cell r="C3822">
            <v>0</v>
          </cell>
          <cell r="E3822">
            <v>0</v>
          </cell>
        </row>
        <row r="3823">
          <cell r="C3823">
            <v>0</v>
          </cell>
          <cell r="E3823">
            <v>0</v>
          </cell>
        </row>
        <row r="3824">
          <cell r="C3824">
            <v>0</v>
          </cell>
          <cell r="E3824">
            <v>0</v>
          </cell>
        </row>
        <row r="3825">
          <cell r="C3825">
            <v>0</v>
          </cell>
          <cell r="E3825">
            <v>0</v>
          </cell>
        </row>
        <row r="3826">
          <cell r="C3826">
            <v>0</v>
          </cell>
          <cell r="E3826">
            <v>0</v>
          </cell>
        </row>
        <row r="3827">
          <cell r="C3827">
            <v>0</v>
          </cell>
          <cell r="E3827">
            <v>0</v>
          </cell>
        </row>
        <row r="3828">
          <cell r="C3828">
            <v>0</v>
          </cell>
          <cell r="E3828">
            <v>0</v>
          </cell>
        </row>
        <row r="3829">
          <cell r="C3829">
            <v>0</v>
          </cell>
          <cell r="E3829">
            <v>0</v>
          </cell>
        </row>
        <row r="3830">
          <cell r="C3830">
            <v>0</v>
          </cell>
          <cell r="E3830">
            <v>0</v>
          </cell>
        </row>
        <row r="3831">
          <cell r="C3831">
            <v>0</v>
          </cell>
          <cell r="E3831">
            <v>0</v>
          </cell>
        </row>
        <row r="3832">
          <cell r="C3832">
            <v>0</v>
          </cell>
          <cell r="E3832">
            <v>0</v>
          </cell>
        </row>
        <row r="3833">
          <cell r="C3833">
            <v>0</v>
          </cell>
          <cell r="E3833">
            <v>0</v>
          </cell>
        </row>
        <row r="3834">
          <cell r="C3834">
            <v>0</v>
          </cell>
          <cell r="E3834">
            <v>0</v>
          </cell>
        </row>
        <row r="3835">
          <cell r="C3835">
            <v>0</v>
          </cell>
          <cell r="E3835">
            <v>0</v>
          </cell>
        </row>
        <row r="3836">
          <cell r="C3836">
            <v>0</v>
          </cell>
          <cell r="E3836">
            <v>0</v>
          </cell>
        </row>
        <row r="3837">
          <cell r="C3837">
            <v>0</v>
          </cell>
          <cell r="E3837">
            <v>0</v>
          </cell>
        </row>
        <row r="3838">
          <cell r="C3838">
            <v>0</v>
          </cell>
          <cell r="E3838">
            <v>0</v>
          </cell>
        </row>
        <row r="3839">
          <cell r="C3839">
            <v>0</v>
          </cell>
          <cell r="E3839">
            <v>0</v>
          </cell>
        </row>
        <row r="3840">
          <cell r="C3840">
            <v>0</v>
          </cell>
          <cell r="E3840">
            <v>0</v>
          </cell>
        </row>
        <row r="3841">
          <cell r="C3841">
            <v>0</v>
          </cell>
          <cell r="E3841">
            <v>0</v>
          </cell>
        </row>
        <row r="3842">
          <cell r="C3842">
            <v>0</v>
          </cell>
          <cell r="E3842">
            <v>0</v>
          </cell>
        </row>
        <row r="3843">
          <cell r="C3843">
            <v>0</v>
          </cell>
          <cell r="E3843">
            <v>0</v>
          </cell>
        </row>
        <row r="3844">
          <cell r="C3844">
            <v>0</v>
          </cell>
          <cell r="E3844">
            <v>0</v>
          </cell>
        </row>
        <row r="3845">
          <cell r="C3845">
            <v>0</v>
          </cell>
          <cell r="E3845">
            <v>0</v>
          </cell>
        </row>
        <row r="3846">
          <cell r="C3846">
            <v>0</v>
          </cell>
          <cell r="E3846">
            <v>0</v>
          </cell>
        </row>
        <row r="3847">
          <cell r="C3847">
            <v>0</v>
          </cell>
          <cell r="E3847">
            <v>0</v>
          </cell>
        </row>
        <row r="3848">
          <cell r="C3848">
            <v>0</v>
          </cell>
          <cell r="E3848">
            <v>0</v>
          </cell>
        </row>
        <row r="3849">
          <cell r="C3849">
            <v>0</v>
          </cell>
          <cell r="E3849">
            <v>0</v>
          </cell>
        </row>
        <row r="3850">
          <cell r="C3850">
            <v>0</v>
          </cell>
          <cell r="E3850">
            <v>0</v>
          </cell>
        </row>
        <row r="3851">
          <cell r="C3851">
            <v>0</v>
          </cell>
          <cell r="E3851">
            <v>0</v>
          </cell>
        </row>
        <row r="3852">
          <cell r="C3852">
            <v>0</v>
          </cell>
          <cell r="E3852">
            <v>0</v>
          </cell>
        </row>
        <row r="3853">
          <cell r="C3853">
            <v>0</v>
          </cell>
          <cell r="E3853">
            <v>0</v>
          </cell>
        </row>
        <row r="3854">
          <cell r="C3854">
            <v>0</v>
          </cell>
          <cell r="E3854">
            <v>0</v>
          </cell>
        </row>
        <row r="3855">
          <cell r="C3855">
            <v>0</v>
          </cell>
          <cell r="E3855">
            <v>0</v>
          </cell>
        </row>
        <row r="3856">
          <cell r="C3856">
            <v>0</v>
          </cell>
          <cell r="E3856">
            <v>0</v>
          </cell>
        </row>
        <row r="3857">
          <cell r="C3857">
            <v>0</v>
          </cell>
          <cell r="E3857">
            <v>0</v>
          </cell>
        </row>
        <row r="3858">
          <cell r="C3858">
            <v>0</v>
          </cell>
          <cell r="E3858">
            <v>0</v>
          </cell>
        </row>
        <row r="3859">
          <cell r="C3859">
            <v>0</v>
          </cell>
          <cell r="E3859">
            <v>0</v>
          </cell>
        </row>
        <row r="3860">
          <cell r="C3860">
            <v>0</v>
          </cell>
          <cell r="E3860">
            <v>0</v>
          </cell>
        </row>
        <row r="3861">
          <cell r="C3861">
            <v>0</v>
          </cell>
          <cell r="E3861">
            <v>0</v>
          </cell>
        </row>
        <row r="3862">
          <cell r="C3862">
            <v>0</v>
          </cell>
          <cell r="E3862">
            <v>0</v>
          </cell>
        </row>
        <row r="3863">
          <cell r="C3863">
            <v>0</v>
          </cell>
          <cell r="E3863">
            <v>0</v>
          </cell>
        </row>
        <row r="3864">
          <cell r="C3864">
            <v>0</v>
          </cell>
          <cell r="E3864">
            <v>0</v>
          </cell>
        </row>
        <row r="3865">
          <cell r="C3865">
            <v>0</v>
          </cell>
          <cell r="E3865">
            <v>0</v>
          </cell>
        </row>
        <row r="3866">
          <cell r="C3866">
            <v>0</v>
          </cell>
          <cell r="E3866">
            <v>0</v>
          </cell>
        </row>
        <row r="3867">
          <cell r="C3867">
            <v>0</v>
          </cell>
          <cell r="E3867">
            <v>0</v>
          </cell>
        </row>
        <row r="3868">
          <cell r="C3868">
            <v>0</v>
          </cell>
          <cell r="E3868">
            <v>0</v>
          </cell>
        </row>
        <row r="3869">
          <cell r="C3869">
            <v>0</v>
          </cell>
          <cell r="E3869">
            <v>0</v>
          </cell>
        </row>
        <row r="3870">
          <cell r="C3870">
            <v>0</v>
          </cell>
          <cell r="E3870">
            <v>0</v>
          </cell>
        </row>
        <row r="3871">
          <cell r="C3871">
            <v>0</v>
          </cell>
          <cell r="E3871">
            <v>0</v>
          </cell>
        </row>
        <row r="3872">
          <cell r="C3872">
            <v>0</v>
          </cell>
          <cell r="E3872">
            <v>0</v>
          </cell>
        </row>
        <row r="3873">
          <cell r="C3873">
            <v>0</v>
          </cell>
          <cell r="E3873">
            <v>0</v>
          </cell>
        </row>
        <row r="3874">
          <cell r="C3874">
            <v>0</v>
          </cell>
          <cell r="E3874">
            <v>0</v>
          </cell>
        </row>
        <row r="3875">
          <cell r="C3875">
            <v>0</v>
          </cell>
          <cell r="E3875">
            <v>0</v>
          </cell>
        </row>
        <row r="3876">
          <cell r="C3876">
            <v>0</v>
          </cell>
          <cell r="E3876">
            <v>0</v>
          </cell>
        </row>
        <row r="3877">
          <cell r="C3877">
            <v>0</v>
          </cell>
          <cell r="E3877">
            <v>0</v>
          </cell>
        </row>
        <row r="3878">
          <cell r="C3878">
            <v>0</v>
          </cell>
          <cell r="E3878">
            <v>0</v>
          </cell>
        </row>
        <row r="3879">
          <cell r="C3879">
            <v>0</v>
          </cell>
          <cell r="E3879">
            <v>0</v>
          </cell>
        </row>
        <row r="3880">
          <cell r="C3880">
            <v>0</v>
          </cell>
          <cell r="E3880">
            <v>0</v>
          </cell>
        </row>
        <row r="3881">
          <cell r="C3881">
            <v>0</v>
          </cell>
          <cell r="E3881">
            <v>0</v>
          </cell>
        </row>
        <row r="3882">
          <cell r="C3882">
            <v>0</v>
          </cell>
          <cell r="E3882">
            <v>0</v>
          </cell>
        </row>
        <row r="3883">
          <cell r="C3883">
            <v>0</v>
          </cell>
          <cell r="E3883">
            <v>0</v>
          </cell>
        </row>
        <row r="3884">
          <cell r="C3884">
            <v>0</v>
          </cell>
          <cell r="E3884">
            <v>0</v>
          </cell>
        </row>
        <row r="3885">
          <cell r="C3885">
            <v>0</v>
          </cell>
          <cell r="E3885">
            <v>0</v>
          </cell>
        </row>
        <row r="3886">
          <cell r="C3886">
            <v>0</v>
          </cell>
          <cell r="E3886">
            <v>0</v>
          </cell>
        </row>
        <row r="3887">
          <cell r="C3887">
            <v>0</v>
          </cell>
          <cell r="E3887">
            <v>0</v>
          </cell>
        </row>
        <row r="3888">
          <cell r="C3888">
            <v>0</v>
          </cell>
          <cell r="E3888">
            <v>0</v>
          </cell>
        </row>
        <row r="3889">
          <cell r="C3889">
            <v>0</v>
          </cell>
          <cell r="E3889">
            <v>0</v>
          </cell>
        </row>
        <row r="3890">
          <cell r="C3890">
            <v>0</v>
          </cell>
          <cell r="E3890">
            <v>0</v>
          </cell>
        </row>
        <row r="3891">
          <cell r="C3891">
            <v>0</v>
          </cell>
          <cell r="E3891">
            <v>0</v>
          </cell>
        </row>
        <row r="3892">
          <cell r="C3892">
            <v>0</v>
          </cell>
          <cell r="E3892">
            <v>0</v>
          </cell>
        </row>
        <row r="3893">
          <cell r="C3893">
            <v>0</v>
          </cell>
          <cell r="E3893">
            <v>0</v>
          </cell>
        </row>
        <row r="3894">
          <cell r="C3894">
            <v>0</v>
          </cell>
          <cell r="E3894">
            <v>0</v>
          </cell>
        </row>
        <row r="3895">
          <cell r="C3895">
            <v>0</v>
          </cell>
          <cell r="E3895">
            <v>0</v>
          </cell>
        </row>
        <row r="3896">
          <cell r="C3896">
            <v>0</v>
          </cell>
          <cell r="E3896">
            <v>0</v>
          </cell>
        </row>
        <row r="3897">
          <cell r="C3897">
            <v>0</v>
          </cell>
          <cell r="E3897">
            <v>0</v>
          </cell>
        </row>
        <row r="3898">
          <cell r="C3898">
            <v>0</v>
          </cell>
          <cell r="E3898">
            <v>0</v>
          </cell>
        </row>
        <row r="3899">
          <cell r="C3899">
            <v>0</v>
          </cell>
          <cell r="E3899">
            <v>0</v>
          </cell>
        </row>
        <row r="3900">
          <cell r="C3900">
            <v>0</v>
          </cell>
          <cell r="E3900">
            <v>0</v>
          </cell>
        </row>
        <row r="3901">
          <cell r="C3901">
            <v>0</v>
          </cell>
          <cell r="E3901">
            <v>0</v>
          </cell>
        </row>
        <row r="3902">
          <cell r="C3902">
            <v>0</v>
          </cell>
          <cell r="E3902">
            <v>0</v>
          </cell>
        </row>
        <row r="3903">
          <cell r="C3903">
            <v>0</v>
          </cell>
          <cell r="E3903">
            <v>0</v>
          </cell>
        </row>
        <row r="3904">
          <cell r="C3904">
            <v>0</v>
          </cell>
          <cell r="E3904">
            <v>0</v>
          </cell>
        </row>
        <row r="3905">
          <cell r="C3905">
            <v>0</v>
          </cell>
          <cell r="E3905">
            <v>0</v>
          </cell>
        </row>
        <row r="3906">
          <cell r="C3906">
            <v>0</v>
          </cell>
          <cell r="E3906">
            <v>0</v>
          </cell>
        </row>
        <row r="3907">
          <cell r="C3907">
            <v>0</v>
          </cell>
          <cell r="E3907">
            <v>0</v>
          </cell>
        </row>
        <row r="3908">
          <cell r="C3908">
            <v>0</v>
          </cell>
          <cell r="E3908">
            <v>0</v>
          </cell>
        </row>
        <row r="3909">
          <cell r="C3909">
            <v>0</v>
          </cell>
          <cell r="E3909">
            <v>0</v>
          </cell>
        </row>
        <row r="3910">
          <cell r="C3910">
            <v>0</v>
          </cell>
          <cell r="E3910">
            <v>0</v>
          </cell>
        </row>
        <row r="3911">
          <cell r="C3911">
            <v>0</v>
          </cell>
          <cell r="E3911">
            <v>0</v>
          </cell>
        </row>
        <row r="3912">
          <cell r="C3912">
            <v>0</v>
          </cell>
          <cell r="E3912">
            <v>0</v>
          </cell>
        </row>
        <row r="3913">
          <cell r="C3913">
            <v>0</v>
          </cell>
          <cell r="E3913">
            <v>0</v>
          </cell>
        </row>
        <row r="3914">
          <cell r="C3914">
            <v>0</v>
          </cell>
          <cell r="E3914">
            <v>0</v>
          </cell>
        </row>
        <row r="3915">
          <cell r="C3915">
            <v>0</v>
          </cell>
          <cell r="E3915">
            <v>0</v>
          </cell>
        </row>
        <row r="3916">
          <cell r="C3916">
            <v>0</v>
          </cell>
          <cell r="E3916">
            <v>0</v>
          </cell>
        </row>
        <row r="3917">
          <cell r="C3917">
            <v>0</v>
          </cell>
          <cell r="E3917">
            <v>0</v>
          </cell>
        </row>
        <row r="3918">
          <cell r="C3918">
            <v>0</v>
          </cell>
          <cell r="E3918">
            <v>0</v>
          </cell>
        </row>
        <row r="3919">
          <cell r="C3919">
            <v>0</v>
          </cell>
          <cell r="E3919">
            <v>0</v>
          </cell>
        </row>
        <row r="3920">
          <cell r="C3920">
            <v>0</v>
          </cell>
          <cell r="E3920">
            <v>0</v>
          </cell>
        </row>
        <row r="3921">
          <cell r="C3921">
            <v>0</v>
          </cell>
          <cell r="E3921">
            <v>0</v>
          </cell>
        </row>
        <row r="3922">
          <cell r="C3922">
            <v>0</v>
          </cell>
          <cell r="E3922">
            <v>0</v>
          </cell>
        </row>
        <row r="3923">
          <cell r="C3923">
            <v>0</v>
          </cell>
          <cell r="E3923">
            <v>0</v>
          </cell>
        </row>
        <row r="3924">
          <cell r="C3924">
            <v>0</v>
          </cell>
          <cell r="E3924">
            <v>0</v>
          </cell>
        </row>
        <row r="3925">
          <cell r="C3925">
            <v>0</v>
          </cell>
          <cell r="E3925">
            <v>0</v>
          </cell>
        </row>
        <row r="3926">
          <cell r="C3926">
            <v>0</v>
          </cell>
          <cell r="E3926">
            <v>0</v>
          </cell>
        </row>
        <row r="3927">
          <cell r="C3927">
            <v>0</v>
          </cell>
          <cell r="E3927">
            <v>0</v>
          </cell>
        </row>
        <row r="3928">
          <cell r="C3928">
            <v>0</v>
          </cell>
          <cell r="E3928">
            <v>0</v>
          </cell>
        </row>
        <row r="3929">
          <cell r="C3929">
            <v>0</v>
          </cell>
          <cell r="E3929">
            <v>0</v>
          </cell>
        </row>
        <row r="3930">
          <cell r="C3930">
            <v>0</v>
          </cell>
          <cell r="E3930">
            <v>0</v>
          </cell>
        </row>
        <row r="3931">
          <cell r="C3931">
            <v>0</v>
          </cell>
          <cell r="E3931">
            <v>0</v>
          </cell>
        </row>
        <row r="3932">
          <cell r="C3932">
            <v>0</v>
          </cell>
          <cell r="E3932">
            <v>0</v>
          </cell>
        </row>
        <row r="3933">
          <cell r="C3933">
            <v>0</v>
          </cell>
          <cell r="E3933">
            <v>0</v>
          </cell>
        </row>
        <row r="3934">
          <cell r="C3934">
            <v>0</v>
          </cell>
          <cell r="E3934">
            <v>0</v>
          </cell>
        </row>
        <row r="3935">
          <cell r="C3935">
            <v>0</v>
          </cell>
          <cell r="E3935">
            <v>0</v>
          </cell>
        </row>
        <row r="3936">
          <cell r="C3936">
            <v>0</v>
          </cell>
          <cell r="E3936">
            <v>0</v>
          </cell>
        </row>
        <row r="3937">
          <cell r="C3937">
            <v>0</v>
          </cell>
          <cell r="E3937">
            <v>0</v>
          </cell>
        </row>
        <row r="3938">
          <cell r="C3938">
            <v>0</v>
          </cell>
          <cell r="E3938">
            <v>0</v>
          </cell>
        </row>
        <row r="3939">
          <cell r="C3939">
            <v>0</v>
          </cell>
          <cell r="E3939">
            <v>0</v>
          </cell>
        </row>
        <row r="3940">
          <cell r="C3940">
            <v>0</v>
          </cell>
          <cell r="E3940">
            <v>0</v>
          </cell>
        </row>
        <row r="3941">
          <cell r="C3941">
            <v>0</v>
          </cell>
          <cell r="E3941">
            <v>0</v>
          </cell>
        </row>
        <row r="3942">
          <cell r="C3942">
            <v>0</v>
          </cell>
          <cell r="E3942">
            <v>0</v>
          </cell>
        </row>
        <row r="3943">
          <cell r="C3943">
            <v>0</v>
          </cell>
          <cell r="E3943">
            <v>0</v>
          </cell>
        </row>
        <row r="3944">
          <cell r="C3944">
            <v>0</v>
          </cell>
          <cell r="E3944">
            <v>0</v>
          </cell>
        </row>
        <row r="3945">
          <cell r="C3945">
            <v>0</v>
          </cell>
          <cell r="E3945">
            <v>0</v>
          </cell>
        </row>
        <row r="3946">
          <cell r="C3946">
            <v>0</v>
          </cell>
          <cell r="E3946">
            <v>0</v>
          </cell>
        </row>
        <row r="3947">
          <cell r="C3947">
            <v>0</v>
          </cell>
          <cell r="E3947">
            <v>0</v>
          </cell>
        </row>
        <row r="3948">
          <cell r="C3948">
            <v>0</v>
          </cell>
          <cell r="E3948">
            <v>0</v>
          </cell>
        </row>
        <row r="3949">
          <cell r="C3949">
            <v>0</v>
          </cell>
          <cell r="E3949">
            <v>0</v>
          </cell>
        </row>
        <row r="3950">
          <cell r="C3950">
            <v>0</v>
          </cell>
          <cell r="E3950">
            <v>0</v>
          </cell>
        </row>
        <row r="3951">
          <cell r="C3951">
            <v>0</v>
          </cell>
          <cell r="E3951">
            <v>0</v>
          </cell>
        </row>
        <row r="3952">
          <cell r="C3952">
            <v>0</v>
          </cell>
          <cell r="E3952">
            <v>0</v>
          </cell>
        </row>
        <row r="3953">
          <cell r="C3953">
            <v>0</v>
          </cell>
          <cell r="E3953">
            <v>0</v>
          </cell>
        </row>
        <row r="3954">
          <cell r="C3954">
            <v>0</v>
          </cell>
          <cell r="E3954">
            <v>0</v>
          </cell>
        </row>
        <row r="3955">
          <cell r="C3955">
            <v>0</v>
          </cell>
          <cell r="E3955">
            <v>0</v>
          </cell>
        </row>
        <row r="3956">
          <cell r="C3956">
            <v>0</v>
          </cell>
          <cell r="E3956">
            <v>0</v>
          </cell>
        </row>
        <row r="3957">
          <cell r="C3957">
            <v>0</v>
          </cell>
          <cell r="E3957">
            <v>0</v>
          </cell>
        </row>
        <row r="3958">
          <cell r="C3958">
            <v>0</v>
          </cell>
          <cell r="E3958">
            <v>0</v>
          </cell>
        </row>
        <row r="3959">
          <cell r="C3959">
            <v>0</v>
          </cell>
          <cell r="E3959">
            <v>0</v>
          </cell>
        </row>
        <row r="3960">
          <cell r="C3960">
            <v>0</v>
          </cell>
          <cell r="E3960">
            <v>0</v>
          </cell>
        </row>
        <row r="3961">
          <cell r="C3961">
            <v>0</v>
          </cell>
          <cell r="E3961">
            <v>0</v>
          </cell>
        </row>
        <row r="3962">
          <cell r="C3962">
            <v>0</v>
          </cell>
          <cell r="E3962">
            <v>0</v>
          </cell>
        </row>
        <row r="3963">
          <cell r="C3963">
            <v>0</v>
          </cell>
          <cell r="E3963">
            <v>0</v>
          </cell>
        </row>
        <row r="3964">
          <cell r="C3964">
            <v>0</v>
          </cell>
          <cell r="E3964">
            <v>0</v>
          </cell>
        </row>
        <row r="3965">
          <cell r="C3965">
            <v>0</v>
          </cell>
          <cell r="E3965">
            <v>0</v>
          </cell>
        </row>
        <row r="3966">
          <cell r="C3966">
            <v>0</v>
          </cell>
          <cell r="E3966">
            <v>0</v>
          </cell>
        </row>
        <row r="3967">
          <cell r="C3967">
            <v>0</v>
          </cell>
          <cell r="E3967">
            <v>0</v>
          </cell>
        </row>
        <row r="3968">
          <cell r="C3968">
            <v>0</v>
          </cell>
          <cell r="E3968">
            <v>0</v>
          </cell>
        </row>
        <row r="3969">
          <cell r="C3969">
            <v>0</v>
          </cell>
          <cell r="E3969">
            <v>0</v>
          </cell>
        </row>
        <row r="3970">
          <cell r="C3970">
            <v>0</v>
          </cell>
          <cell r="E3970">
            <v>0</v>
          </cell>
        </row>
        <row r="3971">
          <cell r="C3971">
            <v>0</v>
          </cell>
          <cell r="E3971">
            <v>0</v>
          </cell>
        </row>
        <row r="3972">
          <cell r="C3972">
            <v>0</v>
          </cell>
          <cell r="E3972">
            <v>0</v>
          </cell>
        </row>
        <row r="3973">
          <cell r="C3973">
            <v>0</v>
          </cell>
          <cell r="E3973">
            <v>0</v>
          </cell>
        </row>
        <row r="3974">
          <cell r="C3974">
            <v>0</v>
          </cell>
          <cell r="E3974">
            <v>0</v>
          </cell>
        </row>
        <row r="3975">
          <cell r="C3975">
            <v>0</v>
          </cell>
          <cell r="E3975">
            <v>0</v>
          </cell>
        </row>
        <row r="3976">
          <cell r="C3976">
            <v>0</v>
          </cell>
          <cell r="E3976">
            <v>0</v>
          </cell>
        </row>
        <row r="3977">
          <cell r="C3977">
            <v>0</v>
          </cell>
          <cell r="E3977">
            <v>0</v>
          </cell>
        </row>
        <row r="3978">
          <cell r="C3978">
            <v>0</v>
          </cell>
          <cell r="E3978">
            <v>0</v>
          </cell>
        </row>
        <row r="3979">
          <cell r="C3979">
            <v>0</v>
          </cell>
          <cell r="E3979">
            <v>0</v>
          </cell>
        </row>
        <row r="3980">
          <cell r="C3980">
            <v>0</v>
          </cell>
          <cell r="E3980">
            <v>0</v>
          </cell>
        </row>
        <row r="3981">
          <cell r="C3981">
            <v>0</v>
          </cell>
          <cell r="E3981">
            <v>0</v>
          </cell>
        </row>
        <row r="3982">
          <cell r="C3982">
            <v>0</v>
          </cell>
          <cell r="E3982">
            <v>0</v>
          </cell>
        </row>
        <row r="3983">
          <cell r="C3983">
            <v>0</v>
          </cell>
          <cell r="E3983">
            <v>0</v>
          </cell>
        </row>
        <row r="3984">
          <cell r="C3984">
            <v>0</v>
          </cell>
          <cell r="E3984">
            <v>0</v>
          </cell>
        </row>
        <row r="3985">
          <cell r="C3985">
            <v>0</v>
          </cell>
          <cell r="E3985">
            <v>0</v>
          </cell>
        </row>
        <row r="3986">
          <cell r="C3986">
            <v>0</v>
          </cell>
          <cell r="E3986">
            <v>0</v>
          </cell>
        </row>
        <row r="3987">
          <cell r="C3987">
            <v>0</v>
          </cell>
          <cell r="E3987">
            <v>0</v>
          </cell>
        </row>
        <row r="3988">
          <cell r="C3988">
            <v>0</v>
          </cell>
          <cell r="E3988">
            <v>0</v>
          </cell>
        </row>
        <row r="3989">
          <cell r="C3989">
            <v>0</v>
          </cell>
          <cell r="E3989">
            <v>0</v>
          </cell>
        </row>
        <row r="3990">
          <cell r="C3990">
            <v>0</v>
          </cell>
          <cell r="E3990">
            <v>0</v>
          </cell>
        </row>
        <row r="3991">
          <cell r="C3991">
            <v>0</v>
          </cell>
          <cell r="E3991">
            <v>0</v>
          </cell>
        </row>
        <row r="3992">
          <cell r="C3992">
            <v>0</v>
          </cell>
          <cell r="E3992">
            <v>0</v>
          </cell>
        </row>
        <row r="3993">
          <cell r="C3993">
            <v>0</v>
          </cell>
          <cell r="E3993">
            <v>0</v>
          </cell>
        </row>
        <row r="3994">
          <cell r="C3994">
            <v>0</v>
          </cell>
          <cell r="E3994">
            <v>0</v>
          </cell>
        </row>
        <row r="3995">
          <cell r="C3995">
            <v>0</v>
          </cell>
          <cell r="E3995">
            <v>0</v>
          </cell>
        </row>
        <row r="3996">
          <cell r="C3996">
            <v>0</v>
          </cell>
          <cell r="E3996">
            <v>0</v>
          </cell>
        </row>
        <row r="3997">
          <cell r="C3997">
            <v>0</v>
          </cell>
          <cell r="E3997">
            <v>0</v>
          </cell>
        </row>
        <row r="3998">
          <cell r="C3998">
            <v>0</v>
          </cell>
          <cell r="E3998">
            <v>0</v>
          </cell>
        </row>
        <row r="3999">
          <cell r="C3999">
            <v>0</v>
          </cell>
          <cell r="E3999">
            <v>0</v>
          </cell>
        </row>
        <row r="4000">
          <cell r="C4000">
            <v>0</v>
          </cell>
          <cell r="E4000">
            <v>0</v>
          </cell>
        </row>
        <row r="4001">
          <cell r="C4001">
            <v>0</v>
          </cell>
          <cell r="E4001">
            <v>0</v>
          </cell>
        </row>
        <row r="4002">
          <cell r="C4002">
            <v>0</v>
          </cell>
          <cell r="E4002">
            <v>0</v>
          </cell>
        </row>
        <row r="4003">
          <cell r="C4003">
            <v>0</v>
          </cell>
          <cell r="E4003">
            <v>0</v>
          </cell>
        </row>
        <row r="4004">
          <cell r="C4004">
            <v>0</v>
          </cell>
          <cell r="E4004">
            <v>0</v>
          </cell>
        </row>
        <row r="4005">
          <cell r="C4005">
            <v>0</v>
          </cell>
          <cell r="E4005">
            <v>0</v>
          </cell>
        </row>
        <row r="4006">
          <cell r="C4006">
            <v>0</v>
          </cell>
          <cell r="E4006">
            <v>0</v>
          </cell>
        </row>
        <row r="4007">
          <cell r="C4007">
            <v>0</v>
          </cell>
          <cell r="E4007">
            <v>0</v>
          </cell>
        </row>
        <row r="4008">
          <cell r="C4008">
            <v>0</v>
          </cell>
          <cell r="E4008">
            <v>0</v>
          </cell>
        </row>
        <row r="4009">
          <cell r="C4009">
            <v>0</v>
          </cell>
          <cell r="E4009">
            <v>0</v>
          </cell>
        </row>
        <row r="4010">
          <cell r="C4010">
            <v>0</v>
          </cell>
          <cell r="E4010">
            <v>0</v>
          </cell>
        </row>
        <row r="4011">
          <cell r="C4011">
            <v>0</v>
          </cell>
          <cell r="E4011">
            <v>0</v>
          </cell>
        </row>
        <row r="4012">
          <cell r="C4012">
            <v>0</v>
          </cell>
          <cell r="E4012">
            <v>0</v>
          </cell>
        </row>
        <row r="4013">
          <cell r="C4013">
            <v>0</v>
          </cell>
          <cell r="E4013">
            <v>0</v>
          </cell>
        </row>
        <row r="4014">
          <cell r="C4014">
            <v>0</v>
          </cell>
          <cell r="E4014">
            <v>0</v>
          </cell>
        </row>
        <row r="4015">
          <cell r="C4015">
            <v>0</v>
          </cell>
          <cell r="E4015">
            <v>0</v>
          </cell>
        </row>
        <row r="4016">
          <cell r="C4016">
            <v>0</v>
          </cell>
          <cell r="E4016">
            <v>0</v>
          </cell>
        </row>
        <row r="4017">
          <cell r="C4017">
            <v>0</v>
          </cell>
          <cell r="E4017">
            <v>0</v>
          </cell>
        </row>
        <row r="4018">
          <cell r="C4018">
            <v>0</v>
          </cell>
          <cell r="E4018">
            <v>0</v>
          </cell>
        </row>
        <row r="4019">
          <cell r="C4019">
            <v>0</v>
          </cell>
          <cell r="E4019">
            <v>0</v>
          </cell>
        </row>
        <row r="4020">
          <cell r="C4020">
            <v>0</v>
          </cell>
          <cell r="E4020">
            <v>0</v>
          </cell>
        </row>
        <row r="4021">
          <cell r="C4021">
            <v>0</v>
          </cell>
          <cell r="E4021">
            <v>0</v>
          </cell>
        </row>
        <row r="4022">
          <cell r="C4022">
            <v>0</v>
          </cell>
          <cell r="E4022">
            <v>0</v>
          </cell>
        </row>
        <row r="4023">
          <cell r="C4023">
            <v>0</v>
          </cell>
          <cell r="E4023">
            <v>0</v>
          </cell>
        </row>
        <row r="4024">
          <cell r="C4024">
            <v>0</v>
          </cell>
          <cell r="E4024">
            <v>0</v>
          </cell>
        </row>
        <row r="4025">
          <cell r="C4025">
            <v>0</v>
          </cell>
          <cell r="E4025">
            <v>0</v>
          </cell>
        </row>
        <row r="4026">
          <cell r="C4026">
            <v>0</v>
          </cell>
          <cell r="E4026">
            <v>0</v>
          </cell>
        </row>
        <row r="4027">
          <cell r="C4027">
            <v>0</v>
          </cell>
          <cell r="E4027">
            <v>0</v>
          </cell>
        </row>
        <row r="4028">
          <cell r="C4028">
            <v>0</v>
          </cell>
          <cell r="E4028">
            <v>0</v>
          </cell>
        </row>
        <row r="4029">
          <cell r="C4029">
            <v>0</v>
          </cell>
          <cell r="E4029">
            <v>0</v>
          </cell>
        </row>
        <row r="4030">
          <cell r="C4030">
            <v>0</v>
          </cell>
          <cell r="E4030">
            <v>0</v>
          </cell>
        </row>
        <row r="4031">
          <cell r="C4031">
            <v>0</v>
          </cell>
          <cell r="E4031">
            <v>0</v>
          </cell>
        </row>
        <row r="4032">
          <cell r="C4032">
            <v>0</v>
          </cell>
          <cell r="E4032">
            <v>0</v>
          </cell>
        </row>
        <row r="4033">
          <cell r="C4033">
            <v>0</v>
          </cell>
          <cell r="E4033">
            <v>0</v>
          </cell>
        </row>
        <row r="4034">
          <cell r="C4034">
            <v>0</v>
          </cell>
          <cell r="E4034">
            <v>0</v>
          </cell>
        </row>
        <row r="4035">
          <cell r="C4035">
            <v>0</v>
          </cell>
          <cell r="E4035">
            <v>0</v>
          </cell>
        </row>
        <row r="4036">
          <cell r="C4036">
            <v>0</v>
          </cell>
          <cell r="E4036">
            <v>0</v>
          </cell>
        </row>
        <row r="4037">
          <cell r="C4037">
            <v>0</v>
          </cell>
          <cell r="E4037">
            <v>0</v>
          </cell>
        </row>
        <row r="4038">
          <cell r="C4038">
            <v>0</v>
          </cell>
          <cell r="E4038">
            <v>0</v>
          </cell>
        </row>
        <row r="4039">
          <cell r="C4039">
            <v>0</v>
          </cell>
          <cell r="E4039">
            <v>0</v>
          </cell>
        </row>
        <row r="4040">
          <cell r="C4040">
            <v>0</v>
          </cell>
          <cell r="E4040">
            <v>0</v>
          </cell>
        </row>
        <row r="4041">
          <cell r="C4041">
            <v>0</v>
          </cell>
          <cell r="E4041">
            <v>0</v>
          </cell>
        </row>
        <row r="4042">
          <cell r="C4042">
            <v>0</v>
          </cell>
          <cell r="E4042">
            <v>0</v>
          </cell>
        </row>
        <row r="4043">
          <cell r="C4043">
            <v>0</v>
          </cell>
          <cell r="E4043">
            <v>0</v>
          </cell>
        </row>
        <row r="4044">
          <cell r="C4044">
            <v>0</v>
          </cell>
          <cell r="E4044">
            <v>0</v>
          </cell>
        </row>
        <row r="4045">
          <cell r="C4045">
            <v>0</v>
          </cell>
          <cell r="E4045">
            <v>0</v>
          </cell>
        </row>
        <row r="4046">
          <cell r="C4046">
            <v>0</v>
          </cell>
          <cell r="E4046">
            <v>0</v>
          </cell>
        </row>
        <row r="4047">
          <cell r="C4047">
            <v>0</v>
          </cell>
          <cell r="E4047">
            <v>0</v>
          </cell>
        </row>
        <row r="4048">
          <cell r="C4048">
            <v>0</v>
          </cell>
          <cell r="E4048">
            <v>0</v>
          </cell>
        </row>
        <row r="4049">
          <cell r="C4049">
            <v>0</v>
          </cell>
          <cell r="E4049">
            <v>0</v>
          </cell>
        </row>
        <row r="4050">
          <cell r="C4050">
            <v>0</v>
          </cell>
          <cell r="E4050">
            <v>0</v>
          </cell>
        </row>
        <row r="4051">
          <cell r="C4051">
            <v>0</v>
          </cell>
          <cell r="E4051">
            <v>0</v>
          </cell>
        </row>
        <row r="4052">
          <cell r="C4052">
            <v>0</v>
          </cell>
          <cell r="E4052">
            <v>0</v>
          </cell>
        </row>
        <row r="4053">
          <cell r="C4053">
            <v>0</v>
          </cell>
          <cell r="E4053">
            <v>0</v>
          </cell>
        </row>
        <row r="4054">
          <cell r="C4054">
            <v>0</v>
          </cell>
          <cell r="E4054">
            <v>0</v>
          </cell>
        </row>
        <row r="4055">
          <cell r="C4055">
            <v>0</v>
          </cell>
          <cell r="E4055">
            <v>0</v>
          </cell>
        </row>
        <row r="4056">
          <cell r="C4056">
            <v>0</v>
          </cell>
          <cell r="E4056">
            <v>0</v>
          </cell>
        </row>
        <row r="4057">
          <cell r="C4057">
            <v>0</v>
          </cell>
          <cell r="E4057">
            <v>0</v>
          </cell>
        </row>
        <row r="4058">
          <cell r="C4058">
            <v>0</v>
          </cell>
          <cell r="E4058">
            <v>0</v>
          </cell>
        </row>
        <row r="4059">
          <cell r="C4059">
            <v>0</v>
          </cell>
          <cell r="E4059">
            <v>0</v>
          </cell>
        </row>
        <row r="4060">
          <cell r="C4060">
            <v>0</v>
          </cell>
          <cell r="E4060">
            <v>0</v>
          </cell>
        </row>
        <row r="4061">
          <cell r="C4061">
            <v>0</v>
          </cell>
          <cell r="E4061">
            <v>0</v>
          </cell>
        </row>
        <row r="4062">
          <cell r="C4062">
            <v>0</v>
          </cell>
          <cell r="E4062">
            <v>0</v>
          </cell>
        </row>
        <row r="4063">
          <cell r="C4063">
            <v>0</v>
          </cell>
          <cell r="E4063">
            <v>0</v>
          </cell>
        </row>
        <row r="4064">
          <cell r="C4064">
            <v>0</v>
          </cell>
          <cell r="E4064">
            <v>0</v>
          </cell>
        </row>
        <row r="4065">
          <cell r="C4065">
            <v>0</v>
          </cell>
          <cell r="E4065">
            <v>0</v>
          </cell>
        </row>
        <row r="4066">
          <cell r="C4066">
            <v>0</v>
          </cell>
          <cell r="E4066">
            <v>0</v>
          </cell>
        </row>
        <row r="4067">
          <cell r="C4067">
            <v>0</v>
          </cell>
          <cell r="E4067">
            <v>0</v>
          </cell>
        </row>
        <row r="4068">
          <cell r="C4068">
            <v>0</v>
          </cell>
          <cell r="E4068">
            <v>0</v>
          </cell>
        </row>
        <row r="4069">
          <cell r="C4069">
            <v>0</v>
          </cell>
          <cell r="E4069">
            <v>0</v>
          </cell>
        </row>
        <row r="4070">
          <cell r="C4070">
            <v>0</v>
          </cell>
          <cell r="E4070">
            <v>0</v>
          </cell>
        </row>
        <row r="4071">
          <cell r="C4071">
            <v>0</v>
          </cell>
          <cell r="E4071">
            <v>0</v>
          </cell>
        </row>
        <row r="4072">
          <cell r="C4072">
            <v>0</v>
          </cell>
          <cell r="E4072">
            <v>0</v>
          </cell>
        </row>
        <row r="4073">
          <cell r="C4073">
            <v>0</v>
          </cell>
          <cell r="E4073">
            <v>0</v>
          </cell>
        </row>
        <row r="4074">
          <cell r="C4074">
            <v>0</v>
          </cell>
          <cell r="E4074">
            <v>0</v>
          </cell>
        </row>
        <row r="4075">
          <cell r="C4075">
            <v>0</v>
          </cell>
          <cell r="E4075">
            <v>0</v>
          </cell>
        </row>
        <row r="4076">
          <cell r="C4076">
            <v>0</v>
          </cell>
          <cell r="E4076">
            <v>0</v>
          </cell>
        </row>
        <row r="4077">
          <cell r="C4077">
            <v>0</v>
          </cell>
          <cell r="E4077">
            <v>0</v>
          </cell>
        </row>
        <row r="4078">
          <cell r="C4078">
            <v>0</v>
          </cell>
          <cell r="E4078">
            <v>0</v>
          </cell>
        </row>
        <row r="4079">
          <cell r="C4079">
            <v>0</v>
          </cell>
          <cell r="E4079">
            <v>0</v>
          </cell>
        </row>
        <row r="4080">
          <cell r="C4080">
            <v>0</v>
          </cell>
          <cell r="E4080">
            <v>0</v>
          </cell>
        </row>
        <row r="4081">
          <cell r="C4081">
            <v>0</v>
          </cell>
          <cell r="E4081">
            <v>0</v>
          </cell>
        </row>
        <row r="4082">
          <cell r="C4082">
            <v>0</v>
          </cell>
          <cell r="E4082">
            <v>0</v>
          </cell>
        </row>
        <row r="4083">
          <cell r="C4083">
            <v>0</v>
          </cell>
          <cell r="E4083">
            <v>0</v>
          </cell>
        </row>
        <row r="4084">
          <cell r="C4084">
            <v>0</v>
          </cell>
          <cell r="E4084">
            <v>0</v>
          </cell>
        </row>
        <row r="4085">
          <cell r="C4085">
            <v>0</v>
          </cell>
          <cell r="E4085">
            <v>0</v>
          </cell>
        </row>
        <row r="4086">
          <cell r="C4086">
            <v>0</v>
          </cell>
          <cell r="E4086">
            <v>0</v>
          </cell>
        </row>
        <row r="4087">
          <cell r="C4087">
            <v>0</v>
          </cell>
          <cell r="E4087">
            <v>0</v>
          </cell>
        </row>
        <row r="4088">
          <cell r="C4088">
            <v>0</v>
          </cell>
          <cell r="E4088">
            <v>0</v>
          </cell>
        </row>
        <row r="4089">
          <cell r="C4089">
            <v>0</v>
          </cell>
          <cell r="E4089">
            <v>0</v>
          </cell>
        </row>
        <row r="4090">
          <cell r="C4090">
            <v>0</v>
          </cell>
          <cell r="E4090">
            <v>0</v>
          </cell>
        </row>
        <row r="4091">
          <cell r="C4091">
            <v>0</v>
          </cell>
          <cell r="E4091">
            <v>0</v>
          </cell>
        </row>
        <row r="4092">
          <cell r="C4092">
            <v>0</v>
          </cell>
          <cell r="E4092">
            <v>0</v>
          </cell>
        </row>
        <row r="4093">
          <cell r="C4093">
            <v>0</v>
          </cell>
          <cell r="E4093">
            <v>0</v>
          </cell>
        </row>
        <row r="4094">
          <cell r="C4094">
            <v>0</v>
          </cell>
          <cell r="E4094">
            <v>0</v>
          </cell>
        </row>
        <row r="4095">
          <cell r="C4095">
            <v>0</v>
          </cell>
          <cell r="E4095">
            <v>0</v>
          </cell>
        </row>
        <row r="4096">
          <cell r="C4096">
            <v>0</v>
          </cell>
          <cell r="E4096">
            <v>0</v>
          </cell>
        </row>
        <row r="4097">
          <cell r="C4097">
            <v>0</v>
          </cell>
          <cell r="E4097">
            <v>0</v>
          </cell>
        </row>
        <row r="4098">
          <cell r="C4098">
            <v>0</v>
          </cell>
          <cell r="E4098">
            <v>0</v>
          </cell>
        </row>
        <row r="4099">
          <cell r="C4099">
            <v>0</v>
          </cell>
          <cell r="E4099">
            <v>0</v>
          </cell>
        </row>
        <row r="4100">
          <cell r="C4100">
            <v>0</v>
          </cell>
          <cell r="E4100">
            <v>0</v>
          </cell>
        </row>
        <row r="4101">
          <cell r="C4101">
            <v>0</v>
          </cell>
          <cell r="E4101">
            <v>0</v>
          </cell>
        </row>
        <row r="4102">
          <cell r="C4102">
            <v>0</v>
          </cell>
          <cell r="E4102">
            <v>0</v>
          </cell>
        </row>
        <row r="4103">
          <cell r="C4103">
            <v>0</v>
          </cell>
          <cell r="E4103">
            <v>0</v>
          </cell>
        </row>
        <row r="4104">
          <cell r="C4104">
            <v>0</v>
          </cell>
          <cell r="E4104">
            <v>0</v>
          </cell>
        </row>
        <row r="4105">
          <cell r="C4105">
            <v>0</v>
          </cell>
          <cell r="E4105">
            <v>0</v>
          </cell>
        </row>
        <row r="4106">
          <cell r="C4106">
            <v>0</v>
          </cell>
          <cell r="E4106">
            <v>0</v>
          </cell>
        </row>
        <row r="4107">
          <cell r="C4107">
            <v>0</v>
          </cell>
          <cell r="E4107">
            <v>0</v>
          </cell>
        </row>
        <row r="4108">
          <cell r="C4108">
            <v>0</v>
          </cell>
          <cell r="E4108">
            <v>0</v>
          </cell>
        </row>
        <row r="4109">
          <cell r="C4109">
            <v>0</v>
          </cell>
          <cell r="E4109">
            <v>0</v>
          </cell>
        </row>
        <row r="4110">
          <cell r="C4110">
            <v>0</v>
          </cell>
          <cell r="E4110">
            <v>0</v>
          </cell>
        </row>
        <row r="4111">
          <cell r="C4111">
            <v>0</v>
          </cell>
          <cell r="E4111">
            <v>0</v>
          </cell>
        </row>
        <row r="4112">
          <cell r="C4112">
            <v>0</v>
          </cell>
          <cell r="E4112">
            <v>0</v>
          </cell>
        </row>
        <row r="4113">
          <cell r="C4113">
            <v>0</v>
          </cell>
          <cell r="E4113">
            <v>0</v>
          </cell>
        </row>
        <row r="4114">
          <cell r="C4114">
            <v>0</v>
          </cell>
          <cell r="E4114">
            <v>0</v>
          </cell>
        </row>
        <row r="4115">
          <cell r="C4115">
            <v>0</v>
          </cell>
          <cell r="E4115">
            <v>0</v>
          </cell>
        </row>
        <row r="4116">
          <cell r="C4116">
            <v>0</v>
          </cell>
          <cell r="E4116">
            <v>0</v>
          </cell>
        </row>
        <row r="4117">
          <cell r="C4117">
            <v>0</v>
          </cell>
          <cell r="E4117">
            <v>0</v>
          </cell>
        </row>
        <row r="4118">
          <cell r="C4118">
            <v>0</v>
          </cell>
          <cell r="E4118">
            <v>0</v>
          </cell>
        </row>
        <row r="4119">
          <cell r="C4119">
            <v>0</v>
          </cell>
          <cell r="E4119">
            <v>0</v>
          </cell>
        </row>
        <row r="4120">
          <cell r="C4120">
            <v>0</v>
          </cell>
          <cell r="E4120">
            <v>0</v>
          </cell>
        </row>
        <row r="4121">
          <cell r="C4121">
            <v>0</v>
          </cell>
          <cell r="E4121">
            <v>0</v>
          </cell>
        </row>
        <row r="4122">
          <cell r="C4122">
            <v>0</v>
          </cell>
          <cell r="E4122">
            <v>0</v>
          </cell>
        </row>
        <row r="4123">
          <cell r="C4123">
            <v>0</v>
          </cell>
          <cell r="E4123">
            <v>0</v>
          </cell>
        </row>
        <row r="4124">
          <cell r="C4124">
            <v>0</v>
          </cell>
          <cell r="E4124">
            <v>0</v>
          </cell>
        </row>
        <row r="4125">
          <cell r="C4125">
            <v>0</v>
          </cell>
          <cell r="E4125">
            <v>0</v>
          </cell>
        </row>
        <row r="4126">
          <cell r="C4126">
            <v>0</v>
          </cell>
          <cell r="E4126">
            <v>0</v>
          </cell>
        </row>
        <row r="4127">
          <cell r="C4127">
            <v>0</v>
          </cell>
          <cell r="E4127">
            <v>0</v>
          </cell>
        </row>
        <row r="4128">
          <cell r="C4128">
            <v>0</v>
          </cell>
          <cell r="E4128">
            <v>0</v>
          </cell>
        </row>
        <row r="4129">
          <cell r="C4129">
            <v>0</v>
          </cell>
          <cell r="E4129">
            <v>0</v>
          </cell>
        </row>
        <row r="4130">
          <cell r="C4130">
            <v>0</v>
          </cell>
          <cell r="E4130">
            <v>0</v>
          </cell>
        </row>
        <row r="4131">
          <cell r="C4131">
            <v>0</v>
          </cell>
          <cell r="E4131">
            <v>0</v>
          </cell>
        </row>
        <row r="4132">
          <cell r="C4132">
            <v>0</v>
          </cell>
          <cell r="E4132">
            <v>0</v>
          </cell>
        </row>
        <row r="4133">
          <cell r="C4133">
            <v>0</v>
          </cell>
          <cell r="E4133">
            <v>0</v>
          </cell>
        </row>
        <row r="4134">
          <cell r="C4134">
            <v>0</v>
          </cell>
          <cell r="E4134">
            <v>0</v>
          </cell>
        </row>
        <row r="4135">
          <cell r="C4135">
            <v>0</v>
          </cell>
          <cell r="E4135">
            <v>0</v>
          </cell>
        </row>
        <row r="4136">
          <cell r="C4136">
            <v>0</v>
          </cell>
          <cell r="E4136">
            <v>0</v>
          </cell>
        </row>
        <row r="4137">
          <cell r="C4137">
            <v>0</v>
          </cell>
          <cell r="E4137">
            <v>0</v>
          </cell>
        </row>
        <row r="4138">
          <cell r="C4138">
            <v>0</v>
          </cell>
          <cell r="E4138">
            <v>0</v>
          </cell>
        </row>
        <row r="4139">
          <cell r="C4139">
            <v>0</v>
          </cell>
          <cell r="E4139">
            <v>0</v>
          </cell>
        </row>
        <row r="4140">
          <cell r="C4140">
            <v>0</v>
          </cell>
          <cell r="E4140">
            <v>0</v>
          </cell>
        </row>
        <row r="4141">
          <cell r="C4141">
            <v>0</v>
          </cell>
          <cell r="E4141">
            <v>0</v>
          </cell>
        </row>
        <row r="4142">
          <cell r="C4142">
            <v>0</v>
          </cell>
          <cell r="E4142">
            <v>0</v>
          </cell>
        </row>
        <row r="4143">
          <cell r="C4143">
            <v>0</v>
          </cell>
          <cell r="E4143">
            <v>0</v>
          </cell>
        </row>
        <row r="4144">
          <cell r="C4144">
            <v>0</v>
          </cell>
          <cell r="E4144">
            <v>0</v>
          </cell>
        </row>
        <row r="4145">
          <cell r="C4145">
            <v>0</v>
          </cell>
          <cell r="E4145">
            <v>0</v>
          </cell>
        </row>
        <row r="4146">
          <cell r="C4146">
            <v>0</v>
          </cell>
          <cell r="E4146">
            <v>0</v>
          </cell>
        </row>
        <row r="4147">
          <cell r="C4147">
            <v>0</v>
          </cell>
          <cell r="E4147">
            <v>0</v>
          </cell>
        </row>
        <row r="4148">
          <cell r="C4148">
            <v>0</v>
          </cell>
          <cell r="E4148">
            <v>0</v>
          </cell>
        </row>
        <row r="4149">
          <cell r="C4149">
            <v>0</v>
          </cell>
          <cell r="E4149">
            <v>0</v>
          </cell>
        </row>
        <row r="4150">
          <cell r="C4150">
            <v>0</v>
          </cell>
          <cell r="E4150">
            <v>0</v>
          </cell>
        </row>
        <row r="4151">
          <cell r="C4151">
            <v>0</v>
          </cell>
          <cell r="E4151">
            <v>0</v>
          </cell>
        </row>
        <row r="4152">
          <cell r="C4152">
            <v>0</v>
          </cell>
          <cell r="E4152">
            <v>0</v>
          </cell>
        </row>
        <row r="4153">
          <cell r="C4153">
            <v>0</v>
          </cell>
          <cell r="E4153">
            <v>0</v>
          </cell>
        </row>
        <row r="4154">
          <cell r="C4154">
            <v>0</v>
          </cell>
          <cell r="E4154">
            <v>0</v>
          </cell>
        </row>
        <row r="4155">
          <cell r="C4155">
            <v>0</v>
          </cell>
          <cell r="E4155">
            <v>0</v>
          </cell>
        </row>
        <row r="4156">
          <cell r="C4156">
            <v>0</v>
          </cell>
          <cell r="E4156">
            <v>0</v>
          </cell>
        </row>
        <row r="4157">
          <cell r="C4157">
            <v>0</v>
          </cell>
          <cell r="E4157">
            <v>0</v>
          </cell>
        </row>
        <row r="4158">
          <cell r="C4158">
            <v>0</v>
          </cell>
          <cell r="E4158">
            <v>0</v>
          </cell>
        </row>
        <row r="4159">
          <cell r="C4159">
            <v>0</v>
          </cell>
          <cell r="E4159">
            <v>0</v>
          </cell>
        </row>
        <row r="4160">
          <cell r="C4160">
            <v>0</v>
          </cell>
          <cell r="E4160">
            <v>0</v>
          </cell>
        </row>
        <row r="4161">
          <cell r="C4161">
            <v>0</v>
          </cell>
          <cell r="E4161">
            <v>0</v>
          </cell>
        </row>
        <row r="4162">
          <cell r="C4162">
            <v>0</v>
          </cell>
          <cell r="E4162">
            <v>0</v>
          </cell>
        </row>
        <row r="4163">
          <cell r="C4163">
            <v>0</v>
          </cell>
          <cell r="E4163">
            <v>0</v>
          </cell>
        </row>
        <row r="4164">
          <cell r="C4164">
            <v>0</v>
          </cell>
          <cell r="E4164">
            <v>0</v>
          </cell>
        </row>
        <row r="4165">
          <cell r="C4165">
            <v>0</v>
          </cell>
          <cell r="E4165">
            <v>0</v>
          </cell>
        </row>
        <row r="4166">
          <cell r="C4166">
            <v>0</v>
          </cell>
          <cell r="E4166">
            <v>0</v>
          </cell>
        </row>
        <row r="4167">
          <cell r="C4167">
            <v>0</v>
          </cell>
          <cell r="E4167">
            <v>0</v>
          </cell>
        </row>
        <row r="4168">
          <cell r="C4168">
            <v>0</v>
          </cell>
          <cell r="E4168">
            <v>0</v>
          </cell>
        </row>
        <row r="4169">
          <cell r="C4169">
            <v>0</v>
          </cell>
          <cell r="E4169">
            <v>0</v>
          </cell>
        </row>
        <row r="4170">
          <cell r="C4170">
            <v>0</v>
          </cell>
          <cell r="E4170">
            <v>0</v>
          </cell>
        </row>
        <row r="4171">
          <cell r="C4171">
            <v>0</v>
          </cell>
          <cell r="E4171">
            <v>0</v>
          </cell>
        </row>
        <row r="4172">
          <cell r="C4172">
            <v>0</v>
          </cell>
          <cell r="E4172">
            <v>0</v>
          </cell>
        </row>
        <row r="4173">
          <cell r="C4173">
            <v>0</v>
          </cell>
          <cell r="E4173">
            <v>0</v>
          </cell>
        </row>
        <row r="4174">
          <cell r="C4174">
            <v>0</v>
          </cell>
          <cell r="E4174">
            <v>0</v>
          </cell>
        </row>
        <row r="4175">
          <cell r="C4175">
            <v>0</v>
          </cell>
          <cell r="E4175">
            <v>0</v>
          </cell>
        </row>
        <row r="4176">
          <cell r="C4176">
            <v>0</v>
          </cell>
          <cell r="E4176">
            <v>0</v>
          </cell>
        </row>
        <row r="4177">
          <cell r="C4177">
            <v>0</v>
          </cell>
          <cell r="E4177">
            <v>0</v>
          </cell>
        </row>
        <row r="4178">
          <cell r="C4178">
            <v>0</v>
          </cell>
          <cell r="E4178">
            <v>0</v>
          </cell>
        </row>
        <row r="4179">
          <cell r="C4179">
            <v>0</v>
          </cell>
          <cell r="E4179">
            <v>0</v>
          </cell>
        </row>
        <row r="4180">
          <cell r="C4180">
            <v>0</v>
          </cell>
          <cell r="E4180">
            <v>0</v>
          </cell>
        </row>
        <row r="4181">
          <cell r="C4181">
            <v>0</v>
          </cell>
          <cell r="E4181">
            <v>0</v>
          </cell>
        </row>
        <row r="4182">
          <cell r="C4182">
            <v>0</v>
          </cell>
          <cell r="E4182">
            <v>0</v>
          </cell>
        </row>
        <row r="4183">
          <cell r="C4183">
            <v>0</v>
          </cell>
          <cell r="E4183">
            <v>0</v>
          </cell>
        </row>
        <row r="4184">
          <cell r="C4184">
            <v>0</v>
          </cell>
          <cell r="E4184">
            <v>0</v>
          </cell>
        </row>
        <row r="4185">
          <cell r="C4185">
            <v>0</v>
          </cell>
          <cell r="E4185">
            <v>0</v>
          </cell>
        </row>
        <row r="4186">
          <cell r="C4186">
            <v>0</v>
          </cell>
          <cell r="E4186">
            <v>0</v>
          </cell>
        </row>
        <row r="4187">
          <cell r="C4187">
            <v>0</v>
          </cell>
          <cell r="E4187">
            <v>0</v>
          </cell>
        </row>
        <row r="4188">
          <cell r="C4188">
            <v>0</v>
          </cell>
          <cell r="E4188">
            <v>0</v>
          </cell>
        </row>
        <row r="4189">
          <cell r="C4189">
            <v>0</v>
          </cell>
          <cell r="E4189">
            <v>0</v>
          </cell>
        </row>
        <row r="4190">
          <cell r="C4190">
            <v>0</v>
          </cell>
          <cell r="E4190">
            <v>0</v>
          </cell>
        </row>
        <row r="4191">
          <cell r="C4191">
            <v>0</v>
          </cell>
          <cell r="E4191">
            <v>0</v>
          </cell>
        </row>
        <row r="4192">
          <cell r="C4192">
            <v>0</v>
          </cell>
          <cell r="E4192">
            <v>0</v>
          </cell>
        </row>
        <row r="4193">
          <cell r="C4193">
            <v>0</v>
          </cell>
          <cell r="E4193">
            <v>0</v>
          </cell>
        </row>
        <row r="4194">
          <cell r="C4194">
            <v>0</v>
          </cell>
          <cell r="E4194">
            <v>0</v>
          </cell>
        </row>
        <row r="4195">
          <cell r="C4195">
            <v>0</v>
          </cell>
          <cell r="E4195">
            <v>0</v>
          </cell>
        </row>
        <row r="4196">
          <cell r="C4196">
            <v>0</v>
          </cell>
          <cell r="E4196">
            <v>0</v>
          </cell>
        </row>
        <row r="4197">
          <cell r="C4197">
            <v>0</v>
          </cell>
          <cell r="E4197">
            <v>0</v>
          </cell>
        </row>
        <row r="4198">
          <cell r="C4198">
            <v>0</v>
          </cell>
          <cell r="E4198">
            <v>0</v>
          </cell>
        </row>
        <row r="4199">
          <cell r="C4199">
            <v>0</v>
          </cell>
          <cell r="E4199">
            <v>0</v>
          </cell>
        </row>
        <row r="4200">
          <cell r="C4200">
            <v>0</v>
          </cell>
          <cell r="E4200">
            <v>0</v>
          </cell>
        </row>
        <row r="4201">
          <cell r="C4201">
            <v>0</v>
          </cell>
          <cell r="E4201">
            <v>0</v>
          </cell>
        </row>
        <row r="4202">
          <cell r="C4202">
            <v>0</v>
          </cell>
          <cell r="E4202">
            <v>0</v>
          </cell>
        </row>
        <row r="4203">
          <cell r="C4203">
            <v>0</v>
          </cell>
          <cell r="E4203">
            <v>0</v>
          </cell>
        </row>
        <row r="4204">
          <cell r="C4204">
            <v>0</v>
          </cell>
          <cell r="E4204">
            <v>0</v>
          </cell>
        </row>
        <row r="4205">
          <cell r="C4205">
            <v>0</v>
          </cell>
          <cell r="E4205">
            <v>0</v>
          </cell>
        </row>
        <row r="4206">
          <cell r="C4206">
            <v>0</v>
          </cell>
          <cell r="E4206">
            <v>0</v>
          </cell>
        </row>
        <row r="4207">
          <cell r="C4207">
            <v>0</v>
          </cell>
          <cell r="E4207">
            <v>0</v>
          </cell>
        </row>
        <row r="4208">
          <cell r="C4208">
            <v>0</v>
          </cell>
          <cell r="E4208">
            <v>0</v>
          </cell>
        </row>
        <row r="4209">
          <cell r="C4209">
            <v>0</v>
          </cell>
          <cell r="E4209">
            <v>0</v>
          </cell>
        </row>
        <row r="4210">
          <cell r="C4210">
            <v>0</v>
          </cell>
          <cell r="E4210">
            <v>0</v>
          </cell>
        </row>
        <row r="4211">
          <cell r="C4211">
            <v>0</v>
          </cell>
          <cell r="E4211">
            <v>0</v>
          </cell>
        </row>
        <row r="4212">
          <cell r="C4212">
            <v>0</v>
          </cell>
          <cell r="E4212">
            <v>0</v>
          </cell>
        </row>
        <row r="4213">
          <cell r="C4213">
            <v>0</v>
          </cell>
          <cell r="E4213">
            <v>0</v>
          </cell>
        </row>
        <row r="4214">
          <cell r="C4214">
            <v>0</v>
          </cell>
          <cell r="E4214">
            <v>0</v>
          </cell>
        </row>
        <row r="4215">
          <cell r="C4215">
            <v>0</v>
          </cell>
          <cell r="E4215">
            <v>0</v>
          </cell>
        </row>
        <row r="4216">
          <cell r="C4216">
            <v>0</v>
          </cell>
          <cell r="E4216">
            <v>0</v>
          </cell>
        </row>
        <row r="4217">
          <cell r="C4217">
            <v>0</v>
          </cell>
          <cell r="E4217">
            <v>0</v>
          </cell>
        </row>
        <row r="4218">
          <cell r="C4218">
            <v>0</v>
          </cell>
          <cell r="E4218">
            <v>0</v>
          </cell>
        </row>
        <row r="4219">
          <cell r="C4219">
            <v>0</v>
          </cell>
          <cell r="E4219">
            <v>0</v>
          </cell>
        </row>
        <row r="4220">
          <cell r="C4220">
            <v>0</v>
          </cell>
          <cell r="E4220">
            <v>0</v>
          </cell>
        </row>
        <row r="4221">
          <cell r="C4221">
            <v>0</v>
          </cell>
          <cell r="E4221">
            <v>0</v>
          </cell>
        </row>
        <row r="4222">
          <cell r="C4222">
            <v>0</v>
          </cell>
          <cell r="E4222">
            <v>0</v>
          </cell>
        </row>
        <row r="4223">
          <cell r="C4223">
            <v>0</v>
          </cell>
          <cell r="E4223">
            <v>0</v>
          </cell>
        </row>
        <row r="4224">
          <cell r="C4224">
            <v>0</v>
          </cell>
          <cell r="E4224">
            <v>0</v>
          </cell>
        </row>
        <row r="4225">
          <cell r="C4225">
            <v>0</v>
          </cell>
          <cell r="E4225">
            <v>0</v>
          </cell>
        </row>
        <row r="4226">
          <cell r="C4226">
            <v>0</v>
          </cell>
          <cell r="E4226">
            <v>0</v>
          </cell>
        </row>
        <row r="4227">
          <cell r="C4227">
            <v>0</v>
          </cell>
          <cell r="E4227">
            <v>0</v>
          </cell>
        </row>
        <row r="4228">
          <cell r="C4228">
            <v>0</v>
          </cell>
          <cell r="E4228">
            <v>0</v>
          </cell>
        </row>
        <row r="4229">
          <cell r="C4229">
            <v>0</v>
          </cell>
          <cell r="E4229">
            <v>0</v>
          </cell>
        </row>
        <row r="4230">
          <cell r="C4230">
            <v>0</v>
          </cell>
          <cell r="E4230">
            <v>0</v>
          </cell>
        </row>
        <row r="4231">
          <cell r="C4231">
            <v>0</v>
          </cell>
          <cell r="E4231">
            <v>0</v>
          </cell>
        </row>
        <row r="4232">
          <cell r="C4232">
            <v>0</v>
          </cell>
          <cell r="E4232">
            <v>0</v>
          </cell>
        </row>
        <row r="4233">
          <cell r="C4233">
            <v>0</v>
          </cell>
          <cell r="E4233">
            <v>0</v>
          </cell>
        </row>
        <row r="4234">
          <cell r="C4234">
            <v>0</v>
          </cell>
          <cell r="E4234">
            <v>0</v>
          </cell>
        </row>
        <row r="4235">
          <cell r="C4235">
            <v>0</v>
          </cell>
          <cell r="E4235">
            <v>0</v>
          </cell>
        </row>
        <row r="4236">
          <cell r="C4236">
            <v>0</v>
          </cell>
          <cell r="E4236">
            <v>0</v>
          </cell>
        </row>
        <row r="4237">
          <cell r="C4237">
            <v>0</v>
          </cell>
          <cell r="E4237">
            <v>0</v>
          </cell>
        </row>
        <row r="4238">
          <cell r="C4238">
            <v>0</v>
          </cell>
          <cell r="E4238">
            <v>0</v>
          </cell>
        </row>
        <row r="4239">
          <cell r="C4239">
            <v>0</v>
          </cell>
          <cell r="E4239">
            <v>0</v>
          </cell>
        </row>
        <row r="4240">
          <cell r="C4240">
            <v>0</v>
          </cell>
          <cell r="E4240">
            <v>0</v>
          </cell>
        </row>
        <row r="4241">
          <cell r="C4241">
            <v>0</v>
          </cell>
          <cell r="E4241">
            <v>0</v>
          </cell>
        </row>
        <row r="4242">
          <cell r="C4242">
            <v>0</v>
          </cell>
          <cell r="E4242">
            <v>0</v>
          </cell>
        </row>
        <row r="4243">
          <cell r="C4243">
            <v>0</v>
          </cell>
          <cell r="E4243">
            <v>0</v>
          </cell>
        </row>
        <row r="4244">
          <cell r="C4244">
            <v>0</v>
          </cell>
          <cell r="E4244">
            <v>0</v>
          </cell>
        </row>
        <row r="4245">
          <cell r="C4245">
            <v>0</v>
          </cell>
          <cell r="E4245">
            <v>0</v>
          </cell>
        </row>
        <row r="4246">
          <cell r="C4246">
            <v>0</v>
          </cell>
          <cell r="E4246">
            <v>0</v>
          </cell>
        </row>
        <row r="4247">
          <cell r="C4247">
            <v>0</v>
          </cell>
          <cell r="E4247">
            <v>0</v>
          </cell>
        </row>
        <row r="4248">
          <cell r="C4248">
            <v>0</v>
          </cell>
          <cell r="E4248">
            <v>0</v>
          </cell>
        </row>
        <row r="4249">
          <cell r="C4249">
            <v>0</v>
          </cell>
          <cell r="E4249">
            <v>0</v>
          </cell>
        </row>
        <row r="4250">
          <cell r="C4250">
            <v>0</v>
          </cell>
          <cell r="E4250">
            <v>0</v>
          </cell>
        </row>
        <row r="4251">
          <cell r="C4251">
            <v>0</v>
          </cell>
          <cell r="E4251">
            <v>0</v>
          </cell>
        </row>
        <row r="4252">
          <cell r="C4252">
            <v>0</v>
          </cell>
          <cell r="E4252">
            <v>0</v>
          </cell>
        </row>
        <row r="4253">
          <cell r="C4253">
            <v>0</v>
          </cell>
          <cell r="E4253">
            <v>0</v>
          </cell>
        </row>
        <row r="4254">
          <cell r="C4254">
            <v>0</v>
          </cell>
          <cell r="E4254">
            <v>0</v>
          </cell>
        </row>
        <row r="4255">
          <cell r="C4255">
            <v>0</v>
          </cell>
          <cell r="E4255">
            <v>0</v>
          </cell>
        </row>
        <row r="4256">
          <cell r="C4256">
            <v>0</v>
          </cell>
          <cell r="E4256">
            <v>0</v>
          </cell>
        </row>
        <row r="4257">
          <cell r="C4257">
            <v>0</v>
          </cell>
          <cell r="E4257">
            <v>0</v>
          </cell>
        </row>
        <row r="4258">
          <cell r="C4258">
            <v>0</v>
          </cell>
          <cell r="E4258">
            <v>0</v>
          </cell>
        </row>
        <row r="4259">
          <cell r="C4259">
            <v>0</v>
          </cell>
          <cell r="E4259">
            <v>0</v>
          </cell>
        </row>
        <row r="4260">
          <cell r="C4260">
            <v>0</v>
          </cell>
          <cell r="E4260">
            <v>0</v>
          </cell>
        </row>
        <row r="4261">
          <cell r="C4261">
            <v>0</v>
          </cell>
          <cell r="E4261">
            <v>0</v>
          </cell>
        </row>
        <row r="4262">
          <cell r="C4262">
            <v>0</v>
          </cell>
          <cell r="E4262">
            <v>0</v>
          </cell>
        </row>
        <row r="4263">
          <cell r="C4263">
            <v>0</v>
          </cell>
          <cell r="E4263">
            <v>0</v>
          </cell>
        </row>
        <row r="4264">
          <cell r="C4264">
            <v>0</v>
          </cell>
          <cell r="E4264">
            <v>0</v>
          </cell>
        </row>
        <row r="4265">
          <cell r="C4265">
            <v>0</v>
          </cell>
          <cell r="E4265">
            <v>0</v>
          </cell>
        </row>
        <row r="4266">
          <cell r="C4266">
            <v>0</v>
          </cell>
          <cell r="E4266">
            <v>0</v>
          </cell>
        </row>
        <row r="4267">
          <cell r="C4267">
            <v>0</v>
          </cell>
          <cell r="E4267">
            <v>0</v>
          </cell>
        </row>
        <row r="4268">
          <cell r="C4268">
            <v>0</v>
          </cell>
          <cell r="E4268">
            <v>0</v>
          </cell>
        </row>
        <row r="4269">
          <cell r="C4269">
            <v>0</v>
          </cell>
          <cell r="E4269">
            <v>0</v>
          </cell>
        </row>
        <row r="4270">
          <cell r="C4270">
            <v>0</v>
          </cell>
          <cell r="E4270">
            <v>0</v>
          </cell>
        </row>
        <row r="4271">
          <cell r="C4271">
            <v>0</v>
          </cell>
          <cell r="E4271">
            <v>0</v>
          </cell>
        </row>
        <row r="4272">
          <cell r="C4272">
            <v>0</v>
          </cell>
          <cell r="E4272">
            <v>0</v>
          </cell>
        </row>
        <row r="4273">
          <cell r="C4273">
            <v>0</v>
          </cell>
          <cell r="E4273">
            <v>0</v>
          </cell>
        </row>
        <row r="4274">
          <cell r="C4274">
            <v>0</v>
          </cell>
          <cell r="E4274">
            <v>0</v>
          </cell>
        </row>
        <row r="4275">
          <cell r="C4275">
            <v>0</v>
          </cell>
          <cell r="E4275">
            <v>0</v>
          </cell>
        </row>
        <row r="4276">
          <cell r="C4276">
            <v>0</v>
          </cell>
          <cell r="E4276">
            <v>0</v>
          </cell>
        </row>
        <row r="4277">
          <cell r="C4277">
            <v>0</v>
          </cell>
          <cell r="E4277">
            <v>0</v>
          </cell>
        </row>
        <row r="4278">
          <cell r="C4278">
            <v>0</v>
          </cell>
          <cell r="E4278">
            <v>0</v>
          </cell>
        </row>
        <row r="4279">
          <cell r="C4279">
            <v>0</v>
          </cell>
          <cell r="E4279">
            <v>0</v>
          </cell>
        </row>
        <row r="4280">
          <cell r="C4280">
            <v>0</v>
          </cell>
          <cell r="E4280">
            <v>0</v>
          </cell>
        </row>
        <row r="4281">
          <cell r="C4281">
            <v>0</v>
          </cell>
          <cell r="E4281">
            <v>0</v>
          </cell>
        </row>
        <row r="4282">
          <cell r="C4282">
            <v>0</v>
          </cell>
          <cell r="E4282">
            <v>0</v>
          </cell>
        </row>
        <row r="4283">
          <cell r="C4283">
            <v>0</v>
          </cell>
          <cell r="E4283">
            <v>0</v>
          </cell>
        </row>
        <row r="4284">
          <cell r="C4284">
            <v>0</v>
          </cell>
          <cell r="E4284">
            <v>0</v>
          </cell>
        </row>
        <row r="4285">
          <cell r="C4285">
            <v>0</v>
          </cell>
          <cell r="E4285">
            <v>0</v>
          </cell>
        </row>
        <row r="4286">
          <cell r="C4286">
            <v>0</v>
          </cell>
          <cell r="E4286">
            <v>0</v>
          </cell>
        </row>
        <row r="4287">
          <cell r="C4287">
            <v>0</v>
          </cell>
          <cell r="E4287">
            <v>0</v>
          </cell>
        </row>
        <row r="4288">
          <cell r="C4288">
            <v>0</v>
          </cell>
          <cell r="E4288">
            <v>0</v>
          </cell>
        </row>
        <row r="4289">
          <cell r="C4289">
            <v>0</v>
          </cell>
          <cell r="E4289">
            <v>0</v>
          </cell>
        </row>
        <row r="4290">
          <cell r="C4290">
            <v>0</v>
          </cell>
          <cell r="E4290">
            <v>0</v>
          </cell>
        </row>
        <row r="4291">
          <cell r="C4291">
            <v>0</v>
          </cell>
          <cell r="E4291">
            <v>0</v>
          </cell>
        </row>
        <row r="4292">
          <cell r="C4292">
            <v>0</v>
          </cell>
          <cell r="E4292">
            <v>0</v>
          </cell>
        </row>
        <row r="4293">
          <cell r="C4293">
            <v>0</v>
          </cell>
          <cell r="E4293">
            <v>0</v>
          </cell>
        </row>
        <row r="4294">
          <cell r="C4294">
            <v>0</v>
          </cell>
          <cell r="E4294">
            <v>0</v>
          </cell>
        </row>
        <row r="4295">
          <cell r="C4295">
            <v>0</v>
          </cell>
          <cell r="E4295">
            <v>0</v>
          </cell>
        </row>
        <row r="4296">
          <cell r="C4296">
            <v>0</v>
          </cell>
          <cell r="E4296">
            <v>0</v>
          </cell>
        </row>
        <row r="4297">
          <cell r="C4297">
            <v>0</v>
          </cell>
          <cell r="E4297">
            <v>0</v>
          </cell>
        </row>
        <row r="4298">
          <cell r="C4298">
            <v>0</v>
          </cell>
          <cell r="E4298">
            <v>0</v>
          </cell>
        </row>
        <row r="4299">
          <cell r="C4299">
            <v>0</v>
          </cell>
          <cell r="E4299">
            <v>0</v>
          </cell>
        </row>
        <row r="4300">
          <cell r="C4300">
            <v>0</v>
          </cell>
          <cell r="E4300">
            <v>0</v>
          </cell>
        </row>
        <row r="4301">
          <cell r="C4301">
            <v>0</v>
          </cell>
          <cell r="E4301">
            <v>0</v>
          </cell>
        </row>
        <row r="4302">
          <cell r="C4302">
            <v>0</v>
          </cell>
          <cell r="E4302">
            <v>0</v>
          </cell>
        </row>
        <row r="4303">
          <cell r="C4303">
            <v>0</v>
          </cell>
          <cell r="E4303">
            <v>0</v>
          </cell>
        </row>
        <row r="4304">
          <cell r="C4304">
            <v>0</v>
          </cell>
          <cell r="E4304">
            <v>0</v>
          </cell>
        </row>
        <row r="4305">
          <cell r="C4305">
            <v>0</v>
          </cell>
          <cell r="E4305">
            <v>0</v>
          </cell>
        </row>
        <row r="4306">
          <cell r="C4306">
            <v>0</v>
          </cell>
          <cell r="E4306">
            <v>0</v>
          </cell>
        </row>
        <row r="4307">
          <cell r="C4307">
            <v>0</v>
          </cell>
          <cell r="E4307">
            <v>0</v>
          </cell>
        </row>
        <row r="4308">
          <cell r="C4308">
            <v>0</v>
          </cell>
          <cell r="E4308">
            <v>0</v>
          </cell>
        </row>
        <row r="4309">
          <cell r="C4309">
            <v>0</v>
          </cell>
          <cell r="E4309">
            <v>0</v>
          </cell>
        </row>
        <row r="4310">
          <cell r="C4310">
            <v>0</v>
          </cell>
          <cell r="E4310">
            <v>0</v>
          </cell>
        </row>
        <row r="4311">
          <cell r="C4311">
            <v>0</v>
          </cell>
          <cell r="E4311">
            <v>0</v>
          </cell>
        </row>
        <row r="4312">
          <cell r="C4312">
            <v>0</v>
          </cell>
          <cell r="E4312">
            <v>0</v>
          </cell>
        </row>
        <row r="4313">
          <cell r="C4313">
            <v>0</v>
          </cell>
          <cell r="E4313">
            <v>0</v>
          </cell>
        </row>
        <row r="4314">
          <cell r="C4314">
            <v>0</v>
          </cell>
          <cell r="E4314">
            <v>0</v>
          </cell>
        </row>
        <row r="4315">
          <cell r="C4315">
            <v>0</v>
          </cell>
          <cell r="E4315">
            <v>0</v>
          </cell>
        </row>
        <row r="4316">
          <cell r="C4316">
            <v>0</v>
          </cell>
          <cell r="E4316">
            <v>0</v>
          </cell>
        </row>
        <row r="4317">
          <cell r="C4317">
            <v>0</v>
          </cell>
          <cell r="E4317">
            <v>0</v>
          </cell>
        </row>
        <row r="4318">
          <cell r="C4318">
            <v>0</v>
          </cell>
          <cell r="E4318">
            <v>0</v>
          </cell>
        </row>
        <row r="4319">
          <cell r="C4319">
            <v>0</v>
          </cell>
          <cell r="E4319">
            <v>0</v>
          </cell>
        </row>
        <row r="4320">
          <cell r="C4320">
            <v>0</v>
          </cell>
          <cell r="E4320">
            <v>0</v>
          </cell>
        </row>
        <row r="4321">
          <cell r="C4321">
            <v>0</v>
          </cell>
          <cell r="E4321">
            <v>0</v>
          </cell>
        </row>
        <row r="4322">
          <cell r="C4322">
            <v>0</v>
          </cell>
          <cell r="E4322">
            <v>0</v>
          </cell>
        </row>
        <row r="4323">
          <cell r="C4323">
            <v>0</v>
          </cell>
          <cell r="E4323">
            <v>0</v>
          </cell>
        </row>
        <row r="4324">
          <cell r="C4324">
            <v>0</v>
          </cell>
          <cell r="E4324">
            <v>0</v>
          </cell>
        </row>
        <row r="4325">
          <cell r="C4325">
            <v>0</v>
          </cell>
          <cell r="E4325">
            <v>0</v>
          </cell>
        </row>
        <row r="4326">
          <cell r="C4326">
            <v>0</v>
          </cell>
          <cell r="E4326">
            <v>0</v>
          </cell>
        </row>
        <row r="4327">
          <cell r="C4327">
            <v>0</v>
          </cell>
          <cell r="E4327">
            <v>0</v>
          </cell>
        </row>
        <row r="4328">
          <cell r="C4328">
            <v>0</v>
          </cell>
          <cell r="E4328">
            <v>0</v>
          </cell>
        </row>
        <row r="4329">
          <cell r="C4329">
            <v>0</v>
          </cell>
          <cell r="E4329">
            <v>0</v>
          </cell>
        </row>
        <row r="4330">
          <cell r="C4330">
            <v>0</v>
          </cell>
          <cell r="E4330">
            <v>0</v>
          </cell>
        </row>
        <row r="4331">
          <cell r="C4331">
            <v>0</v>
          </cell>
          <cell r="E4331">
            <v>0</v>
          </cell>
        </row>
        <row r="4332">
          <cell r="C4332">
            <v>0</v>
          </cell>
          <cell r="E4332">
            <v>0</v>
          </cell>
        </row>
        <row r="4333">
          <cell r="C4333">
            <v>0</v>
          </cell>
          <cell r="E4333">
            <v>0</v>
          </cell>
        </row>
        <row r="4334">
          <cell r="C4334">
            <v>0</v>
          </cell>
          <cell r="E4334">
            <v>0</v>
          </cell>
        </row>
        <row r="4335">
          <cell r="C4335">
            <v>0</v>
          </cell>
          <cell r="E4335">
            <v>0</v>
          </cell>
        </row>
        <row r="4336">
          <cell r="C4336">
            <v>0</v>
          </cell>
          <cell r="E4336">
            <v>0</v>
          </cell>
        </row>
        <row r="4337">
          <cell r="C4337">
            <v>0</v>
          </cell>
          <cell r="E4337">
            <v>0</v>
          </cell>
        </row>
        <row r="4338">
          <cell r="C4338">
            <v>0</v>
          </cell>
          <cell r="E4338">
            <v>0</v>
          </cell>
        </row>
        <row r="4339">
          <cell r="C4339">
            <v>0</v>
          </cell>
          <cell r="E4339">
            <v>0</v>
          </cell>
        </row>
        <row r="4340">
          <cell r="C4340">
            <v>0</v>
          </cell>
          <cell r="E4340">
            <v>0</v>
          </cell>
        </row>
        <row r="4341">
          <cell r="C4341">
            <v>0</v>
          </cell>
          <cell r="E4341">
            <v>0</v>
          </cell>
        </row>
        <row r="4342">
          <cell r="C4342">
            <v>0</v>
          </cell>
          <cell r="E4342">
            <v>0</v>
          </cell>
        </row>
        <row r="4343">
          <cell r="C4343">
            <v>0</v>
          </cell>
          <cell r="E4343">
            <v>0</v>
          </cell>
        </row>
        <row r="4344">
          <cell r="C4344">
            <v>0</v>
          </cell>
          <cell r="E4344">
            <v>0</v>
          </cell>
        </row>
        <row r="4345">
          <cell r="C4345">
            <v>0</v>
          </cell>
          <cell r="E4345">
            <v>0</v>
          </cell>
        </row>
        <row r="4346">
          <cell r="C4346">
            <v>0</v>
          </cell>
          <cell r="E4346">
            <v>0</v>
          </cell>
        </row>
        <row r="4347">
          <cell r="C4347">
            <v>0</v>
          </cell>
          <cell r="E4347">
            <v>0</v>
          </cell>
        </row>
        <row r="4348">
          <cell r="C4348">
            <v>0</v>
          </cell>
          <cell r="E4348">
            <v>0</v>
          </cell>
        </row>
        <row r="4349">
          <cell r="C4349">
            <v>0</v>
          </cell>
          <cell r="E4349">
            <v>0</v>
          </cell>
        </row>
        <row r="4350">
          <cell r="C4350">
            <v>0</v>
          </cell>
          <cell r="E4350">
            <v>0</v>
          </cell>
        </row>
        <row r="4351">
          <cell r="C4351">
            <v>0</v>
          </cell>
          <cell r="E4351">
            <v>0</v>
          </cell>
        </row>
        <row r="4352">
          <cell r="C4352">
            <v>0</v>
          </cell>
          <cell r="E4352">
            <v>0</v>
          </cell>
        </row>
        <row r="4353">
          <cell r="C4353">
            <v>0</v>
          </cell>
          <cell r="E4353">
            <v>0</v>
          </cell>
        </row>
        <row r="4354">
          <cell r="C4354">
            <v>0</v>
          </cell>
          <cell r="E4354">
            <v>0</v>
          </cell>
        </row>
        <row r="4355">
          <cell r="C4355">
            <v>0</v>
          </cell>
          <cell r="E4355">
            <v>0</v>
          </cell>
        </row>
        <row r="4356">
          <cell r="C4356">
            <v>0</v>
          </cell>
          <cell r="E4356">
            <v>0</v>
          </cell>
        </row>
        <row r="4357">
          <cell r="C4357">
            <v>0</v>
          </cell>
          <cell r="E4357">
            <v>0</v>
          </cell>
        </row>
        <row r="4358">
          <cell r="C4358">
            <v>0</v>
          </cell>
          <cell r="E4358">
            <v>0</v>
          </cell>
        </row>
        <row r="4359">
          <cell r="C4359">
            <v>0</v>
          </cell>
          <cell r="E4359">
            <v>0</v>
          </cell>
        </row>
        <row r="4360">
          <cell r="C4360">
            <v>0</v>
          </cell>
          <cell r="E4360">
            <v>0</v>
          </cell>
        </row>
        <row r="4361">
          <cell r="C4361">
            <v>0</v>
          </cell>
          <cell r="E4361">
            <v>0</v>
          </cell>
        </row>
        <row r="4362">
          <cell r="C4362">
            <v>0</v>
          </cell>
          <cell r="E4362">
            <v>0</v>
          </cell>
        </row>
        <row r="4363">
          <cell r="C4363">
            <v>0</v>
          </cell>
          <cell r="E4363">
            <v>0</v>
          </cell>
        </row>
        <row r="4364">
          <cell r="C4364">
            <v>0</v>
          </cell>
          <cell r="E4364">
            <v>0</v>
          </cell>
        </row>
        <row r="4365">
          <cell r="C4365">
            <v>0</v>
          </cell>
          <cell r="E4365">
            <v>0</v>
          </cell>
        </row>
        <row r="4366">
          <cell r="C4366">
            <v>0</v>
          </cell>
          <cell r="E4366">
            <v>0</v>
          </cell>
        </row>
        <row r="4367">
          <cell r="C4367">
            <v>0</v>
          </cell>
          <cell r="E4367">
            <v>0</v>
          </cell>
        </row>
        <row r="4368">
          <cell r="C4368">
            <v>0</v>
          </cell>
          <cell r="E4368">
            <v>0</v>
          </cell>
        </row>
        <row r="4369">
          <cell r="C4369">
            <v>0</v>
          </cell>
          <cell r="E4369">
            <v>0</v>
          </cell>
        </row>
        <row r="4370">
          <cell r="C4370">
            <v>0</v>
          </cell>
          <cell r="E4370">
            <v>0</v>
          </cell>
        </row>
        <row r="4371">
          <cell r="C4371">
            <v>0</v>
          </cell>
          <cell r="E4371">
            <v>0</v>
          </cell>
        </row>
        <row r="4372">
          <cell r="C4372">
            <v>0</v>
          </cell>
          <cell r="E4372">
            <v>0</v>
          </cell>
        </row>
        <row r="4373">
          <cell r="C4373">
            <v>0</v>
          </cell>
          <cell r="E4373">
            <v>0</v>
          </cell>
        </row>
        <row r="4374">
          <cell r="C4374">
            <v>0</v>
          </cell>
          <cell r="E4374">
            <v>0</v>
          </cell>
        </row>
        <row r="4375">
          <cell r="C4375">
            <v>0</v>
          </cell>
          <cell r="E4375">
            <v>0</v>
          </cell>
        </row>
        <row r="4376">
          <cell r="C4376">
            <v>0</v>
          </cell>
          <cell r="E4376">
            <v>0</v>
          </cell>
        </row>
        <row r="4377">
          <cell r="C4377">
            <v>0</v>
          </cell>
          <cell r="E4377">
            <v>0</v>
          </cell>
        </row>
        <row r="4378">
          <cell r="C4378">
            <v>0</v>
          </cell>
          <cell r="E4378">
            <v>0</v>
          </cell>
        </row>
        <row r="4379">
          <cell r="C4379">
            <v>0</v>
          </cell>
          <cell r="E4379">
            <v>0</v>
          </cell>
        </row>
        <row r="4380">
          <cell r="C4380">
            <v>0</v>
          </cell>
          <cell r="E4380">
            <v>0</v>
          </cell>
        </row>
        <row r="4381">
          <cell r="C4381">
            <v>0</v>
          </cell>
          <cell r="E4381">
            <v>0</v>
          </cell>
        </row>
        <row r="4382">
          <cell r="C4382">
            <v>0</v>
          </cell>
          <cell r="E4382">
            <v>0</v>
          </cell>
        </row>
        <row r="4383">
          <cell r="C4383">
            <v>0</v>
          </cell>
          <cell r="E4383">
            <v>0</v>
          </cell>
        </row>
        <row r="4384">
          <cell r="C4384">
            <v>0</v>
          </cell>
          <cell r="E4384">
            <v>0</v>
          </cell>
        </row>
        <row r="4385">
          <cell r="C4385">
            <v>0</v>
          </cell>
          <cell r="E4385">
            <v>0</v>
          </cell>
        </row>
        <row r="4386">
          <cell r="C4386">
            <v>0</v>
          </cell>
          <cell r="E4386">
            <v>0</v>
          </cell>
        </row>
        <row r="4387">
          <cell r="C4387">
            <v>0</v>
          </cell>
          <cell r="E4387">
            <v>0</v>
          </cell>
        </row>
        <row r="4388">
          <cell r="C4388">
            <v>0</v>
          </cell>
          <cell r="E4388">
            <v>0</v>
          </cell>
        </row>
        <row r="4389">
          <cell r="C4389">
            <v>0</v>
          </cell>
          <cell r="E4389">
            <v>0</v>
          </cell>
        </row>
        <row r="4390">
          <cell r="C4390">
            <v>0</v>
          </cell>
          <cell r="E4390">
            <v>0</v>
          </cell>
        </row>
        <row r="4391">
          <cell r="C4391">
            <v>0</v>
          </cell>
          <cell r="E4391">
            <v>0</v>
          </cell>
        </row>
        <row r="4392">
          <cell r="C4392">
            <v>0</v>
          </cell>
          <cell r="E4392">
            <v>0</v>
          </cell>
        </row>
        <row r="4393">
          <cell r="C4393">
            <v>0</v>
          </cell>
          <cell r="E4393">
            <v>0</v>
          </cell>
        </row>
        <row r="4394">
          <cell r="C4394">
            <v>0</v>
          </cell>
          <cell r="E4394">
            <v>0</v>
          </cell>
        </row>
        <row r="4395">
          <cell r="C4395">
            <v>0</v>
          </cell>
          <cell r="E4395">
            <v>0</v>
          </cell>
        </row>
        <row r="4396">
          <cell r="C4396">
            <v>0</v>
          </cell>
          <cell r="E4396">
            <v>0</v>
          </cell>
        </row>
        <row r="4397">
          <cell r="C4397">
            <v>0</v>
          </cell>
          <cell r="E4397">
            <v>0</v>
          </cell>
        </row>
        <row r="4398">
          <cell r="C4398">
            <v>0</v>
          </cell>
          <cell r="E4398">
            <v>0</v>
          </cell>
        </row>
        <row r="4399">
          <cell r="C4399">
            <v>0</v>
          </cell>
          <cell r="E4399">
            <v>0</v>
          </cell>
        </row>
        <row r="4400">
          <cell r="C4400">
            <v>0</v>
          </cell>
          <cell r="E4400">
            <v>0</v>
          </cell>
        </row>
        <row r="4401">
          <cell r="C4401">
            <v>0</v>
          </cell>
          <cell r="E4401">
            <v>0</v>
          </cell>
        </row>
        <row r="4402">
          <cell r="C4402">
            <v>0</v>
          </cell>
          <cell r="E4402">
            <v>0</v>
          </cell>
        </row>
        <row r="4403">
          <cell r="C4403">
            <v>0</v>
          </cell>
          <cell r="E4403">
            <v>0</v>
          </cell>
        </row>
        <row r="4404">
          <cell r="C4404">
            <v>0</v>
          </cell>
          <cell r="E4404">
            <v>0</v>
          </cell>
        </row>
        <row r="4405">
          <cell r="C4405">
            <v>0</v>
          </cell>
          <cell r="E4405">
            <v>0</v>
          </cell>
        </row>
        <row r="4406">
          <cell r="C4406">
            <v>0</v>
          </cell>
          <cell r="E4406">
            <v>0</v>
          </cell>
        </row>
        <row r="4407">
          <cell r="C4407">
            <v>0</v>
          </cell>
          <cell r="E4407">
            <v>0</v>
          </cell>
        </row>
        <row r="4408">
          <cell r="C4408">
            <v>0</v>
          </cell>
          <cell r="E4408">
            <v>0</v>
          </cell>
        </row>
        <row r="4409">
          <cell r="C4409">
            <v>0</v>
          </cell>
          <cell r="E4409">
            <v>0</v>
          </cell>
        </row>
        <row r="4410">
          <cell r="C4410">
            <v>0</v>
          </cell>
          <cell r="E4410">
            <v>0</v>
          </cell>
        </row>
        <row r="4411">
          <cell r="C4411">
            <v>0</v>
          </cell>
          <cell r="E4411">
            <v>0</v>
          </cell>
        </row>
        <row r="4412">
          <cell r="C4412">
            <v>0</v>
          </cell>
          <cell r="E4412">
            <v>0</v>
          </cell>
        </row>
        <row r="4413">
          <cell r="C4413">
            <v>0</v>
          </cell>
          <cell r="E4413">
            <v>0</v>
          </cell>
        </row>
        <row r="4414">
          <cell r="C4414">
            <v>0</v>
          </cell>
          <cell r="E4414">
            <v>0</v>
          </cell>
        </row>
        <row r="4415">
          <cell r="C4415">
            <v>0</v>
          </cell>
          <cell r="E4415">
            <v>0</v>
          </cell>
        </row>
        <row r="4416">
          <cell r="C4416">
            <v>0</v>
          </cell>
          <cell r="E4416">
            <v>0</v>
          </cell>
        </row>
        <row r="4417">
          <cell r="C4417">
            <v>0</v>
          </cell>
          <cell r="E4417">
            <v>0</v>
          </cell>
        </row>
        <row r="4418">
          <cell r="C4418">
            <v>0</v>
          </cell>
          <cell r="E4418">
            <v>0</v>
          </cell>
        </row>
        <row r="4419">
          <cell r="C4419">
            <v>0</v>
          </cell>
          <cell r="E4419">
            <v>0</v>
          </cell>
        </row>
        <row r="4420">
          <cell r="C4420">
            <v>0</v>
          </cell>
          <cell r="E4420">
            <v>0</v>
          </cell>
        </row>
        <row r="4421">
          <cell r="C4421">
            <v>0</v>
          </cell>
          <cell r="E4421">
            <v>0</v>
          </cell>
        </row>
        <row r="4422">
          <cell r="C4422">
            <v>0</v>
          </cell>
          <cell r="E4422">
            <v>0</v>
          </cell>
        </row>
        <row r="4423">
          <cell r="C4423">
            <v>0</v>
          </cell>
          <cell r="E4423">
            <v>0</v>
          </cell>
        </row>
        <row r="4424">
          <cell r="C4424">
            <v>0</v>
          </cell>
          <cell r="E4424">
            <v>0</v>
          </cell>
        </row>
        <row r="4425">
          <cell r="C4425">
            <v>0</v>
          </cell>
          <cell r="E4425">
            <v>0</v>
          </cell>
        </row>
        <row r="4426">
          <cell r="C4426">
            <v>0</v>
          </cell>
          <cell r="E4426">
            <v>0</v>
          </cell>
        </row>
        <row r="4427">
          <cell r="C4427">
            <v>0</v>
          </cell>
          <cell r="E4427">
            <v>0</v>
          </cell>
        </row>
        <row r="4428">
          <cell r="C4428">
            <v>0</v>
          </cell>
          <cell r="E4428">
            <v>0</v>
          </cell>
        </row>
        <row r="4429">
          <cell r="C4429">
            <v>0</v>
          </cell>
          <cell r="E4429">
            <v>0</v>
          </cell>
        </row>
        <row r="4430">
          <cell r="C4430">
            <v>0</v>
          </cell>
          <cell r="E4430">
            <v>0</v>
          </cell>
        </row>
        <row r="4431">
          <cell r="C4431">
            <v>0</v>
          </cell>
          <cell r="E4431">
            <v>0</v>
          </cell>
        </row>
        <row r="4432">
          <cell r="C4432">
            <v>0</v>
          </cell>
          <cell r="E4432">
            <v>0</v>
          </cell>
        </row>
        <row r="4433">
          <cell r="C4433">
            <v>0</v>
          </cell>
          <cell r="E4433">
            <v>0</v>
          </cell>
        </row>
        <row r="4434">
          <cell r="C4434">
            <v>0</v>
          </cell>
          <cell r="E4434">
            <v>0</v>
          </cell>
        </row>
        <row r="4435">
          <cell r="C4435">
            <v>0</v>
          </cell>
          <cell r="E4435">
            <v>0</v>
          </cell>
        </row>
        <row r="4436">
          <cell r="C4436">
            <v>0</v>
          </cell>
          <cell r="E4436">
            <v>0</v>
          </cell>
        </row>
        <row r="4437">
          <cell r="C4437">
            <v>0</v>
          </cell>
          <cell r="E4437">
            <v>0</v>
          </cell>
        </row>
        <row r="4438">
          <cell r="C4438">
            <v>0</v>
          </cell>
          <cell r="E4438">
            <v>0</v>
          </cell>
        </row>
        <row r="4439">
          <cell r="C4439">
            <v>0</v>
          </cell>
          <cell r="E4439">
            <v>0</v>
          </cell>
        </row>
        <row r="4440">
          <cell r="C4440">
            <v>0</v>
          </cell>
          <cell r="E4440">
            <v>0</v>
          </cell>
        </row>
        <row r="4441">
          <cell r="C4441">
            <v>0</v>
          </cell>
          <cell r="E4441">
            <v>0</v>
          </cell>
        </row>
        <row r="4442">
          <cell r="C4442">
            <v>0</v>
          </cell>
          <cell r="E4442">
            <v>0</v>
          </cell>
        </row>
        <row r="4443">
          <cell r="C4443">
            <v>0</v>
          </cell>
          <cell r="E4443">
            <v>0</v>
          </cell>
        </row>
        <row r="4444">
          <cell r="C4444">
            <v>0</v>
          </cell>
          <cell r="E4444">
            <v>0</v>
          </cell>
        </row>
        <row r="4445">
          <cell r="C4445">
            <v>0</v>
          </cell>
          <cell r="E4445">
            <v>0</v>
          </cell>
        </row>
        <row r="4446">
          <cell r="C4446">
            <v>0</v>
          </cell>
          <cell r="E4446">
            <v>0</v>
          </cell>
        </row>
        <row r="4447">
          <cell r="C4447">
            <v>0</v>
          </cell>
          <cell r="E4447">
            <v>0</v>
          </cell>
        </row>
        <row r="4448">
          <cell r="C4448">
            <v>0</v>
          </cell>
          <cell r="E4448">
            <v>0</v>
          </cell>
        </row>
        <row r="4449">
          <cell r="C4449">
            <v>0</v>
          </cell>
          <cell r="E4449">
            <v>0</v>
          </cell>
        </row>
        <row r="4450">
          <cell r="C4450">
            <v>0</v>
          </cell>
          <cell r="E4450">
            <v>0</v>
          </cell>
        </row>
        <row r="4451">
          <cell r="C4451">
            <v>0</v>
          </cell>
          <cell r="E4451">
            <v>0</v>
          </cell>
        </row>
        <row r="4452">
          <cell r="C4452">
            <v>0</v>
          </cell>
          <cell r="E4452">
            <v>0</v>
          </cell>
        </row>
        <row r="4453">
          <cell r="C4453">
            <v>0</v>
          </cell>
          <cell r="E4453">
            <v>0</v>
          </cell>
        </row>
        <row r="4454">
          <cell r="C4454">
            <v>0</v>
          </cell>
          <cell r="E4454">
            <v>0</v>
          </cell>
        </row>
        <row r="4455">
          <cell r="C4455">
            <v>0</v>
          </cell>
          <cell r="E4455">
            <v>0</v>
          </cell>
        </row>
        <row r="4456">
          <cell r="C4456">
            <v>0</v>
          </cell>
          <cell r="E4456">
            <v>0</v>
          </cell>
        </row>
        <row r="4457">
          <cell r="C4457">
            <v>0</v>
          </cell>
          <cell r="E4457">
            <v>0</v>
          </cell>
        </row>
        <row r="4458">
          <cell r="C4458">
            <v>0</v>
          </cell>
          <cell r="E4458">
            <v>0</v>
          </cell>
        </row>
        <row r="4459">
          <cell r="C4459">
            <v>0</v>
          </cell>
          <cell r="E4459">
            <v>0</v>
          </cell>
        </row>
        <row r="4460">
          <cell r="C4460">
            <v>0</v>
          </cell>
          <cell r="E4460">
            <v>0</v>
          </cell>
        </row>
        <row r="4461">
          <cell r="C4461">
            <v>0</v>
          </cell>
          <cell r="E4461">
            <v>0</v>
          </cell>
        </row>
        <row r="4462">
          <cell r="C4462">
            <v>0</v>
          </cell>
          <cell r="E4462">
            <v>0</v>
          </cell>
        </row>
        <row r="4463">
          <cell r="C4463">
            <v>0</v>
          </cell>
          <cell r="E4463">
            <v>0</v>
          </cell>
        </row>
        <row r="4464">
          <cell r="C4464">
            <v>0</v>
          </cell>
          <cell r="E4464">
            <v>0</v>
          </cell>
        </row>
        <row r="4465">
          <cell r="C4465">
            <v>0</v>
          </cell>
          <cell r="E4465">
            <v>0</v>
          </cell>
        </row>
        <row r="4466">
          <cell r="C4466">
            <v>0</v>
          </cell>
          <cell r="E4466">
            <v>0</v>
          </cell>
        </row>
        <row r="4467">
          <cell r="C4467">
            <v>0</v>
          </cell>
          <cell r="E4467">
            <v>0</v>
          </cell>
        </row>
        <row r="4468">
          <cell r="C4468">
            <v>0</v>
          </cell>
          <cell r="E4468">
            <v>0</v>
          </cell>
        </row>
        <row r="4469">
          <cell r="C4469">
            <v>0</v>
          </cell>
          <cell r="E4469">
            <v>0</v>
          </cell>
        </row>
        <row r="4470">
          <cell r="C4470">
            <v>0</v>
          </cell>
          <cell r="E4470">
            <v>0</v>
          </cell>
        </row>
        <row r="4471">
          <cell r="C4471">
            <v>0</v>
          </cell>
          <cell r="E4471">
            <v>0</v>
          </cell>
        </row>
        <row r="4472">
          <cell r="C4472">
            <v>0</v>
          </cell>
          <cell r="E4472">
            <v>0</v>
          </cell>
        </row>
        <row r="4473">
          <cell r="C4473">
            <v>0</v>
          </cell>
          <cell r="E4473">
            <v>0</v>
          </cell>
        </row>
        <row r="4474">
          <cell r="C4474">
            <v>0</v>
          </cell>
          <cell r="E4474">
            <v>0</v>
          </cell>
        </row>
        <row r="4475">
          <cell r="C4475">
            <v>0</v>
          </cell>
          <cell r="E4475">
            <v>0</v>
          </cell>
        </row>
        <row r="4476">
          <cell r="C4476">
            <v>0</v>
          </cell>
          <cell r="E4476">
            <v>0</v>
          </cell>
        </row>
        <row r="4477">
          <cell r="C4477">
            <v>0</v>
          </cell>
          <cell r="E4477">
            <v>0</v>
          </cell>
        </row>
        <row r="4478">
          <cell r="C4478">
            <v>0</v>
          </cell>
          <cell r="E4478">
            <v>0</v>
          </cell>
        </row>
        <row r="4479">
          <cell r="C4479">
            <v>0</v>
          </cell>
          <cell r="E4479">
            <v>0</v>
          </cell>
        </row>
        <row r="4480">
          <cell r="C4480">
            <v>0</v>
          </cell>
          <cell r="E4480">
            <v>0</v>
          </cell>
        </row>
        <row r="4481">
          <cell r="C4481">
            <v>0</v>
          </cell>
          <cell r="E4481">
            <v>0</v>
          </cell>
        </row>
        <row r="4482">
          <cell r="C4482">
            <v>0</v>
          </cell>
          <cell r="E4482">
            <v>0</v>
          </cell>
        </row>
        <row r="4483">
          <cell r="C4483">
            <v>0</v>
          </cell>
          <cell r="E4483">
            <v>0</v>
          </cell>
        </row>
        <row r="4484">
          <cell r="C4484">
            <v>0</v>
          </cell>
          <cell r="E4484">
            <v>0</v>
          </cell>
        </row>
        <row r="4485">
          <cell r="C4485">
            <v>0</v>
          </cell>
          <cell r="E4485">
            <v>0</v>
          </cell>
        </row>
        <row r="4486">
          <cell r="C4486">
            <v>0</v>
          </cell>
          <cell r="E4486">
            <v>0</v>
          </cell>
        </row>
        <row r="4487">
          <cell r="C4487">
            <v>0</v>
          </cell>
          <cell r="E4487">
            <v>0</v>
          </cell>
        </row>
        <row r="4488">
          <cell r="C4488">
            <v>0</v>
          </cell>
          <cell r="E4488">
            <v>0</v>
          </cell>
        </row>
        <row r="4489">
          <cell r="C4489">
            <v>0</v>
          </cell>
          <cell r="E4489">
            <v>0</v>
          </cell>
        </row>
        <row r="4490">
          <cell r="C4490">
            <v>0</v>
          </cell>
          <cell r="E4490">
            <v>0</v>
          </cell>
        </row>
        <row r="4491">
          <cell r="C4491">
            <v>0</v>
          </cell>
          <cell r="E4491">
            <v>0</v>
          </cell>
        </row>
        <row r="4492">
          <cell r="C4492">
            <v>0</v>
          </cell>
          <cell r="E4492">
            <v>0</v>
          </cell>
        </row>
        <row r="4493">
          <cell r="C4493">
            <v>0</v>
          </cell>
          <cell r="E4493">
            <v>0</v>
          </cell>
        </row>
        <row r="4494">
          <cell r="C4494">
            <v>0</v>
          </cell>
          <cell r="E4494">
            <v>0</v>
          </cell>
        </row>
        <row r="4495">
          <cell r="C4495">
            <v>0</v>
          </cell>
          <cell r="E4495">
            <v>0</v>
          </cell>
        </row>
        <row r="4496">
          <cell r="C4496">
            <v>0</v>
          </cell>
          <cell r="E4496">
            <v>0</v>
          </cell>
        </row>
        <row r="4497">
          <cell r="C4497">
            <v>0</v>
          </cell>
          <cell r="E4497">
            <v>0</v>
          </cell>
        </row>
        <row r="4498">
          <cell r="C4498">
            <v>0</v>
          </cell>
          <cell r="E4498">
            <v>0</v>
          </cell>
        </row>
        <row r="4499">
          <cell r="C4499">
            <v>0</v>
          </cell>
          <cell r="E4499">
            <v>0</v>
          </cell>
        </row>
        <row r="4500">
          <cell r="C4500">
            <v>0</v>
          </cell>
          <cell r="E4500">
            <v>0</v>
          </cell>
        </row>
        <row r="4501">
          <cell r="C4501">
            <v>0</v>
          </cell>
          <cell r="E4501">
            <v>0</v>
          </cell>
        </row>
        <row r="4502">
          <cell r="C4502">
            <v>0</v>
          </cell>
          <cell r="E4502">
            <v>0</v>
          </cell>
        </row>
        <row r="4503">
          <cell r="C4503">
            <v>0</v>
          </cell>
          <cell r="E4503">
            <v>0</v>
          </cell>
        </row>
        <row r="4504">
          <cell r="C4504">
            <v>0</v>
          </cell>
          <cell r="E4504">
            <v>0</v>
          </cell>
        </row>
        <row r="4505">
          <cell r="C4505">
            <v>0</v>
          </cell>
          <cell r="E4505">
            <v>0</v>
          </cell>
        </row>
        <row r="4506">
          <cell r="C4506">
            <v>0</v>
          </cell>
          <cell r="E4506">
            <v>0</v>
          </cell>
        </row>
        <row r="4507">
          <cell r="C4507">
            <v>0</v>
          </cell>
          <cell r="E4507">
            <v>0</v>
          </cell>
        </row>
        <row r="4508">
          <cell r="C4508">
            <v>0</v>
          </cell>
          <cell r="E4508">
            <v>0</v>
          </cell>
        </row>
        <row r="4509">
          <cell r="C4509">
            <v>0</v>
          </cell>
          <cell r="E4509">
            <v>0</v>
          </cell>
        </row>
        <row r="4510">
          <cell r="C4510">
            <v>0</v>
          </cell>
          <cell r="E4510">
            <v>0</v>
          </cell>
        </row>
        <row r="4511">
          <cell r="C4511">
            <v>0</v>
          </cell>
          <cell r="E4511">
            <v>0</v>
          </cell>
        </row>
        <row r="4512">
          <cell r="C4512">
            <v>0</v>
          </cell>
          <cell r="E4512">
            <v>0</v>
          </cell>
        </row>
        <row r="4513">
          <cell r="C4513">
            <v>0</v>
          </cell>
          <cell r="E4513">
            <v>0</v>
          </cell>
        </row>
        <row r="4514">
          <cell r="C4514">
            <v>0</v>
          </cell>
          <cell r="E4514">
            <v>0</v>
          </cell>
        </row>
        <row r="4515">
          <cell r="C4515">
            <v>0</v>
          </cell>
          <cell r="E4515">
            <v>0</v>
          </cell>
        </row>
        <row r="4516">
          <cell r="C4516">
            <v>0</v>
          </cell>
          <cell r="E4516">
            <v>0</v>
          </cell>
        </row>
        <row r="4517">
          <cell r="C4517">
            <v>0</v>
          </cell>
          <cell r="E4517">
            <v>0</v>
          </cell>
        </row>
        <row r="4518">
          <cell r="C4518">
            <v>0</v>
          </cell>
          <cell r="E4518">
            <v>0</v>
          </cell>
        </row>
        <row r="4519">
          <cell r="C4519">
            <v>0</v>
          </cell>
          <cell r="E4519">
            <v>0</v>
          </cell>
        </row>
        <row r="4520">
          <cell r="C4520">
            <v>0</v>
          </cell>
          <cell r="E4520">
            <v>0</v>
          </cell>
        </row>
        <row r="4521">
          <cell r="C4521">
            <v>0</v>
          </cell>
          <cell r="E4521">
            <v>0</v>
          </cell>
        </row>
        <row r="4522">
          <cell r="C4522">
            <v>0</v>
          </cell>
          <cell r="E4522">
            <v>0</v>
          </cell>
        </row>
        <row r="4523">
          <cell r="C4523">
            <v>0</v>
          </cell>
          <cell r="E4523">
            <v>0</v>
          </cell>
        </row>
        <row r="4524">
          <cell r="C4524">
            <v>0</v>
          </cell>
          <cell r="E4524">
            <v>0</v>
          </cell>
        </row>
        <row r="4525">
          <cell r="C4525">
            <v>0</v>
          </cell>
          <cell r="E4525">
            <v>0</v>
          </cell>
        </row>
        <row r="4526">
          <cell r="C4526">
            <v>0</v>
          </cell>
          <cell r="E4526">
            <v>0</v>
          </cell>
        </row>
        <row r="4527">
          <cell r="C4527">
            <v>0</v>
          </cell>
          <cell r="E4527">
            <v>0</v>
          </cell>
        </row>
        <row r="4528">
          <cell r="C4528">
            <v>0</v>
          </cell>
          <cell r="E4528">
            <v>0</v>
          </cell>
        </row>
        <row r="4529">
          <cell r="C4529">
            <v>0</v>
          </cell>
          <cell r="E4529">
            <v>0</v>
          </cell>
        </row>
        <row r="4530">
          <cell r="C4530">
            <v>0</v>
          </cell>
          <cell r="E4530">
            <v>0</v>
          </cell>
        </row>
        <row r="4531">
          <cell r="C4531">
            <v>0</v>
          </cell>
          <cell r="E4531">
            <v>0</v>
          </cell>
        </row>
        <row r="4532">
          <cell r="C4532">
            <v>0</v>
          </cell>
          <cell r="E4532">
            <v>0</v>
          </cell>
        </row>
        <row r="4533">
          <cell r="C4533">
            <v>0</v>
          </cell>
          <cell r="E4533">
            <v>0</v>
          </cell>
        </row>
        <row r="4534">
          <cell r="C4534">
            <v>0</v>
          </cell>
          <cell r="E4534">
            <v>0</v>
          </cell>
        </row>
        <row r="4535">
          <cell r="C4535">
            <v>0</v>
          </cell>
          <cell r="E4535">
            <v>0</v>
          </cell>
        </row>
        <row r="4536">
          <cell r="C4536">
            <v>0</v>
          </cell>
          <cell r="E4536">
            <v>0</v>
          </cell>
        </row>
        <row r="4537">
          <cell r="C4537">
            <v>0</v>
          </cell>
          <cell r="E4537">
            <v>0</v>
          </cell>
        </row>
        <row r="4538">
          <cell r="C4538">
            <v>0</v>
          </cell>
          <cell r="E4538">
            <v>0</v>
          </cell>
        </row>
        <row r="4539">
          <cell r="C4539">
            <v>0</v>
          </cell>
          <cell r="E4539">
            <v>0</v>
          </cell>
        </row>
        <row r="4540">
          <cell r="C4540">
            <v>0</v>
          </cell>
          <cell r="E4540">
            <v>0</v>
          </cell>
        </row>
        <row r="4541">
          <cell r="C4541">
            <v>0</v>
          </cell>
          <cell r="E4541">
            <v>0</v>
          </cell>
        </row>
        <row r="4542">
          <cell r="C4542">
            <v>0</v>
          </cell>
          <cell r="E4542">
            <v>0</v>
          </cell>
        </row>
        <row r="4543">
          <cell r="C4543">
            <v>0</v>
          </cell>
          <cell r="E4543">
            <v>0</v>
          </cell>
        </row>
        <row r="4544">
          <cell r="C4544">
            <v>0</v>
          </cell>
          <cell r="E4544">
            <v>0</v>
          </cell>
        </row>
        <row r="4545">
          <cell r="C4545">
            <v>0</v>
          </cell>
          <cell r="E4545">
            <v>0</v>
          </cell>
        </row>
        <row r="4546">
          <cell r="C4546">
            <v>0</v>
          </cell>
          <cell r="E4546">
            <v>0</v>
          </cell>
        </row>
        <row r="4547">
          <cell r="C4547">
            <v>0</v>
          </cell>
          <cell r="E4547">
            <v>0</v>
          </cell>
        </row>
        <row r="4548">
          <cell r="C4548">
            <v>0</v>
          </cell>
          <cell r="E4548">
            <v>0</v>
          </cell>
        </row>
        <row r="4549">
          <cell r="C4549">
            <v>0</v>
          </cell>
          <cell r="E4549">
            <v>0</v>
          </cell>
        </row>
        <row r="4550">
          <cell r="C4550">
            <v>0</v>
          </cell>
          <cell r="E4550">
            <v>0</v>
          </cell>
        </row>
        <row r="4551">
          <cell r="C4551">
            <v>0</v>
          </cell>
          <cell r="E4551">
            <v>0</v>
          </cell>
        </row>
        <row r="4552">
          <cell r="C4552">
            <v>0</v>
          </cell>
          <cell r="E4552">
            <v>0</v>
          </cell>
        </row>
        <row r="4553">
          <cell r="C4553">
            <v>0</v>
          </cell>
          <cell r="E4553">
            <v>0</v>
          </cell>
        </row>
        <row r="4554">
          <cell r="C4554">
            <v>0</v>
          </cell>
          <cell r="E4554">
            <v>0</v>
          </cell>
        </row>
        <row r="4555">
          <cell r="C4555">
            <v>0</v>
          </cell>
          <cell r="E4555">
            <v>0</v>
          </cell>
        </row>
        <row r="4556">
          <cell r="C4556">
            <v>0</v>
          </cell>
          <cell r="E4556">
            <v>0</v>
          </cell>
        </row>
        <row r="4557">
          <cell r="C4557">
            <v>0</v>
          </cell>
          <cell r="E4557">
            <v>0</v>
          </cell>
        </row>
        <row r="4558">
          <cell r="C4558">
            <v>0</v>
          </cell>
          <cell r="E4558">
            <v>0</v>
          </cell>
        </row>
        <row r="4559">
          <cell r="C4559">
            <v>0</v>
          </cell>
          <cell r="E4559">
            <v>0</v>
          </cell>
        </row>
        <row r="4560">
          <cell r="C4560">
            <v>0</v>
          </cell>
          <cell r="E4560">
            <v>0</v>
          </cell>
        </row>
        <row r="4561">
          <cell r="C4561">
            <v>0</v>
          </cell>
          <cell r="E4561">
            <v>0</v>
          </cell>
        </row>
        <row r="4562">
          <cell r="C4562">
            <v>0</v>
          </cell>
          <cell r="E4562">
            <v>0</v>
          </cell>
        </row>
        <row r="4563">
          <cell r="C4563">
            <v>0</v>
          </cell>
          <cell r="E4563">
            <v>0</v>
          </cell>
        </row>
        <row r="4564">
          <cell r="C4564">
            <v>0</v>
          </cell>
          <cell r="E4564">
            <v>0</v>
          </cell>
        </row>
        <row r="4565">
          <cell r="C4565">
            <v>0</v>
          </cell>
          <cell r="E4565">
            <v>0</v>
          </cell>
        </row>
        <row r="4566">
          <cell r="C4566">
            <v>0</v>
          </cell>
          <cell r="E4566">
            <v>0</v>
          </cell>
        </row>
        <row r="4567">
          <cell r="C4567">
            <v>0</v>
          </cell>
          <cell r="E4567">
            <v>0</v>
          </cell>
        </row>
        <row r="4568">
          <cell r="C4568">
            <v>0</v>
          </cell>
          <cell r="E4568">
            <v>0</v>
          </cell>
        </row>
        <row r="4569">
          <cell r="C4569">
            <v>0</v>
          </cell>
          <cell r="E4569">
            <v>0</v>
          </cell>
        </row>
        <row r="4570">
          <cell r="C4570">
            <v>0</v>
          </cell>
          <cell r="E4570">
            <v>0</v>
          </cell>
        </row>
        <row r="4571">
          <cell r="C4571">
            <v>0</v>
          </cell>
          <cell r="E4571">
            <v>0</v>
          </cell>
        </row>
        <row r="4572">
          <cell r="C4572">
            <v>0</v>
          </cell>
          <cell r="E4572">
            <v>0</v>
          </cell>
        </row>
        <row r="4573">
          <cell r="C4573">
            <v>0</v>
          </cell>
          <cell r="E4573">
            <v>0</v>
          </cell>
        </row>
        <row r="4574">
          <cell r="C4574">
            <v>0</v>
          </cell>
          <cell r="E4574">
            <v>0</v>
          </cell>
        </row>
        <row r="4575">
          <cell r="C4575">
            <v>0</v>
          </cell>
          <cell r="E4575">
            <v>0</v>
          </cell>
        </row>
        <row r="4576">
          <cell r="C4576">
            <v>0</v>
          </cell>
          <cell r="E4576">
            <v>0</v>
          </cell>
        </row>
        <row r="4577">
          <cell r="C4577">
            <v>0</v>
          </cell>
          <cell r="E4577">
            <v>0</v>
          </cell>
        </row>
        <row r="4578">
          <cell r="C4578">
            <v>0</v>
          </cell>
          <cell r="E4578">
            <v>0</v>
          </cell>
        </row>
        <row r="4579">
          <cell r="C4579">
            <v>0</v>
          </cell>
          <cell r="E4579">
            <v>0</v>
          </cell>
        </row>
        <row r="4580">
          <cell r="C4580">
            <v>0</v>
          </cell>
          <cell r="E4580">
            <v>0</v>
          </cell>
        </row>
        <row r="4581">
          <cell r="C4581">
            <v>0</v>
          </cell>
          <cell r="E4581">
            <v>0</v>
          </cell>
        </row>
        <row r="4582">
          <cell r="C4582">
            <v>0</v>
          </cell>
          <cell r="E4582">
            <v>0</v>
          </cell>
        </row>
        <row r="4583">
          <cell r="C4583">
            <v>0</v>
          </cell>
          <cell r="E4583">
            <v>0</v>
          </cell>
        </row>
        <row r="4584">
          <cell r="C4584">
            <v>0</v>
          </cell>
          <cell r="E4584">
            <v>0</v>
          </cell>
        </row>
        <row r="4585">
          <cell r="C4585">
            <v>0</v>
          </cell>
          <cell r="E4585">
            <v>0</v>
          </cell>
        </row>
        <row r="4586">
          <cell r="C4586">
            <v>0</v>
          </cell>
          <cell r="E4586">
            <v>0</v>
          </cell>
        </row>
        <row r="4587">
          <cell r="C4587">
            <v>0</v>
          </cell>
          <cell r="E4587">
            <v>0</v>
          </cell>
        </row>
        <row r="4588">
          <cell r="C4588">
            <v>0</v>
          </cell>
          <cell r="E4588">
            <v>0</v>
          </cell>
        </row>
        <row r="4589">
          <cell r="C4589">
            <v>0</v>
          </cell>
          <cell r="E4589">
            <v>0</v>
          </cell>
        </row>
        <row r="4590">
          <cell r="C4590">
            <v>0</v>
          </cell>
          <cell r="E4590">
            <v>0</v>
          </cell>
        </row>
        <row r="4591">
          <cell r="C4591">
            <v>0</v>
          </cell>
          <cell r="E4591">
            <v>0</v>
          </cell>
        </row>
        <row r="4592">
          <cell r="C4592">
            <v>0</v>
          </cell>
          <cell r="E4592">
            <v>0</v>
          </cell>
        </row>
        <row r="4593">
          <cell r="C4593">
            <v>0</v>
          </cell>
          <cell r="E4593">
            <v>0</v>
          </cell>
        </row>
        <row r="4594">
          <cell r="C4594">
            <v>0</v>
          </cell>
          <cell r="E4594">
            <v>0</v>
          </cell>
        </row>
        <row r="4595">
          <cell r="C4595">
            <v>0</v>
          </cell>
          <cell r="E4595">
            <v>0</v>
          </cell>
        </row>
        <row r="4596">
          <cell r="C4596">
            <v>0</v>
          </cell>
          <cell r="E4596">
            <v>0</v>
          </cell>
        </row>
        <row r="4597">
          <cell r="C4597">
            <v>0</v>
          </cell>
          <cell r="E4597">
            <v>0</v>
          </cell>
        </row>
        <row r="4598">
          <cell r="C4598">
            <v>0</v>
          </cell>
          <cell r="E4598">
            <v>0</v>
          </cell>
        </row>
        <row r="4599">
          <cell r="C4599">
            <v>0</v>
          </cell>
          <cell r="E4599">
            <v>0</v>
          </cell>
        </row>
        <row r="4600">
          <cell r="C4600">
            <v>0</v>
          </cell>
          <cell r="E4600">
            <v>0</v>
          </cell>
        </row>
        <row r="4601">
          <cell r="C4601">
            <v>0</v>
          </cell>
          <cell r="E4601">
            <v>0</v>
          </cell>
        </row>
        <row r="4602">
          <cell r="C4602">
            <v>0</v>
          </cell>
          <cell r="E4602">
            <v>0</v>
          </cell>
        </row>
        <row r="4603">
          <cell r="C4603">
            <v>0</v>
          </cell>
          <cell r="E4603">
            <v>0</v>
          </cell>
        </row>
        <row r="4604">
          <cell r="C4604">
            <v>0</v>
          </cell>
          <cell r="E4604">
            <v>0</v>
          </cell>
        </row>
        <row r="4605">
          <cell r="C4605">
            <v>0</v>
          </cell>
          <cell r="E4605">
            <v>0</v>
          </cell>
        </row>
        <row r="4606">
          <cell r="C4606">
            <v>0</v>
          </cell>
          <cell r="E4606">
            <v>0</v>
          </cell>
        </row>
        <row r="4607">
          <cell r="C4607">
            <v>0</v>
          </cell>
          <cell r="E4607">
            <v>0</v>
          </cell>
        </row>
        <row r="4608">
          <cell r="C4608">
            <v>0</v>
          </cell>
          <cell r="E4608">
            <v>0</v>
          </cell>
        </row>
        <row r="4609">
          <cell r="C4609">
            <v>0</v>
          </cell>
          <cell r="E4609">
            <v>0</v>
          </cell>
        </row>
        <row r="4610">
          <cell r="C4610">
            <v>0</v>
          </cell>
          <cell r="E4610">
            <v>0</v>
          </cell>
        </row>
        <row r="4611">
          <cell r="C4611">
            <v>0</v>
          </cell>
          <cell r="E4611">
            <v>0</v>
          </cell>
        </row>
        <row r="4612">
          <cell r="C4612">
            <v>0</v>
          </cell>
          <cell r="E4612">
            <v>0</v>
          </cell>
        </row>
        <row r="4613">
          <cell r="C4613">
            <v>0</v>
          </cell>
          <cell r="E4613">
            <v>0</v>
          </cell>
        </row>
        <row r="4614">
          <cell r="C4614">
            <v>0</v>
          </cell>
          <cell r="E4614">
            <v>0</v>
          </cell>
        </row>
        <row r="4615">
          <cell r="C4615">
            <v>0</v>
          </cell>
          <cell r="E4615">
            <v>0</v>
          </cell>
        </row>
        <row r="4616">
          <cell r="C4616">
            <v>0</v>
          </cell>
          <cell r="E4616">
            <v>0</v>
          </cell>
        </row>
        <row r="4617">
          <cell r="C4617">
            <v>0</v>
          </cell>
          <cell r="E4617">
            <v>0</v>
          </cell>
        </row>
        <row r="4618">
          <cell r="C4618">
            <v>0</v>
          </cell>
          <cell r="E4618">
            <v>0</v>
          </cell>
        </row>
        <row r="4619">
          <cell r="C4619">
            <v>0</v>
          </cell>
          <cell r="E4619">
            <v>0</v>
          </cell>
        </row>
        <row r="4620">
          <cell r="C4620">
            <v>0</v>
          </cell>
          <cell r="E4620">
            <v>0</v>
          </cell>
        </row>
        <row r="4621">
          <cell r="C4621">
            <v>0</v>
          </cell>
          <cell r="E4621">
            <v>0</v>
          </cell>
        </row>
        <row r="4622">
          <cell r="C4622">
            <v>0</v>
          </cell>
          <cell r="E4622">
            <v>0</v>
          </cell>
        </row>
        <row r="4623">
          <cell r="C4623">
            <v>0</v>
          </cell>
          <cell r="E4623">
            <v>0</v>
          </cell>
        </row>
        <row r="4624">
          <cell r="C4624">
            <v>0</v>
          </cell>
          <cell r="E4624">
            <v>0</v>
          </cell>
        </row>
        <row r="4625">
          <cell r="C4625">
            <v>0</v>
          </cell>
          <cell r="E4625">
            <v>0</v>
          </cell>
        </row>
        <row r="4626">
          <cell r="C4626">
            <v>0</v>
          </cell>
          <cell r="E4626">
            <v>0</v>
          </cell>
        </row>
        <row r="4627">
          <cell r="C4627">
            <v>0</v>
          </cell>
          <cell r="E4627">
            <v>0</v>
          </cell>
        </row>
        <row r="4628">
          <cell r="C4628">
            <v>0</v>
          </cell>
          <cell r="E4628">
            <v>0</v>
          </cell>
        </row>
        <row r="4629">
          <cell r="C4629">
            <v>0</v>
          </cell>
          <cell r="E4629">
            <v>0</v>
          </cell>
        </row>
        <row r="4630">
          <cell r="C4630">
            <v>0</v>
          </cell>
          <cell r="E4630">
            <v>0</v>
          </cell>
        </row>
        <row r="4631">
          <cell r="C4631">
            <v>0</v>
          </cell>
          <cell r="E4631">
            <v>0</v>
          </cell>
        </row>
        <row r="4632">
          <cell r="C4632">
            <v>0</v>
          </cell>
          <cell r="E4632">
            <v>0</v>
          </cell>
        </row>
        <row r="4633">
          <cell r="C4633">
            <v>0</v>
          </cell>
          <cell r="E4633">
            <v>0</v>
          </cell>
        </row>
        <row r="4634">
          <cell r="C4634">
            <v>0</v>
          </cell>
          <cell r="E4634">
            <v>0</v>
          </cell>
        </row>
        <row r="4635">
          <cell r="C4635">
            <v>0</v>
          </cell>
          <cell r="E4635">
            <v>0</v>
          </cell>
        </row>
        <row r="4636">
          <cell r="C4636">
            <v>0</v>
          </cell>
          <cell r="E4636">
            <v>0</v>
          </cell>
        </row>
        <row r="4637">
          <cell r="C4637">
            <v>0</v>
          </cell>
          <cell r="E4637">
            <v>0</v>
          </cell>
        </row>
        <row r="4638">
          <cell r="C4638">
            <v>0</v>
          </cell>
          <cell r="E4638">
            <v>0</v>
          </cell>
        </row>
        <row r="4639">
          <cell r="C4639">
            <v>0</v>
          </cell>
          <cell r="E4639">
            <v>0</v>
          </cell>
        </row>
        <row r="4640">
          <cell r="C4640">
            <v>0</v>
          </cell>
          <cell r="E4640">
            <v>0</v>
          </cell>
        </row>
        <row r="4641">
          <cell r="C4641">
            <v>0</v>
          </cell>
          <cell r="E4641">
            <v>0</v>
          </cell>
        </row>
        <row r="4642">
          <cell r="C4642">
            <v>0</v>
          </cell>
          <cell r="E4642">
            <v>0</v>
          </cell>
        </row>
        <row r="4643">
          <cell r="C4643">
            <v>0</v>
          </cell>
          <cell r="E4643">
            <v>0</v>
          </cell>
        </row>
        <row r="4644">
          <cell r="C4644">
            <v>0</v>
          </cell>
          <cell r="E4644">
            <v>0</v>
          </cell>
        </row>
        <row r="4645">
          <cell r="C4645">
            <v>0</v>
          </cell>
          <cell r="E4645">
            <v>0</v>
          </cell>
        </row>
        <row r="4646">
          <cell r="C4646">
            <v>0</v>
          </cell>
          <cell r="E4646">
            <v>0</v>
          </cell>
        </row>
        <row r="4647">
          <cell r="C4647">
            <v>0</v>
          </cell>
          <cell r="E4647">
            <v>0</v>
          </cell>
        </row>
        <row r="4648">
          <cell r="C4648">
            <v>0</v>
          </cell>
          <cell r="E4648">
            <v>0</v>
          </cell>
        </row>
        <row r="4649">
          <cell r="C4649">
            <v>0</v>
          </cell>
          <cell r="E4649">
            <v>0</v>
          </cell>
        </row>
        <row r="4650">
          <cell r="C4650">
            <v>0</v>
          </cell>
          <cell r="E4650">
            <v>0</v>
          </cell>
        </row>
        <row r="4651">
          <cell r="C4651">
            <v>0</v>
          </cell>
          <cell r="E4651">
            <v>0</v>
          </cell>
        </row>
        <row r="4652">
          <cell r="C4652">
            <v>0</v>
          </cell>
          <cell r="E4652">
            <v>0</v>
          </cell>
        </row>
        <row r="4653">
          <cell r="C4653">
            <v>0</v>
          </cell>
          <cell r="E4653">
            <v>0</v>
          </cell>
        </row>
        <row r="4654">
          <cell r="C4654">
            <v>0</v>
          </cell>
          <cell r="E4654">
            <v>0</v>
          </cell>
        </row>
        <row r="4655">
          <cell r="C4655">
            <v>0</v>
          </cell>
          <cell r="E4655">
            <v>0</v>
          </cell>
        </row>
        <row r="4656">
          <cell r="C4656">
            <v>0</v>
          </cell>
          <cell r="E4656">
            <v>0</v>
          </cell>
        </row>
        <row r="4657">
          <cell r="C4657">
            <v>0</v>
          </cell>
          <cell r="E4657">
            <v>0</v>
          </cell>
        </row>
        <row r="4658">
          <cell r="C4658">
            <v>0</v>
          </cell>
          <cell r="E4658">
            <v>0</v>
          </cell>
        </row>
        <row r="4659">
          <cell r="C4659">
            <v>0</v>
          </cell>
          <cell r="E4659">
            <v>0</v>
          </cell>
        </row>
        <row r="4660">
          <cell r="C4660">
            <v>0</v>
          </cell>
          <cell r="E4660">
            <v>0</v>
          </cell>
        </row>
        <row r="4661">
          <cell r="C4661">
            <v>0</v>
          </cell>
          <cell r="E4661">
            <v>0</v>
          </cell>
        </row>
        <row r="4662">
          <cell r="C4662">
            <v>0</v>
          </cell>
          <cell r="E4662">
            <v>0</v>
          </cell>
        </row>
        <row r="4663">
          <cell r="C4663">
            <v>0</v>
          </cell>
          <cell r="E4663">
            <v>0</v>
          </cell>
        </row>
        <row r="4664">
          <cell r="C4664">
            <v>0</v>
          </cell>
          <cell r="E4664">
            <v>0</v>
          </cell>
        </row>
        <row r="4665">
          <cell r="C4665">
            <v>0</v>
          </cell>
          <cell r="E4665">
            <v>0</v>
          </cell>
        </row>
        <row r="4666">
          <cell r="C4666">
            <v>0</v>
          </cell>
          <cell r="E4666">
            <v>0</v>
          </cell>
        </row>
        <row r="4667">
          <cell r="C4667">
            <v>0</v>
          </cell>
          <cell r="E4667">
            <v>0</v>
          </cell>
        </row>
        <row r="4668">
          <cell r="C4668">
            <v>0</v>
          </cell>
          <cell r="E4668">
            <v>0</v>
          </cell>
        </row>
        <row r="4669">
          <cell r="C4669">
            <v>0</v>
          </cell>
          <cell r="E4669">
            <v>0</v>
          </cell>
        </row>
        <row r="4670">
          <cell r="C4670">
            <v>0</v>
          </cell>
          <cell r="E4670">
            <v>0</v>
          </cell>
        </row>
        <row r="4671">
          <cell r="C4671">
            <v>0</v>
          </cell>
          <cell r="E4671">
            <v>0</v>
          </cell>
        </row>
        <row r="4672">
          <cell r="C4672">
            <v>0</v>
          </cell>
          <cell r="E4672">
            <v>0</v>
          </cell>
        </row>
        <row r="4673">
          <cell r="C4673">
            <v>0</v>
          </cell>
          <cell r="E4673">
            <v>0</v>
          </cell>
        </row>
        <row r="4674">
          <cell r="C4674">
            <v>0</v>
          </cell>
          <cell r="E4674">
            <v>0</v>
          </cell>
        </row>
        <row r="4675">
          <cell r="C4675">
            <v>0</v>
          </cell>
          <cell r="E4675">
            <v>0</v>
          </cell>
        </row>
        <row r="4676">
          <cell r="C4676">
            <v>0</v>
          </cell>
          <cell r="E4676">
            <v>0</v>
          </cell>
        </row>
        <row r="4677">
          <cell r="C4677">
            <v>0</v>
          </cell>
          <cell r="E4677">
            <v>0</v>
          </cell>
        </row>
        <row r="4678">
          <cell r="C4678">
            <v>0</v>
          </cell>
          <cell r="E4678">
            <v>0</v>
          </cell>
        </row>
        <row r="4679">
          <cell r="C4679">
            <v>0</v>
          </cell>
          <cell r="E4679">
            <v>0</v>
          </cell>
        </row>
        <row r="4680">
          <cell r="C4680">
            <v>0</v>
          </cell>
          <cell r="E4680">
            <v>0</v>
          </cell>
        </row>
        <row r="4681">
          <cell r="C4681">
            <v>0</v>
          </cell>
          <cell r="E4681">
            <v>0</v>
          </cell>
        </row>
        <row r="4682">
          <cell r="C4682">
            <v>0</v>
          </cell>
          <cell r="E4682">
            <v>0</v>
          </cell>
        </row>
        <row r="4683">
          <cell r="C4683">
            <v>0</v>
          </cell>
          <cell r="E4683">
            <v>0</v>
          </cell>
        </row>
        <row r="4684">
          <cell r="C4684">
            <v>0</v>
          </cell>
          <cell r="E4684">
            <v>0</v>
          </cell>
        </row>
        <row r="4685">
          <cell r="C4685">
            <v>0</v>
          </cell>
          <cell r="E4685">
            <v>0</v>
          </cell>
        </row>
        <row r="4686">
          <cell r="C4686">
            <v>0</v>
          </cell>
          <cell r="E4686">
            <v>0</v>
          </cell>
        </row>
        <row r="4687">
          <cell r="C4687">
            <v>0</v>
          </cell>
          <cell r="E4687">
            <v>0</v>
          </cell>
        </row>
        <row r="4688">
          <cell r="C4688">
            <v>0</v>
          </cell>
          <cell r="E4688">
            <v>0</v>
          </cell>
        </row>
        <row r="4689">
          <cell r="C4689">
            <v>0</v>
          </cell>
          <cell r="E4689">
            <v>0</v>
          </cell>
        </row>
        <row r="4690">
          <cell r="C4690">
            <v>0</v>
          </cell>
          <cell r="E4690">
            <v>0</v>
          </cell>
        </row>
        <row r="4691">
          <cell r="C4691">
            <v>0</v>
          </cell>
          <cell r="E4691">
            <v>0</v>
          </cell>
        </row>
        <row r="4692">
          <cell r="C4692">
            <v>0</v>
          </cell>
          <cell r="E4692">
            <v>0</v>
          </cell>
        </row>
        <row r="4693">
          <cell r="C4693">
            <v>0</v>
          </cell>
          <cell r="E4693">
            <v>0</v>
          </cell>
        </row>
        <row r="4694">
          <cell r="C4694">
            <v>0</v>
          </cell>
          <cell r="E4694">
            <v>0</v>
          </cell>
        </row>
        <row r="4695">
          <cell r="C4695">
            <v>0</v>
          </cell>
          <cell r="E4695">
            <v>0</v>
          </cell>
        </row>
        <row r="4696">
          <cell r="C4696">
            <v>0</v>
          </cell>
          <cell r="E4696">
            <v>0</v>
          </cell>
        </row>
        <row r="4697">
          <cell r="C4697">
            <v>0</v>
          </cell>
          <cell r="E4697">
            <v>0</v>
          </cell>
        </row>
        <row r="4698">
          <cell r="C4698">
            <v>0</v>
          </cell>
          <cell r="E4698">
            <v>0</v>
          </cell>
        </row>
        <row r="4699">
          <cell r="C4699">
            <v>0</v>
          </cell>
          <cell r="E4699">
            <v>0</v>
          </cell>
        </row>
        <row r="4700">
          <cell r="C4700">
            <v>0</v>
          </cell>
          <cell r="E4700">
            <v>0</v>
          </cell>
        </row>
        <row r="4701">
          <cell r="C4701">
            <v>0</v>
          </cell>
          <cell r="E4701">
            <v>0</v>
          </cell>
        </row>
        <row r="4702">
          <cell r="C4702">
            <v>0</v>
          </cell>
          <cell r="E4702">
            <v>0</v>
          </cell>
        </row>
        <row r="4703">
          <cell r="C4703">
            <v>0</v>
          </cell>
          <cell r="E4703">
            <v>0</v>
          </cell>
        </row>
        <row r="4704">
          <cell r="C4704">
            <v>0</v>
          </cell>
          <cell r="E4704">
            <v>0</v>
          </cell>
        </row>
        <row r="4705">
          <cell r="C4705">
            <v>0</v>
          </cell>
          <cell r="E4705">
            <v>0</v>
          </cell>
        </row>
        <row r="4706">
          <cell r="C4706">
            <v>0</v>
          </cell>
          <cell r="E4706">
            <v>0</v>
          </cell>
        </row>
        <row r="4707">
          <cell r="C4707">
            <v>0</v>
          </cell>
          <cell r="E4707">
            <v>0</v>
          </cell>
        </row>
        <row r="4708">
          <cell r="C4708">
            <v>0</v>
          </cell>
          <cell r="E4708">
            <v>0</v>
          </cell>
        </row>
        <row r="4709">
          <cell r="C4709">
            <v>0</v>
          </cell>
          <cell r="E4709">
            <v>0</v>
          </cell>
        </row>
        <row r="4710">
          <cell r="C4710">
            <v>0</v>
          </cell>
          <cell r="E4710">
            <v>0</v>
          </cell>
        </row>
        <row r="4711">
          <cell r="C4711">
            <v>0</v>
          </cell>
          <cell r="E4711">
            <v>0</v>
          </cell>
        </row>
        <row r="4712">
          <cell r="C4712">
            <v>0</v>
          </cell>
          <cell r="E4712">
            <v>0</v>
          </cell>
        </row>
        <row r="4713">
          <cell r="C4713">
            <v>0</v>
          </cell>
          <cell r="E4713">
            <v>0</v>
          </cell>
        </row>
        <row r="4714">
          <cell r="C4714">
            <v>0</v>
          </cell>
          <cell r="E4714">
            <v>0</v>
          </cell>
        </row>
        <row r="4715">
          <cell r="C4715">
            <v>0</v>
          </cell>
          <cell r="E4715">
            <v>0</v>
          </cell>
        </row>
        <row r="4716">
          <cell r="C4716">
            <v>0</v>
          </cell>
          <cell r="E4716">
            <v>0</v>
          </cell>
        </row>
        <row r="4717">
          <cell r="C4717">
            <v>0</v>
          </cell>
          <cell r="E4717">
            <v>0</v>
          </cell>
        </row>
        <row r="4718">
          <cell r="C4718">
            <v>0</v>
          </cell>
          <cell r="E4718">
            <v>0</v>
          </cell>
        </row>
        <row r="4719">
          <cell r="C4719">
            <v>0</v>
          </cell>
          <cell r="E4719">
            <v>0</v>
          </cell>
        </row>
        <row r="4720">
          <cell r="C4720">
            <v>0</v>
          </cell>
          <cell r="E4720">
            <v>0</v>
          </cell>
        </row>
        <row r="4721">
          <cell r="C4721">
            <v>0</v>
          </cell>
          <cell r="E4721">
            <v>0</v>
          </cell>
        </row>
        <row r="4722">
          <cell r="C4722">
            <v>0</v>
          </cell>
          <cell r="E4722">
            <v>0</v>
          </cell>
        </row>
        <row r="4723">
          <cell r="C4723">
            <v>0</v>
          </cell>
          <cell r="E4723">
            <v>0</v>
          </cell>
        </row>
        <row r="4724">
          <cell r="C4724">
            <v>0</v>
          </cell>
          <cell r="E4724">
            <v>0</v>
          </cell>
        </row>
        <row r="4725">
          <cell r="C4725">
            <v>0</v>
          </cell>
          <cell r="E4725">
            <v>0</v>
          </cell>
        </row>
        <row r="4726">
          <cell r="C4726">
            <v>0</v>
          </cell>
          <cell r="E4726">
            <v>0</v>
          </cell>
        </row>
        <row r="4727">
          <cell r="C4727">
            <v>0</v>
          </cell>
          <cell r="E4727">
            <v>0</v>
          </cell>
        </row>
        <row r="4728">
          <cell r="C4728">
            <v>0</v>
          </cell>
          <cell r="E4728">
            <v>0</v>
          </cell>
        </row>
        <row r="4729">
          <cell r="C4729">
            <v>0</v>
          </cell>
          <cell r="E4729">
            <v>0</v>
          </cell>
        </row>
        <row r="4730">
          <cell r="C4730">
            <v>0</v>
          </cell>
          <cell r="E4730">
            <v>0</v>
          </cell>
        </row>
        <row r="4731">
          <cell r="C4731">
            <v>0</v>
          </cell>
          <cell r="E4731">
            <v>0</v>
          </cell>
        </row>
        <row r="4732">
          <cell r="C4732">
            <v>0</v>
          </cell>
          <cell r="E4732">
            <v>0</v>
          </cell>
        </row>
        <row r="4733">
          <cell r="C4733">
            <v>0</v>
          </cell>
          <cell r="E4733">
            <v>0</v>
          </cell>
        </row>
        <row r="4734">
          <cell r="C4734">
            <v>0</v>
          </cell>
          <cell r="E4734">
            <v>0</v>
          </cell>
        </row>
        <row r="4735">
          <cell r="C4735">
            <v>0</v>
          </cell>
          <cell r="E4735">
            <v>0</v>
          </cell>
        </row>
        <row r="4736">
          <cell r="C4736">
            <v>0</v>
          </cell>
          <cell r="E4736">
            <v>0</v>
          </cell>
        </row>
        <row r="4737">
          <cell r="C4737">
            <v>0</v>
          </cell>
          <cell r="E4737">
            <v>0</v>
          </cell>
        </row>
        <row r="4738">
          <cell r="C4738">
            <v>0</v>
          </cell>
          <cell r="E4738">
            <v>0</v>
          </cell>
        </row>
        <row r="4739">
          <cell r="C4739">
            <v>0</v>
          </cell>
          <cell r="E4739">
            <v>0</v>
          </cell>
        </row>
        <row r="4740">
          <cell r="C4740">
            <v>0</v>
          </cell>
          <cell r="E4740">
            <v>0</v>
          </cell>
        </row>
        <row r="4741">
          <cell r="C4741">
            <v>0</v>
          </cell>
          <cell r="E4741">
            <v>0</v>
          </cell>
        </row>
        <row r="4742">
          <cell r="C4742">
            <v>0</v>
          </cell>
          <cell r="E4742">
            <v>0</v>
          </cell>
        </row>
        <row r="4743">
          <cell r="C4743">
            <v>0</v>
          </cell>
          <cell r="E4743">
            <v>0</v>
          </cell>
        </row>
        <row r="4744">
          <cell r="C4744">
            <v>0</v>
          </cell>
          <cell r="E4744">
            <v>0</v>
          </cell>
        </row>
        <row r="4745">
          <cell r="C4745">
            <v>0</v>
          </cell>
          <cell r="E4745">
            <v>0</v>
          </cell>
        </row>
        <row r="4746">
          <cell r="C4746">
            <v>0</v>
          </cell>
          <cell r="E4746">
            <v>0</v>
          </cell>
        </row>
        <row r="4747">
          <cell r="C4747">
            <v>0</v>
          </cell>
          <cell r="E4747">
            <v>0</v>
          </cell>
        </row>
        <row r="4748">
          <cell r="C4748">
            <v>0</v>
          </cell>
          <cell r="E4748">
            <v>0</v>
          </cell>
        </row>
        <row r="4749">
          <cell r="C4749">
            <v>0</v>
          </cell>
          <cell r="E4749">
            <v>0</v>
          </cell>
        </row>
        <row r="4750">
          <cell r="C4750">
            <v>0</v>
          </cell>
          <cell r="E4750">
            <v>0</v>
          </cell>
        </row>
        <row r="4751">
          <cell r="C4751">
            <v>0</v>
          </cell>
          <cell r="E4751">
            <v>0</v>
          </cell>
        </row>
        <row r="4752">
          <cell r="C4752">
            <v>0</v>
          </cell>
          <cell r="E4752">
            <v>0</v>
          </cell>
        </row>
        <row r="4753">
          <cell r="C4753">
            <v>0</v>
          </cell>
          <cell r="E4753">
            <v>0</v>
          </cell>
        </row>
        <row r="4754">
          <cell r="C4754">
            <v>0</v>
          </cell>
          <cell r="E4754">
            <v>0</v>
          </cell>
        </row>
        <row r="4755">
          <cell r="C4755">
            <v>0</v>
          </cell>
          <cell r="E4755">
            <v>0</v>
          </cell>
        </row>
        <row r="4756">
          <cell r="C4756">
            <v>0</v>
          </cell>
          <cell r="E4756">
            <v>0</v>
          </cell>
        </row>
        <row r="4757">
          <cell r="C4757">
            <v>0</v>
          </cell>
          <cell r="E4757">
            <v>0</v>
          </cell>
        </row>
        <row r="4758">
          <cell r="C4758">
            <v>0</v>
          </cell>
          <cell r="E4758">
            <v>0</v>
          </cell>
        </row>
        <row r="4759">
          <cell r="C4759">
            <v>0</v>
          </cell>
          <cell r="E4759">
            <v>0</v>
          </cell>
        </row>
        <row r="4760">
          <cell r="C4760">
            <v>0</v>
          </cell>
          <cell r="E4760">
            <v>0</v>
          </cell>
        </row>
        <row r="4761">
          <cell r="C4761">
            <v>0</v>
          </cell>
          <cell r="E4761">
            <v>0</v>
          </cell>
        </row>
        <row r="4762">
          <cell r="C4762">
            <v>0</v>
          </cell>
          <cell r="E4762">
            <v>0</v>
          </cell>
        </row>
        <row r="4763">
          <cell r="C4763">
            <v>0</v>
          </cell>
          <cell r="E4763">
            <v>0</v>
          </cell>
        </row>
        <row r="4764">
          <cell r="C4764">
            <v>0</v>
          </cell>
          <cell r="E4764">
            <v>0</v>
          </cell>
        </row>
        <row r="4765">
          <cell r="C4765">
            <v>0</v>
          </cell>
          <cell r="E4765">
            <v>0</v>
          </cell>
        </row>
        <row r="4766">
          <cell r="C4766">
            <v>0</v>
          </cell>
          <cell r="E4766">
            <v>0</v>
          </cell>
        </row>
        <row r="4767">
          <cell r="C4767">
            <v>0</v>
          </cell>
          <cell r="E4767">
            <v>0</v>
          </cell>
        </row>
        <row r="4768">
          <cell r="C4768">
            <v>0</v>
          </cell>
          <cell r="E4768">
            <v>0</v>
          </cell>
        </row>
        <row r="4769">
          <cell r="C4769">
            <v>0</v>
          </cell>
          <cell r="E4769">
            <v>0</v>
          </cell>
        </row>
        <row r="4770">
          <cell r="C4770">
            <v>0</v>
          </cell>
          <cell r="E4770">
            <v>0</v>
          </cell>
        </row>
        <row r="4771">
          <cell r="C4771">
            <v>0</v>
          </cell>
          <cell r="E4771">
            <v>0</v>
          </cell>
        </row>
        <row r="4772">
          <cell r="C4772">
            <v>0</v>
          </cell>
          <cell r="E4772">
            <v>0</v>
          </cell>
        </row>
        <row r="4773">
          <cell r="C4773">
            <v>0</v>
          </cell>
          <cell r="E4773">
            <v>0</v>
          </cell>
        </row>
        <row r="4774">
          <cell r="C4774">
            <v>0</v>
          </cell>
          <cell r="E4774">
            <v>0</v>
          </cell>
        </row>
        <row r="4775">
          <cell r="C4775">
            <v>0</v>
          </cell>
          <cell r="E4775">
            <v>0</v>
          </cell>
        </row>
        <row r="4776">
          <cell r="C4776">
            <v>0</v>
          </cell>
          <cell r="E4776">
            <v>0</v>
          </cell>
        </row>
        <row r="4777">
          <cell r="C4777">
            <v>0</v>
          </cell>
          <cell r="E4777">
            <v>0</v>
          </cell>
        </row>
        <row r="4778">
          <cell r="C4778">
            <v>0</v>
          </cell>
          <cell r="E4778">
            <v>0</v>
          </cell>
        </row>
        <row r="4779">
          <cell r="C4779">
            <v>0</v>
          </cell>
          <cell r="E4779">
            <v>0</v>
          </cell>
        </row>
        <row r="4780">
          <cell r="C4780">
            <v>0</v>
          </cell>
          <cell r="E4780">
            <v>0</v>
          </cell>
        </row>
        <row r="4781">
          <cell r="C4781">
            <v>0</v>
          </cell>
          <cell r="E4781">
            <v>0</v>
          </cell>
        </row>
        <row r="4782">
          <cell r="C4782">
            <v>0</v>
          </cell>
          <cell r="E4782">
            <v>0</v>
          </cell>
        </row>
        <row r="4783">
          <cell r="C4783">
            <v>0</v>
          </cell>
          <cell r="E4783">
            <v>0</v>
          </cell>
        </row>
        <row r="4784">
          <cell r="C4784">
            <v>0</v>
          </cell>
          <cell r="E4784">
            <v>0</v>
          </cell>
        </row>
        <row r="4785">
          <cell r="C4785">
            <v>0</v>
          </cell>
          <cell r="E4785">
            <v>0</v>
          </cell>
        </row>
        <row r="4786">
          <cell r="C4786">
            <v>0</v>
          </cell>
          <cell r="E4786">
            <v>0</v>
          </cell>
        </row>
        <row r="4787">
          <cell r="C4787">
            <v>0</v>
          </cell>
          <cell r="E4787">
            <v>0</v>
          </cell>
        </row>
        <row r="4788">
          <cell r="C4788">
            <v>0</v>
          </cell>
          <cell r="E4788">
            <v>0</v>
          </cell>
        </row>
        <row r="4789">
          <cell r="C4789">
            <v>0</v>
          </cell>
          <cell r="E4789">
            <v>0</v>
          </cell>
        </row>
        <row r="4790">
          <cell r="C4790">
            <v>0</v>
          </cell>
          <cell r="E4790">
            <v>0</v>
          </cell>
        </row>
        <row r="4791">
          <cell r="C4791">
            <v>0</v>
          </cell>
          <cell r="E4791">
            <v>0</v>
          </cell>
        </row>
        <row r="4792">
          <cell r="C4792">
            <v>0</v>
          </cell>
          <cell r="E4792">
            <v>0</v>
          </cell>
        </row>
        <row r="4793">
          <cell r="C4793">
            <v>0</v>
          </cell>
          <cell r="E4793">
            <v>0</v>
          </cell>
        </row>
        <row r="4794">
          <cell r="C4794">
            <v>0</v>
          </cell>
          <cell r="E4794">
            <v>0</v>
          </cell>
        </row>
        <row r="4795">
          <cell r="C4795">
            <v>0</v>
          </cell>
          <cell r="E4795">
            <v>0</v>
          </cell>
        </row>
        <row r="4796">
          <cell r="C4796">
            <v>0</v>
          </cell>
          <cell r="E4796">
            <v>0</v>
          </cell>
        </row>
        <row r="4797">
          <cell r="C4797">
            <v>0</v>
          </cell>
          <cell r="E4797">
            <v>0</v>
          </cell>
        </row>
        <row r="4798">
          <cell r="C4798">
            <v>0</v>
          </cell>
          <cell r="E4798">
            <v>0</v>
          </cell>
        </row>
        <row r="4799">
          <cell r="C4799">
            <v>0</v>
          </cell>
          <cell r="E4799">
            <v>0</v>
          </cell>
        </row>
        <row r="4800">
          <cell r="C4800">
            <v>0</v>
          </cell>
          <cell r="E4800">
            <v>0</v>
          </cell>
        </row>
        <row r="4801">
          <cell r="C4801">
            <v>0</v>
          </cell>
          <cell r="E4801">
            <v>0</v>
          </cell>
        </row>
        <row r="4802">
          <cell r="C4802">
            <v>0</v>
          </cell>
          <cell r="E4802">
            <v>0</v>
          </cell>
        </row>
        <row r="4803">
          <cell r="C4803">
            <v>0</v>
          </cell>
          <cell r="E4803">
            <v>0</v>
          </cell>
        </row>
        <row r="4804">
          <cell r="C4804">
            <v>0</v>
          </cell>
          <cell r="E4804">
            <v>0</v>
          </cell>
        </row>
        <row r="4805">
          <cell r="C4805">
            <v>0</v>
          </cell>
          <cell r="E4805">
            <v>0</v>
          </cell>
        </row>
        <row r="4806">
          <cell r="C4806">
            <v>0</v>
          </cell>
          <cell r="E4806">
            <v>0</v>
          </cell>
        </row>
        <row r="4807">
          <cell r="C4807">
            <v>0</v>
          </cell>
          <cell r="E4807">
            <v>0</v>
          </cell>
        </row>
        <row r="4808">
          <cell r="C4808">
            <v>0</v>
          </cell>
          <cell r="E4808">
            <v>0</v>
          </cell>
        </row>
        <row r="4809">
          <cell r="C4809">
            <v>0</v>
          </cell>
          <cell r="E4809">
            <v>0</v>
          </cell>
        </row>
        <row r="4810">
          <cell r="C4810">
            <v>0</v>
          </cell>
          <cell r="E4810">
            <v>0</v>
          </cell>
        </row>
        <row r="4811">
          <cell r="C4811">
            <v>0</v>
          </cell>
          <cell r="E4811">
            <v>0</v>
          </cell>
        </row>
        <row r="4812">
          <cell r="C4812">
            <v>0</v>
          </cell>
          <cell r="E4812">
            <v>0</v>
          </cell>
        </row>
        <row r="4813">
          <cell r="C4813">
            <v>0</v>
          </cell>
          <cell r="E4813">
            <v>0</v>
          </cell>
        </row>
        <row r="4814">
          <cell r="C4814">
            <v>0</v>
          </cell>
          <cell r="E4814">
            <v>0</v>
          </cell>
        </row>
        <row r="4815">
          <cell r="C4815">
            <v>0</v>
          </cell>
          <cell r="E4815">
            <v>0</v>
          </cell>
        </row>
        <row r="4816">
          <cell r="C4816">
            <v>0</v>
          </cell>
          <cell r="E4816">
            <v>0</v>
          </cell>
        </row>
        <row r="4817">
          <cell r="C4817">
            <v>0</v>
          </cell>
          <cell r="E4817">
            <v>0</v>
          </cell>
        </row>
        <row r="4818">
          <cell r="C4818">
            <v>0</v>
          </cell>
          <cell r="E4818">
            <v>0</v>
          </cell>
        </row>
        <row r="4819">
          <cell r="C4819">
            <v>0</v>
          </cell>
          <cell r="E4819">
            <v>0</v>
          </cell>
        </row>
        <row r="4820">
          <cell r="C4820">
            <v>0</v>
          </cell>
          <cell r="E4820">
            <v>0</v>
          </cell>
        </row>
        <row r="4821">
          <cell r="C4821">
            <v>0</v>
          </cell>
          <cell r="E4821">
            <v>0</v>
          </cell>
        </row>
        <row r="4822">
          <cell r="C4822">
            <v>0</v>
          </cell>
          <cell r="E4822">
            <v>0</v>
          </cell>
        </row>
        <row r="4823">
          <cell r="C4823">
            <v>0</v>
          </cell>
          <cell r="E4823">
            <v>0</v>
          </cell>
        </row>
        <row r="4824">
          <cell r="C4824">
            <v>0</v>
          </cell>
          <cell r="E4824">
            <v>0</v>
          </cell>
        </row>
        <row r="4825">
          <cell r="C4825">
            <v>0</v>
          </cell>
          <cell r="E4825">
            <v>0</v>
          </cell>
        </row>
        <row r="4826">
          <cell r="C4826">
            <v>0</v>
          </cell>
          <cell r="E4826">
            <v>0</v>
          </cell>
        </row>
        <row r="4827">
          <cell r="C4827">
            <v>0</v>
          </cell>
          <cell r="E4827">
            <v>0</v>
          </cell>
        </row>
        <row r="4828">
          <cell r="C4828">
            <v>0</v>
          </cell>
          <cell r="E4828">
            <v>0</v>
          </cell>
        </row>
        <row r="4829">
          <cell r="C4829">
            <v>0</v>
          </cell>
          <cell r="E4829">
            <v>0</v>
          </cell>
        </row>
        <row r="4830">
          <cell r="C4830">
            <v>0</v>
          </cell>
          <cell r="E4830">
            <v>0</v>
          </cell>
        </row>
        <row r="4831">
          <cell r="C4831">
            <v>0</v>
          </cell>
          <cell r="E4831">
            <v>0</v>
          </cell>
        </row>
        <row r="4832">
          <cell r="C4832">
            <v>0</v>
          </cell>
          <cell r="E4832">
            <v>0</v>
          </cell>
        </row>
        <row r="4833">
          <cell r="C4833">
            <v>0</v>
          </cell>
          <cell r="E4833">
            <v>0</v>
          </cell>
        </row>
        <row r="4834">
          <cell r="C4834">
            <v>0</v>
          </cell>
          <cell r="E4834">
            <v>0</v>
          </cell>
        </row>
        <row r="4835">
          <cell r="C4835">
            <v>0</v>
          </cell>
          <cell r="E4835">
            <v>0</v>
          </cell>
        </row>
        <row r="4836">
          <cell r="C4836">
            <v>0</v>
          </cell>
          <cell r="E4836">
            <v>0</v>
          </cell>
        </row>
        <row r="4837">
          <cell r="C4837">
            <v>0</v>
          </cell>
          <cell r="E4837">
            <v>0</v>
          </cell>
        </row>
        <row r="4838">
          <cell r="C4838">
            <v>0</v>
          </cell>
          <cell r="E4838">
            <v>0</v>
          </cell>
        </row>
        <row r="4839">
          <cell r="C4839">
            <v>0</v>
          </cell>
          <cell r="E4839">
            <v>0</v>
          </cell>
        </row>
        <row r="4840">
          <cell r="C4840">
            <v>0</v>
          </cell>
          <cell r="E4840">
            <v>0</v>
          </cell>
        </row>
        <row r="4841">
          <cell r="C4841">
            <v>0</v>
          </cell>
          <cell r="E4841">
            <v>0</v>
          </cell>
        </row>
        <row r="4842">
          <cell r="C4842">
            <v>0</v>
          </cell>
          <cell r="E4842">
            <v>0</v>
          </cell>
        </row>
        <row r="4843">
          <cell r="C4843">
            <v>0</v>
          </cell>
          <cell r="E4843">
            <v>0</v>
          </cell>
        </row>
        <row r="4844">
          <cell r="C4844">
            <v>0</v>
          </cell>
          <cell r="E4844">
            <v>0</v>
          </cell>
        </row>
        <row r="4845">
          <cell r="C4845">
            <v>0</v>
          </cell>
          <cell r="E4845">
            <v>0</v>
          </cell>
        </row>
        <row r="4846">
          <cell r="C4846">
            <v>0</v>
          </cell>
          <cell r="E4846">
            <v>0</v>
          </cell>
        </row>
        <row r="4847">
          <cell r="C4847">
            <v>0</v>
          </cell>
          <cell r="E4847">
            <v>0</v>
          </cell>
        </row>
        <row r="4848">
          <cell r="C4848">
            <v>0</v>
          </cell>
          <cell r="E4848">
            <v>0</v>
          </cell>
        </row>
        <row r="4849">
          <cell r="C4849">
            <v>0</v>
          </cell>
          <cell r="E4849">
            <v>0</v>
          </cell>
        </row>
        <row r="4850">
          <cell r="C4850">
            <v>0</v>
          </cell>
          <cell r="E4850">
            <v>0</v>
          </cell>
        </row>
        <row r="4851">
          <cell r="C4851">
            <v>0</v>
          </cell>
          <cell r="E4851">
            <v>0</v>
          </cell>
        </row>
        <row r="4852">
          <cell r="C4852">
            <v>0</v>
          </cell>
          <cell r="E4852">
            <v>0</v>
          </cell>
        </row>
        <row r="4853">
          <cell r="C4853">
            <v>0</v>
          </cell>
          <cell r="E4853">
            <v>0</v>
          </cell>
        </row>
        <row r="4854">
          <cell r="C4854">
            <v>0</v>
          </cell>
          <cell r="E4854">
            <v>0</v>
          </cell>
        </row>
        <row r="4855">
          <cell r="C4855">
            <v>0</v>
          </cell>
          <cell r="E4855">
            <v>0</v>
          </cell>
        </row>
        <row r="4856">
          <cell r="C4856">
            <v>0</v>
          </cell>
          <cell r="E4856">
            <v>0</v>
          </cell>
        </row>
        <row r="4857">
          <cell r="C4857">
            <v>0</v>
          </cell>
          <cell r="E4857">
            <v>0</v>
          </cell>
        </row>
        <row r="4858">
          <cell r="C4858">
            <v>0</v>
          </cell>
          <cell r="E4858">
            <v>0</v>
          </cell>
        </row>
        <row r="4859">
          <cell r="C4859">
            <v>0</v>
          </cell>
          <cell r="E4859">
            <v>0</v>
          </cell>
        </row>
        <row r="4860">
          <cell r="C4860">
            <v>0</v>
          </cell>
          <cell r="E4860">
            <v>0</v>
          </cell>
        </row>
        <row r="4861">
          <cell r="C4861">
            <v>0</v>
          </cell>
          <cell r="E4861">
            <v>0</v>
          </cell>
        </row>
        <row r="4862">
          <cell r="C4862">
            <v>0</v>
          </cell>
          <cell r="E4862">
            <v>0</v>
          </cell>
        </row>
        <row r="4863">
          <cell r="C4863">
            <v>0</v>
          </cell>
          <cell r="E4863">
            <v>0</v>
          </cell>
        </row>
        <row r="4864">
          <cell r="C4864">
            <v>0</v>
          </cell>
          <cell r="E4864">
            <v>0</v>
          </cell>
        </row>
        <row r="4865">
          <cell r="C4865">
            <v>0</v>
          </cell>
          <cell r="E4865">
            <v>0</v>
          </cell>
        </row>
        <row r="4866">
          <cell r="C4866">
            <v>0</v>
          </cell>
          <cell r="E4866">
            <v>0</v>
          </cell>
        </row>
        <row r="4867">
          <cell r="C4867">
            <v>0</v>
          </cell>
          <cell r="E4867">
            <v>0</v>
          </cell>
        </row>
        <row r="4868">
          <cell r="C4868">
            <v>0</v>
          </cell>
          <cell r="E4868">
            <v>0</v>
          </cell>
        </row>
        <row r="4869">
          <cell r="C4869">
            <v>0</v>
          </cell>
          <cell r="E4869">
            <v>0</v>
          </cell>
        </row>
        <row r="4870">
          <cell r="C4870">
            <v>0</v>
          </cell>
          <cell r="E4870">
            <v>0</v>
          </cell>
        </row>
        <row r="4871">
          <cell r="C4871">
            <v>0</v>
          </cell>
          <cell r="E4871">
            <v>0</v>
          </cell>
        </row>
        <row r="4872">
          <cell r="C4872">
            <v>0</v>
          </cell>
          <cell r="E4872">
            <v>0</v>
          </cell>
        </row>
        <row r="4873">
          <cell r="C4873">
            <v>0</v>
          </cell>
          <cell r="E4873">
            <v>0</v>
          </cell>
        </row>
        <row r="4874">
          <cell r="C4874">
            <v>0</v>
          </cell>
          <cell r="E4874">
            <v>0</v>
          </cell>
        </row>
        <row r="4875">
          <cell r="C4875">
            <v>0</v>
          </cell>
          <cell r="E4875">
            <v>0</v>
          </cell>
        </row>
        <row r="4876">
          <cell r="C4876">
            <v>0</v>
          </cell>
          <cell r="E4876">
            <v>0</v>
          </cell>
        </row>
        <row r="4877">
          <cell r="C4877">
            <v>0</v>
          </cell>
          <cell r="E4877">
            <v>0</v>
          </cell>
        </row>
        <row r="4878">
          <cell r="C4878">
            <v>0</v>
          </cell>
          <cell r="E4878">
            <v>0</v>
          </cell>
        </row>
        <row r="4879">
          <cell r="C4879">
            <v>0</v>
          </cell>
          <cell r="E4879">
            <v>0</v>
          </cell>
        </row>
        <row r="4880">
          <cell r="C4880">
            <v>0</v>
          </cell>
          <cell r="E4880">
            <v>0</v>
          </cell>
        </row>
        <row r="4881">
          <cell r="C4881">
            <v>0</v>
          </cell>
          <cell r="E4881">
            <v>0</v>
          </cell>
        </row>
        <row r="4882">
          <cell r="C4882">
            <v>0</v>
          </cell>
          <cell r="E4882">
            <v>0</v>
          </cell>
        </row>
        <row r="4883">
          <cell r="C4883">
            <v>0</v>
          </cell>
          <cell r="E4883">
            <v>0</v>
          </cell>
        </row>
        <row r="4884">
          <cell r="C4884">
            <v>0</v>
          </cell>
          <cell r="E4884">
            <v>0</v>
          </cell>
        </row>
        <row r="4885">
          <cell r="C4885">
            <v>0</v>
          </cell>
          <cell r="E4885">
            <v>0</v>
          </cell>
        </row>
        <row r="4886">
          <cell r="C4886">
            <v>0</v>
          </cell>
          <cell r="E4886">
            <v>0</v>
          </cell>
        </row>
        <row r="4887">
          <cell r="C4887">
            <v>0</v>
          </cell>
          <cell r="E4887">
            <v>0</v>
          </cell>
        </row>
        <row r="4888">
          <cell r="C4888">
            <v>0</v>
          </cell>
          <cell r="E4888">
            <v>0</v>
          </cell>
        </row>
        <row r="4889">
          <cell r="C4889">
            <v>0</v>
          </cell>
          <cell r="E4889">
            <v>0</v>
          </cell>
        </row>
        <row r="4890">
          <cell r="C4890">
            <v>0</v>
          </cell>
          <cell r="E4890">
            <v>0</v>
          </cell>
        </row>
        <row r="4891">
          <cell r="C4891">
            <v>0</v>
          </cell>
          <cell r="E4891">
            <v>0</v>
          </cell>
        </row>
        <row r="4892">
          <cell r="C4892">
            <v>0</v>
          </cell>
          <cell r="E4892">
            <v>0</v>
          </cell>
        </row>
        <row r="4893">
          <cell r="C4893">
            <v>0</v>
          </cell>
          <cell r="E4893">
            <v>0</v>
          </cell>
        </row>
        <row r="4894">
          <cell r="C4894">
            <v>0</v>
          </cell>
          <cell r="E4894">
            <v>0</v>
          </cell>
        </row>
        <row r="4895">
          <cell r="C4895">
            <v>0</v>
          </cell>
          <cell r="E4895">
            <v>0</v>
          </cell>
        </row>
        <row r="4896">
          <cell r="C4896">
            <v>0</v>
          </cell>
          <cell r="E4896">
            <v>0</v>
          </cell>
        </row>
        <row r="4897">
          <cell r="C4897">
            <v>0</v>
          </cell>
          <cell r="E4897">
            <v>0</v>
          </cell>
        </row>
        <row r="4898">
          <cell r="C4898">
            <v>0</v>
          </cell>
          <cell r="E4898">
            <v>0</v>
          </cell>
        </row>
        <row r="4899">
          <cell r="C4899">
            <v>0</v>
          </cell>
          <cell r="E4899">
            <v>0</v>
          </cell>
        </row>
        <row r="4900">
          <cell r="C4900">
            <v>0</v>
          </cell>
          <cell r="E4900">
            <v>0</v>
          </cell>
        </row>
        <row r="4901">
          <cell r="C4901">
            <v>0</v>
          </cell>
          <cell r="E4901">
            <v>0</v>
          </cell>
        </row>
        <row r="4902">
          <cell r="C4902">
            <v>0</v>
          </cell>
          <cell r="E4902">
            <v>0</v>
          </cell>
        </row>
        <row r="4903">
          <cell r="C4903">
            <v>0</v>
          </cell>
          <cell r="E4903">
            <v>0</v>
          </cell>
        </row>
        <row r="4904">
          <cell r="C4904">
            <v>0</v>
          </cell>
          <cell r="E4904">
            <v>0</v>
          </cell>
        </row>
        <row r="4905">
          <cell r="C4905">
            <v>0</v>
          </cell>
          <cell r="E4905">
            <v>0</v>
          </cell>
        </row>
        <row r="4906">
          <cell r="C4906">
            <v>0</v>
          </cell>
          <cell r="E4906">
            <v>0</v>
          </cell>
        </row>
        <row r="4907">
          <cell r="C4907">
            <v>0</v>
          </cell>
          <cell r="E4907">
            <v>0</v>
          </cell>
        </row>
        <row r="4908">
          <cell r="C4908">
            <v>0</v>
          </cell>
          <cell r="E4908">
            <v>0</v>
          </cell>
        </row>
        <row r="4909">
          <cell r="C4909">
            <v>0</v>
          </cell>
          <cell r="E4909">
            <v>0</v>
          </cell>
        </row>
        <row r="4910">
          <cell r="C4910">
            <v>0</v>
          </cell>
          <cell r="E4910">
            <v>0</v>
          </cell>
        </row>
        <row r="4911">
          <cell r="C4911">
            <v>0</v>
          </cell>
          <cell r="E4911">
            <v>0</v>
          </cell>
        </row>
        <row r="4912">
          <cell r="C4912">
            <v>0</v>
          </cell>
          <cell r="E4912">
            <v>0</v>
          </cell>
        </row>
        <row r="4913">
          <cell r="C4913">
            <v>0</v>
          </cell>
          <cell r="E4913">
            <v>0</v>
          </cell>
        </row>
        <row r="4914">
          <cell r="C4914">
            <v>0</v>
          </cell>
          <cell r="E4914">
            <v>0</v>
          </cell>
        </row>
        <row r="4915">
          <cell r="C4915">
            <v>0</v>
          </cell>
          <cell r="E4915">
            <v>0</v>
          </cell>
        </row>
        <row r="4916">
          <cell r="C4916">
            <v>0</v>
          </cell>
          <cell r="E4916">
            <v>0</v>
          </cell>
        </row>
        <row r="4917">
          <cell r="C4917">
            <v>0</v>
          </cell>
          <cell r="E4917">
            <v>0</v>
          </cell>
        </row>
        <row r="4918">
          <cell r="C4918">
            <v>0</v>
          </cell>
          <cell r="E4918">
            <v>0</v>
          </cell>
        </row>
        <row r="4919">
          <cell r="C4919">
            <v>0</v>
          </cell>
          <cell r="E4919">
            <v>0</v>
          </cell>
        </row>
        <row r="4920">
          <cell r="C4920">
            <v>0</v>
          </cell>
          <cell r="E4920">
            <v>0</v>
          </cell>
        </row>
        <row r="4921">
          <cell r="C4921">
            <v>0</v>
          </cell>
          <cell r="E4921">
            <v>0</v>
          </cell>
        </row>
        <row r="4922">
          <cell r="C4922">
            <v>0</v>
          </cell>
          <cell r="E4922">
            <v>0</v>
          </cell>
        </row>
        <row r="4923">
          <cell r="C4923">
            <v>0</v>
          </cell>
          <cell r="E4923">
            <v>0</v>
          </cell>
        </row>
        <row r="4924">
          <cell r="C4924">
            <v>0</v>
          </cell>
          <cell r="E4924">
            <v>0</v>
          </cell>
        </row>
        <row r="4925">
          <cell r="C4925">
            <v>0</v>
          </cell>
          <cell r="E4925">
            <v>0</v>
          </cell>
        </row>
        <row r="4926">
          <cell r="C4926">
            <v>0</v>
          </cell>
          <cell r="E4926">
            <v>0</v>
          </cell>
        </row>
        <row r="4927">
          <cell r="C4927">
            <v>0</v>
          </cell>
          <cell r="E4927">
            <v>0</v>
          </cell>
        </row>
        <row r="4928">
          <cell r="C4928">
            <v>0</v>
          </cell>
          <cell r="E4928">
            <v>0</v>
          </cell>
        </row>
        <row r="4929">
          <cell r="C4929">
            <v>0</v>
          </cell>
          <cell r="E4929">
            <v>0</v>
          </cell>
        </row>
        <row r="4930">
          <cell r="C4930">
            <v>0</v>
          </cell>
          <cell r="E4930">
            <v>0</v>
          </cell>
        </row>
        <row r="4931">
          <cell r="C4931">
            <v>0</v>
          </cell>
          <cell r="E4931">
            <v>0</v>
          </cell>
        </row>
        <row r="4932">
          <cell r="C4932">
            <v>0</v>
          </cell>
          <cell r="E4932">
            <v>0</v>
          </cell>
        </row>
        <row r="4933">
          <cell r="C4933">
            <v>0</v>
          </cell>
          <cell r="E4933">
            <v>0</v>
          </cell>
        </row>
        <row r="4934">
          <cell r="C4934">
            <v>0</v>
          </cell>
          <cell r="E4934">
            <v>0</v>
          </cell>
        </row>
        <row r="4935">
          <cell r="C4935">
            <v>0</v>
          </cell>
          <cell r="E4935">
            <v>0</v>
          </cell>
        </row>
        <row r="4936">
          <cell r="C4936">
            <v>0</v>
          </cell>
          <cell r="E4936">
            <v>0</v>
          </cell>
        </row>
        <row r="4937">
          <cell r="C4937">
            <v>0</v>
          </cell>
          <cell r="E4937">
            <v>0</v>
          </cell>
        </row>
        <row r="4938">
          <cell r="C4938">
            <v>0</v>
          </cell>
          <cell r="E4938">
            <v>0</v>
          </cell>
        </row>
        <row r="4939">
          <cell r="C4939">
            <v>0</v>
          </cell>
          <cell r="E4939">
            <v>0</v>
          </cell>
        </row>
        <row r="4940">
          <cell r="C4940">
            <v>0</v>
          </cell>
          <cell r="E4940">
            <v>0</v>
          </cell>
        </row>
        <row r="4941">
          <cell r="C4941">
            <v>0</v>
          </cell>
          <cell r="E4941">
            <v>0</v>
          </cell>
        </row>
        <row r="4942">
          <cell r="C4942">
            <v>0</v>
          </cell>
          <cell r="E4942">
            <v>0</v>
          </cell>
        </row>
        <row r="4943">
          <cell r="C4943">
            <v>0</v>
          </cell>
          <cell r="E4943">
            <v>0</v>
          </cell>
        </row>
        <row r="4944">
          <cell r="C4944">
            <v>0</v>
          </cell>
          <cell r="E4944">
            <v>0</v>
          </cell>
        </row>
        <row r="4945">
          <cell r="C4945">
            <v>0</v>
          </cell>
          <cell r="E4945">
            <v>0</v>
          </cell>
        </row>
        <row r="4946">
          <cell r="C4946">
            <v>0</v>
          </cell>
          <cell r="E4946">
            <v>0</v>
          </cell>
        </row>
        <row r="4947">
          <cell r="C4947">
            <v>0</v>
          </cell>
          <cell r="E4947">
            <v>0</v>
          </cell>
        </row>
        <row r="4948">
          <cell r="C4948">
            <v>0</v>
          </cell>
          <cell r="E4948">
            <v>0</v>
          </cell>
        </row>
        <row r="4949">
          <cell r="C4949">
            <v>0</v>
          </cell>
          <cell r="E4949">
            <v>0</v>
          </cell>
        </row>
        <row r="4950">
          <cell r="C4950">
            <v>0</v>
          </cell>
          <cell r="E4950">
            <v>0</v>
          </cell>
        </row>
        <row r="4951">
          <cell r="C4951">
            <v>0</v>
          </cell>
          <cell r="E4951">
            <v>0</v>
          </cell>
        </row>
        <row r="4952">
          <cell r="C4952">
            <v>0</v>
          </cell>
          <cell r="E4952">
            <v>0</v>
          </cell>
        </row>
        <row r="4953">
          <cell r="C4953">
            <v>0</v>
          </cell>
          <cell r="E4953">
            <v>0</v>
          </cell>
        </row>
        <row r="4954">
          <cell r="C4954">
            <v>0</v>
          </cell>
          <cell r="E4954">
            <v>0</v>
          </cell>
        </row>
        <row r="4955">
          <cell r="C4955">
            <v>0</v>
          </cell>
          <cell r="E4955">
            <v>0</v>
          </cell>
        </row>
        <row r="4956">
          <cell r="C4956">
            <v>0</v>
          </cell>
          <cell r="E4956">
            <v>0</v>
          </cell>
        </row>
        <row r="4957">
          <cell r="C4957">
            <v>0</v>
          </cell>
          <cell r="E4957">
            <v>0</v>
          </cell>
        </row>
        <row r="4958">
          <cell r="C4958">
            <v>0</v>
          </cell>
          <cell r="E4958">
            <v>0</v>
          </cell>
        </row>
        <row r="4959">
          <cell r="C4959">
            <v>0</v>
          </cell>
          <cell r="E4959">
            <v>0</v>
          </cell>
        </row>
        <row r="4960">
          <cell r="C4960">
            <v>0</v>
          </cell>
          <cell r="E4960">
            <v>0</v>
          </cell>
        </row>
        <row r="4961">
          <cell r="C4961">
            <v>0</v>
          </cell>
          <cell r="E4961">
            <v>0</v>
          </cell>
        </row>
        <row r="4962">
          <cell r="C4962">
            <v>0</v>
          </cell>
          <cell r="E4962">
            <v>0</v>
          </cell>
        </row>
        <row r="4963">
          <cell r="C4963">
            <v>0</v>
          </cell>
          <cell r="E4963">
            <v>0</v>
          </cell>
        </row>
        <row r="4964">
          <cell r="C4964">
            <v>0</v>
          </cell>
          <cell r="E4964">
            <v>0</v>
          </cell>
        </row>
        <row r="4965">
          <cell r="C4965">
            <v>0</v>
          </cell>
          <cell r="E4965">
            <v>0</v>
          </cell>
        </row>
        <row r="4966">
          <cell r="C4966">
            <v>0</v>
          </cell>
          <cell r="E4966">
            <v>0</v>
          </cell>
        </row>
        <row r="4967">
          <cell r="C4967">
            <v>0</v>
          </cell>
          <cell r="E4967">
            <v>0</v>
          </cell>
        </row>
        <row r="4968">
          <cell r="C4968">
            <v>0</v>
          </cell>
          <cell r="E4968">
            <v>0</v>
          </cell>
        </row>
        <row r="4969">
          <cell r="C4969">
            <v>0</v>
          </cell>
          <cell r="E4969">
            <v>0</v>
          </cell>
        </row>
        <row r="4970">
          <cell r="C4970">
            <v>0</v>
          </cell>
          <cell r="E4970">
            <v>0</v>
          </cell>
        </row>
        <row r="4971">
          <cell r="C4971">
            <v>0</v>
          </cell>
          <cell r="E4971">
            <v>0</v>
          </cell>
        </row>
        <row r="4972">
          <cell r="C4972">
            <v>0</v>
          </cell>
          <cell r="E4972">
            <v>0</v>
          </cell>
        </row>
        <row r="4973">
          <cell r="C4973">
            <v>0</v>
          </cell>
          <cell r="E4973">
            <v>0</v>
          </cell>
        </row>
        <row r="4974">
          <cell r="C4974">
            <v>0</v>
          </cell>
          <cell r="E4974">
            <v>0</v>
          </cell>
        </row>
        <row r="4975">
          <cell r="C4975">
            <v>0</v>
          </cell>
          <cell r="E4975">
            <v>0</v>
          </cell>
        </row>
        <row r="4976">
          <cell r="C4976">
            <v>0</v>
          </cell>
          <cell r="E4976">
            <v>0</v>
          </cell>
        </row>
        <row r="4977">
          <cell r="C4977">
            <v>0</v>
          </cell>
          <cell r="E4977">
            <v>0</v>
          </cell>
        </row>
        <row r="4978">
          <cell r="C4978">
            <v>0</v>
          </cell>
          <cell r="E4978">
            <v>0</v>
          </cell>
        </row>
        <row r="4979">
          <cell r="C4979">
            <v>0</v>
          </cell>
          <cell r="E4979">
            <v>0</v>
          </cell>
        </row>
        <row r="4980">
          <cell r="C4980">
            <v>0</v>
          </cell>
          <cell r="E4980">
            <v>0</v>
          </cell>
        </row>
        <row r="4981">
          <cell r="C4981">
            <v>0</v>
          </cell>
          <cell r="E4981">
            <v>0</v>
          </cell>
        </row>
        <row r="4982">
          <cell r="C4982">
            <v>0</v>
          </cell>
          <cell r="E4982">
            <v>0</v>
          </cell>
        </row>
        <row r="4983">
          <cell r="C4983">
            <v>0</v>
          </cell>
          <cell r="E4983">
            <v>0</v>
          </cell>
        </row>
        <row r="4984">
          <cell r="C4984">
            <v>0</v>
          </cell>
          <cell r="E4984">
            <v>0</v>
          </cell>
        </row>
        <row r="4985">
          <cell r="C4985">
            <v>0</v>
          </cell>
          <cell r="E4985">
            <v>0</v>
          </cell>
        </row>
        <row r="4986">
          <cell r="C4986">
            <v>0</v>
          </cell>
          <cell r="E4986">
            <v>0</v>
          </cell>
        </row>
        <row r="4987">
          <cell r="C4987">
            <v>0</v>
          </cell>
          <cell r="E4987">
            <v>0</v>
          </cell>
        </row>
        <row r="4988">
          <cell r="C4988">
            <v>0</v>
          </cell>
          <cell r="E4988">
            <v>0</v>
          </cell>
        </row>
        <row r="4989">
          <cell r="C4989">
            <v>0</v>
          </cell>
          <cell r="E4989">
            <v>0</v>
          </cell>
        </row>
        <row r="4990">
          <cell r="C4990">
            <v>0</v>
          </cell>
          <cell r="E4990">
            <v>0</v>
          </cell>
        </row>
        <row r="4991">
          <cell r="C4991">
            <v>0</v>
          </cell>
          <cell r="E4991">
            <v>0</v>
          </cell>
        </row>
        <row r="4992">
          <cell r="C4992">
            <v>0</v>
          </cell>
          <cell r="E4992">
            <v>0</v>
          </cell>
        </row>
        <row r="4993">
          <cell r="C4993">
            <v>0</v>
          </cell>
          <cell r="E4993">
            <v>0</v>
          </cell>
        </row>
        <row r="4994">
          <cell r="C4994">
            <v>0</v>
          </cell>
          <cell r="E4994">
            <v>0</v>
          </cell>
        </row>
        <row r="4995">
          <cell r="C4995">
            <v>0</v>
          </cell>
          <cell r="E4995">
            <v>0</v>
          </cell>
        </row>
        <row r="4996">
          <cell r="C4996">
            <v>0</v>
          </cell>
          <cell r="E4996">
            <v>0</v>
          </cell>
        </row>
        <row r="4997">
          <cell r="C4997">
            <v>0</v>
          </cell>
          <cell r="E4997">
            <v>0</v>
          </cell>
        </row>
        <row r="4998">
          <cell r="C4998">
            <v>0</v>
          </cell>
          <cell r="E4998">
            <v>0</v>
          </cell>
        </row>
        <row r="4999">
          <cell r="C4999">
            <v>0</v>
          </cell>
          <cell r="E4999">
            <v>0</v>
          </cell>
        </row>
        <row r="5000">
          <cell r="C5000">
            <v>0</v>
          </cell>
          <cell r="E5000">
            <v>0</v>
          </cell>
        </row>
      </sheetData>
      <sheetData sheetId="11">
        <row r="2">
          <cell r="A2" t="str">
            <v>INS</v>
          </cell>
        </row>
        <row r="3">
          <cell r="A3" t="str">
            <v>ASSA</v>
          </cell>
        </row>
        <row r="4">
          <cell r="A4" t="str">
            <v>QUALITAS</v>
          </cell>
        </row>
        <row r="5">
          <cell r="A5" t="str">
            <v>MAPFRE</v>
          </cell>
        </row>
        <row r="6">
          <cell r="A6" t="str">
            <v>Por cuenta del cliente</v>
          </cell>
        </row>
      </sheetData>
      <sheetData sheetId="12">
        <row r="2">
          <cell r="D2" t="str">
            <v>INSParticular Liviano2007</v>
          </cell>
          <cell r="E2">
            <v>0.47</v>
          </cell>
          <cell r="F2">
            <v>200000</v>
          </cell>
          <cell r="G2">
            <v>100000</v>
          </cell>
          <cell r="H2">
            <v>8000</v>
          </cell>
          <cell r="I2">
            <v>0.16855999999999999</v>
          </cell>
          <cell r="J2">
            <v>0.16916</v>
          </cell>
          <cell r="K2">
            <v>24.15213</v>
          </cell>
          <cell r="L2">
            <v>24.21303</v>
          </cell>
        </row>
        <row r="3">
          <cell r="D3" t="str">
            <v>INSParticular Liviano2008</v>
          </cell>
          <cell r="E3">
            <v>0.47</v>
          </cell>
          <cell r="F3">
            <v>200000</v>
          </cell>
          <cell r="G3">
            <v>100000</v>
          </cell>
          <cell r="H3">
            <v>8000</v>
          </cell>
          <cell r="I3">
            <v>0.16855999999999999</v>
          </cell>
          <cell r="J3">
            <v>0.16916</v>
          </cell>
          <cell r="K3">
            <v>24.15213</v>
          </cell>
          <cell r="L3">
            <v>24.21303</v>
          </cell>
        </row>
        <row r="4">
          <cell r="D4" t="str">
            <v>INSParticular Liviano2009</v>
          </cell>
          <cell r="E4">
            <v>0.47</v>
          </cell>
          <cell r="F4">
            <v>200000</v>
          </cell>
          <cell r="G4">
            <v>100000</v>
          </cell>
          <cell r="H4">
            <v>8000</v>
          </cell>
          <cell r="I4">
            <v>0.16855999999999999</v>
          </cell>
          <cell r="J4">
            <v>0.16916</v>
          </cell>
          <cell r="K4">
            <v>24.15213</v>
          </cell>
          <cell r="L4">
            <v>24.21303</v>
          </cell>
        </row>
        <row r="5">
          <cell r="D5" t="str">
            <v>INSParticular Liviano2010</v>
          </cell>
          <cell r="E5">
            <v>0.55000000000000004</v>
          </cell>
          <cell r="F5">
            <v>200000</v>
          </cell>
          <cell r="G5">
            <v>100000</v>
          </cell>
          <cell r="H5">
            <v>8000</v>
          </cell>
          <cell r="I5">
            <v>0.16855999999999999</v>
          </cell>
          <cell r="J5">
            <v>0.16916</v>
          </cell>
          <cell r="K5">
            <v>24.15213</v>
          </cell>
          <cell r="L5">
            <v>24.21303</v>
          </cell>
        </row>
        <row r="6">
          <cell r="D6" t="str">
            <v>INSParticular Liviano2011</v>
          </cell>
          <cell r="E6">
            <v>0.55000000000000004</v>
          </cell>
          <cell r="F6">
            <v>200000</v>
          </cell>
          <cell r="G6">
            <v>100000</v>
          </cell>
          <cell r="H6">
            <v>8000</v>
          </cell>
          <cell r="I6">
            <v>0.16855999999999999</v>
          </cell>
          <cell r="J6">
            <v>0.16916</v>
          </cell>
          <cell r="K6">
            <v>24.15213</v>
          </cell>
          <cell r="L6">
            <v>24.21303</v>
          </cell>
        </row>
        <row r="7">
          <cell r="D7" t="str">
            <v>INSParticular Liviano2012</v>
          </cell>
          <cell r="E7">
            <v>0.55000000000000004</v>
          </cell>
          <cell r="F7">
            <v>200000</v>
          </cell>
          <cell r="G7">
            <v>100000</v>
          </cell>
          <cell r="H7">
            <v>8000</v>
          </cell>
          <cell r="I7">
            <v>0.16855999999999999</v>
          </cell>
          <cell r="J7">
            <v>0.16916</v>
          </cell>
          <cell r="K7">
            <v>24.15213</v>
          </cell>
          <cell r="L7">
            <v>24.21303</v>
          </cell>
        </row>
        <row r="8">
          <cell r="D8" t="str">
            <v>INSParticular Liviano2013</v>
          </cell>
          <cell r="E8">
            <v>0.55000000000000004</v>
          </cell>
          <cell r="F8">
            <v>200000</v>
          </cell>
          <cell r="G8">
            <v>100000</v>
          </cell>
          <cell r="H8">
            <v>8000</v>
          </cell>
          <cell r="I8">
            <v>0.16855999999999999</v>
          </cell>
          <cell r="J8">
            <v>0.16916</v>
          </cell>
          <cell r="K8">
            <v>24.15213</v>
          </cell>
          <cell r="L8">
            <v>24.21303</v>
          </cell>
        </row>
        <row r="9">
          <cell r="D9" t="str">
            <v>INSParticular Liviano2014</v>
          </cell>
          <cell r="E9">
            <v>0.62</v>
          </cell>
          <cell r="F9">
            <v>200000</v>
          </cell>
          <cell r="G9">
            <v>100000</v>
          </cell>
          <cell r="H9">
            <v>8000</v>
          </cell>
          <cell r="I9">
            <v>0.16855999999999999</v>
          </cell>
          <cell r="J9">
            <v>0.16916</v>
          </cell>
          <cell r="K9">
            <v>24.15213</v>
          </cell>
          <cell r="L9">
            <v>24.21303</v>
          </cell>
        </row>
        <row r="10">
          <cell r="D10" t="str">
            <v>INSParticular Liviano2015</v>
          </cell>
          <cell r="E10">
            <v>0.62</v>
          </cell>
          <cell r="F10">
            <v>200000</v>
          </cell>
          <cell r="G10">
            <v>100000</v>
          </cell>
          <cell r="H10">
            <v>8000</v>
          </cell>
          <cell r="I10">
            <v>0.16855999999999999</v>
          </cell>
          <cell r="J10">
            <v>0.16916</v>
          </cell>
          <cell r="K10">
            <v>24.15213</v>
          </cell>
          <cell r="L10">
            <v>24.21303</v>
          </cell>
        </row>
        <row r="11">
          <cell r="D11" t="str">
            <v>INSCarga Liviana2007</v>
          </cell>
          <cell r="E11">
            <v>0.47</v>
          </cell>
          <cell r="F11">
            <v>200000</v>
          </cell>
          <cell r="G11">
            <v>100000</v>
          </cell>
          <cell r="H11">
            <v>8000</v>
          </cell>
          <cell r="I11">
            <v>0.16855999999999999</v>
          </cell>
          <cell r="J11">
            <v>0.16916</v>
          </cell>
          <cell r="K11">
            <v>24.15213</v>
          </cell>
          <cell r="L11">
            <v>24.21303</v>
          </cell>
        </row>
        <row r="12">
          <cell r="D12" t="str">
            <v>INSCarga Liviana2008</v>
          </cell>
          <cell r="E12">
            <v>0.47</v>
          </cell>
          <cell r="F12">
            <v>200000</v>
          </cell>
          <cell r="G12">
            <v>100000</v>
          </cell>
          <cell r="H12">
            <v>8000</v>
          </cell>
          <cell r="I12">
            <v>0.16855999999999999</v>
          </cell>
          <cell r="J12">
            <v>0.16916</v>
          </cell>
          <cell r="K12">
            <v>24.15213</v>
          </cell>
          <cell r="L12">
            <v>24.21303</v>
          </cell>
        </row>
        <row r="13">
          <cell r="D13" t="str">
            <v>INSCarga Liviana2009</v>
          </cell>
          <cell r="E13">
            <v>0.47</v>
          </cell>
          <cell r="F13">
            <v>200000</v>
          </cell>
          <cell r="G13">
            <v>100000</v>
          </cell>
          <cell r="H13">
            <v>8000</v>
          </cell>
          <cell r="I13">
            <v>0.16855999999999999</v>
          </cell>
          <cell r="J13">
            <v>0.16916</v>
          </cell>
          <cell r="K13">
            <v>24.15213</v>
          </cell>
          <cell r="L13">
            <v>24.21303</v>
          </cell>
        </row>
        <row r="14">
          <cell r="D14" t="str">
            <v>INSCarga Liviana2010</v>
          </cell>
          <cell r="E14">
            <v>0.55000000000000004</v>
          </cell>
          <cell r="F14">
            <v>200000</v>
          </cell>
          <cell r="G14">
            <v>100000</v>
          </cell>
          <cell r="H14">
            <v>8000</v>
          </cell>
          <cell r="I14">
            <v>0.16855999999999999</v>
          </cell>
          <cell r="J14">
            <v>0.16916</v>
          </cell>
          <cell r="K14">
            <v>24.15213</v>
          </cell>
          <cell r="L14">
            <v>24.21303</v>
          </cell>
        </row>
        <row r="15">
          <cell r="D15" t="str">
            <v>INSCarga Liviana2011</v>
          </cell>
          <cell r="E15">
            <v>0.55000000000000004</v>
          </cell>
          <cell r="F15">
            <v>200000</v>
          </cell>
          <cell r="G15">
            <v>100000</v>
          </cell>
          <cell r="H15">
            <v>8000</v>
          </cell>
          <cell r="I15">
            <v>0.16855999999999999</v>
          </cell>
          <cell r="J15">
            <v>0.16916</v>
          </cell>
          <cell r="K15">
            <v>24.15213</v>
          </cell>
          <cell r="L15">
            <v>24.21303</v>
          </cell>
        </row>
        <row r="16">
          <cell r="D16" t="str">
            <v>INSCarga Liviana2012</v>
          </cell>
          <cell r="E16">
            <v>0.55000000000000004</v>
          </cell>
          <cell r="F16">
            <v>200000</v>
          </cell>
          <cell r="G16">
            <v>100000</v>
          </cell>
          <cell r="H16">
            <v>8000</v>
          </cell>
          <cell r="I16">
            <v>0.16855999999999999</v>
          </cell>
          <cell r="J16">
            <v>0.16916</v>
          </cell>
          <cell r="K16">
            <v>24.15213</v>
          </cell>
          <cell r="L16">
            <v>24.21303</v>
          </cell>
        </row>
        <row r="17">
          <cell r="D17" t="str">
            <v>INSCarga Liviana2013</v>
          </cell>
          <cell r="E17">
            <v>0.55000000000000004</v>
          </cell>
          <cell r="F17">
            <v>200000</v>
          </cell>
          <cell r="G17">
            <v>100000</v>
          </cell>
          <cell r="H17">
            <v>8000</v>
          </cell>
          <cell r="I17">
            <v>0.16855999999999999</v>
          </cell>
          <cell r="J17">
            <v>0.16916</v>
          </cell>
          <cell r="K17">
            <v>24.15213</v>
          </cell>
          <cell r="L17">
            <v>24.21303</v>
          </cell>
        </row>
        <row r="18">
          <cell r="D18" t="str">
            <v>INSCarga Liviana2014</v>
          </cell>
          <cell r="E18">
            <v>0.62</v>
          </cell>
          <cell r="F18">
            <v>200000</v>
          </cell>
          <cell r="G18">
            <v>100000</v>
          </cell>
          <cell r="H18">
            <v>8000</v>
          </cell>
          <cell r="I18">
            <v>0.16855999999999999</v>
          </cell>
          <cell r="J18">
            <v>0.16916</v>
          </cell>
          <cell r="K18">
            <v>24.15213</v>
          </cell>
          <cell r="L18">
            <v>24.21303</v>
          </cell>
        </row>
        <row r="19">
          <cell r="D19" t="str">
            <v>INSCarga Liviana2015</v>
          </cell>
          <cell r="E19">
            <v>0.62</v>
          </cell>
          <cell r="F19">
            <v>200000</v>
          </cell>
          <cell r="G19">
            <v>100000</v>
          </cell>
          <cell r="H19">
            <v>8000</v>
          </cell>
          <cell r="I19">
            <v>0.16855999999999999</v>
          </cell>
          <cell r="J19">
            <v>0.16916</v>
          </cell>
          <cell r="K19">
            <v>24.15213</v>
          </cell>
          <cell r="L19">
            <v>24.21303</v>
          </cell>
        </row>
        <row r="20">
          <cell r="D20" t="str">
            <v>INSParticular de 13 a 15 Pasajeros (Liviano)2007</v>
          </cell>
          <cell r="E20">
            <v>0.47</v>
          </cell>
          <cell r="F20">
            <v>200000</v>
          </cell>
          <cell r="G20">
            <v>100000</v>
          </cell>
          <cell r="H20">
            <v>8000</v>
          </cell>
          <cell r="I20">
            <v>0.16855999999999999</v>
          </cell>
          <cell r="J20">
            <v>0.16916</v>
          </cell>
          <cell r="K20">
            <v>24.15213</v>
          </cell>
          <cell r="L20">
            <v>24.21303</v>
          </cell>
        </row>
        <row r="21">
          <cell r="D21" t="str">
            <v>INSParticular de 13 a 15 Pasajeros (Liviano)2008</v>
          </cell>
          <cell r="E21">
            <v>0.47</v>
          </cell>
          <cell r="F21">
            <v>200000</v>
          </cell>
          <cell r="G21">
            <v>100000</v>
          </cell>
          <cell r="H21">
            <v>8000</v>
          </cell>
          <cell r="I21">
            <v>0.16855999999999999</v>
          </cell>
          <cell r="J21">
            <v>0.16916</v>
          </cell>
          <cell r="K21">
            <v>24.15213</v>
          </cell>
          <cell r="L21">
            <v>24.21303</v>
          </cell>
        </row>
        <row r="22">
          <cell r="D22" t="str">
            <v>INSParticular de 13 a 15 Pasajeros (Liviano)2009</v>
          </cell>
          <cell r="E22">
            <v>0.47</v>
          </cell>
          <cell r="F22">
            <v>200000</v>
          </cell>
          <cell r="G22">
            <v>100000</v>
          </cell>
          <cell r="H22">
            <v>8000</v>
          </cell>
          <cell r="I22">
            <v>0.16855999999999999</v>
          </cell>
          <cell r="J22">
            <v>0.16916</v>
          </cell>
          <cell r="K22">
            <v>24.15213</v>
          </cell>
          <cell r="L22">
            <v>24.21303</v>
          </cell>
        </row>
        <row r="23">
          <cell r="D23" t="str">
            <v>INSParticular de 13 a 15 Pasajeros (Liviano)2010</v>
          </cell>
          <cell r="E23">
            <v>0.55000000000000004</v>
          </cell>
          <cell r="F23">
            <v>200000</v>
          </cell>
          <cell r="G23">
            <v>100000</v>
          </cell>
          <cell r="H23">
            <v>8000</v>
          </cell>
          <cell r="I23">
            <v>0.16855999999999999</v>
          </cell>
          <cell r="J23">
            <v>0.16916</v>
          </cell>
          <cell r="K23">
            <v>24.15213</v>
          </cell>
          <cell r="L23">
            <v>24.21303</v>
          </cell>
        </row>
        <row r="24">
          <cell r="D24" t="str">
            <v>INSParticular de 13 a 15 Pasajeros (Liviano)2011</v>
          </cell>
          <cell r="E24">
            <v>0.55000000000000004</v>
          </cell>
          <cell r="F24">
            <v>200000</v>
          </cell>
          <cell r="G24">
            <v>100000</v>
          </cell>
          <cell r="H24">
            <v>8000</v>
          </cell>
          <cell r="I24">
            <v>0.16855999999999999</v>
          </cell>
          <cell r="J24">
            <v>0.16916</v>
          </cell>
          <cell r="K24">
            <v>24.15213</v>
          </cell>
          <cell r="L24">
            <v>24.21303</v>
          </cell>
        </row>
        <row r="25">
          <cell r="D25" t="str">
            <v>INSParticular de 13 a 15 Pasajeros (Liviano)2012</v>
          </cell>
          <cell r="E25">
            <v>0.55000000000000004</v>
          </cell>
          <cell r="F25">
            <v>200000</v>
          </cell>
          <cell r="G25">
            <v>100000</v>
          </cell>
          <cell r="H25">
            <v>8000</v>
          </cell>
          <cell r="I25">
            <v>0.16855999999999999</v>
          </cell>
          <cell r="J25">
            <v>0.16916</v>
          </cell>
          <cell r="K25">
            <v>24.15213</v>
          </cell>
          <cell r="L25">
            <v>24.21303</v>
          </cell>
        </row>
        <row r="26">
          <cell r="D26" t="str">
            <v>INSParticular de 13 a 15 Pasajeros (Liviano)2013</v>
          </cell>
          <cell r="E26">
            <v>0.55000000000000004</v>
          </cell>
          <cell r="F26">
            <v>200000</v>
          </cell>
          <cell r="G26">
            <v>100000</v>
          </cell>
          <cell r="H26">
            <v>8000</v>
          </cell>
          <cell r="I26">
            <v>0.16855999999999999</v>
          </cell>
          <cell r="J26">
            <v>0.16916</v>
          </cell>
          <cell r="K26">
            <v>24.15213</v>
          </cell>
          <cell r="L26">
            <v>24.21303</v>
          </cell>
        </row>
        <row r="27">
          <cell r="D27" t="str">
            <v>INSParticular de 13 a 15 Pasajeros (Liviano)2014</v>
          </cell>
          <cell r="E27">
            <v>0.62</v>
          </cell>
          <cell r="F27">
            <v>200000</v>
          </cell>
          <cell r="G27">
            <v>100000</v>
          </cell>
          <cell r="H27">
            <v>8000</v>
          </cell>
          <cell r="I27">
            <v>0.16855999999999999</v>
          </cell>
          <cell r="J27">
            <v>0.16916</v>
          </cell>
          <cell r="K27">
            <v>24.15213</v>
          </cell>
          <cell r="L27">
            <v>24.21303</v>
          </cell>
        </row>
        <row r="28">
          <cell r="D28" t="str">
            <v>INSParticular de 13 a 15 Pasajeros (Liviano)2015</v>
          </cell>
          <cell r="E28">
            <v>0.62</v>
          </cell>
          <cell r="F28">
            <v>200000</v>
          </cell>
          <cell r="G28">
            <v>100000</v>
          </cell>
          <cell r="H28">
            <v>8000</v>
          </cell>
          <cell r="I28">
            <v>0.16855999999999999</v>
          </cell>
          <cell r="J28">
            <v>0.16916</v>
          </cell>
          <cell r="K28">
            <v>24.15213</v>
          </cell>
          <cell r="L28">
            <v>24.21303</v>
          </cell>
        </row>
        <row r="29">
          <cell r="D29" t="str">
            <v>INSMoto2008</v>
          </cell>
          <cell r="E29">
            <v>0</v>
          </cell>
          <cell r="F29">
            <v>160000</v>
          </cell>
          <cell r="G29">
            <v>60000</v>
          </cell>
          <cell r="H29">
            <v>4000</v>
          </cell>
          <cell r="I29">
            <v>0.16855999999999999</v>
          </cell>
          <cell r="J29">
            <v>0.16916</v>
          </cell>
          <cell r="K29">
            <v>24.15213</v>
          </cell>
          <cell r="L29">
            <v>24.21303</v>
          </cell>
        </row>
        <row r="30">
          <cell r="D30" t="str">
            <v>INSMoto2009</v>
          </cell>
          <cell r="E30">
            <v>0</v>
          </cell>
          <cell r="F30">
            <v>160000</v>
          </cell>
          <cell r="G30">
            <v>60000</v>
          </cell>
          <cell r="H30">
            <v>4000</v>
          </cell>
          <cell r="I30">
            <v>0.16855999999999999</v>
          </cell>
          <cell r="J30">
            <v>0.16916</v>
          </cell>
          <cell r="K30">
            <v>24.15213</v>
          </cell>
          <cell r="L30">
            <v>24.21303</v>
          </cell>
        </row>
        <row r="31">
          <cell r="D31" t="str">
            <v>INSMoto2010</v>
          </cell>
          <cell r="E31">
            <v>0.4</v>
          </cell>
          <cell r="F31">
            <v>160000</v>
          </cell>
          <cell r="G31">
            <v>60000</v>
          </cell>
          <cell r="H31">
            <v>4000</v>
          </cell>
          <cell r="I31">
            <v>0.16855999999999999</v>
          </cell>
          <cell r="J31">
            <v>0.16916</v>
          </cell>
          <cell r="K31">
            <v>24.15213</v>
          </cell>
          <cell r="L31">
            <v>24.21303</v>
          </cell>
        </row>
        <row r="32">
          <cell r="D32" t="str">
            <v>INSMoto2011</v>
          </cell>
          <cell r="E32">
            <v>0.4</v>
          </cell>
          <cell r="F32">
            <v>160000</v>
          </cell>
          <cell r="G32">
            <v>60000</v>
          </cell>
          <cell r="H32">
            <v>4000</v>
          </cell>
          <cell r="I32">
            <v>0.16855999999999999</v>
          </cell>
          <cell r="J32">
            <v>0.16916</v>
          </cell>
          <cell r="K32">
            <v>24.15213</v>
          </cell>
          <cell r="L32">
            <v>24.21303</v>
          </cell>
        </row>
        <row r="33">
          <cell r="D33" t="str">
            <v>INSMoto2012</v>
          </cell>
          <cell r="E33">
            <v>0.4</v>
          </cell>
          <cell r="F33">
            <v>160000</v>
          </cell>
          <cell r="G33">
            <v>60000</v>
          </cell>
          <cell r="H33">
            <v>4000</v>
          </cell>
          <cell r="I33">
            <v>0.16855999999999999</v>
          </cell>
          <cell r="J33">
            <v>0.16916</v>
          </cell>
          <cell r="K33">
            <v>24.15213</v>
          </cell>
          <cell r="L33">
            <v>24.21303</v>
          </cell>
        </row>
        <row r="34">
          <cell r="D34" t="str">
            <v>INSMoto2013</v>
          </cell>
          <cell r="E34">
            <v>0.4</v>
          </cell>
          <cell r="F34">
            <v>160000</v>
          </cell>
          <cell r="G34">
            <v>60000</v>
          </cell>
          <cell r="H34">
            <v>4000</v>
          </cell>
          <cell r="I34">
            <v>0.16855999999999999</v>
          </cell>
          <cell r="J34">
            <v>0.16916</v>
          </cell>
          <cell r="K34">
            <v>24.15213</v>
          </cell>
          <cell r="L34">
            <v>24.21303</v>
          </cell>
        </row>
        <row r="35">
          <cell r="D35" t="str">
            <v>INSMoto2014</v>
          </cell>
          <cell r="E35">
            <v>0.4</v>
          </cell>
          <cell r="F35">
            <v>160000</v>
          </cell>
          <cell r="G35">
            <v>60000</v>
          </cell>
          <cell r="H35">
            <v>4000</v>
          </cell>
          <cell r="I35">
            <v>0.16855999999999999</v>
          </cell>
          <cell r="J35">
            <v>0.16916</v>
          </cell>
          <cell r="K35">
            <v>24.15213</v>
          </cell>
          <cell r="L35">
            <v>24.21303</v>
          </cell>
        </row>
        <row r="36">
          <cell r="D36" t="str">
            <v>INSMoto2015</v>
          </cell>
          <cell r="E36">
            <v>0.4</v>
          </cell>
          <cell r="F36">
            <v>160000</v>
          </cell>
          <cell r="G36">
            <v>60000</v>
          </cell>
          <cell r="H36">
            <v>4000</v>
          </cell>
          <cell r="I36">
            <v>0.16855999999999999</v>
          </cell>
          <cell r="J36">
            <v>0.16916</v>
          </cell>
          <cell r="K36">
            <v>24.15213</v>
          </cell>
          <cell r="L36">
            <v>24.21303</v>
          </cell>
        </row>
      </sheetData>
      <sheetData sheetId="13">
        <row r="2">
          <cell r="D2" t="str">
            <v>ASSAParticular Liviano2007</v>
          </cell>
          <cell r="E2">
            <v>0.6</v>
          </cell>
          <cell r="F2">
            <v>200000</v>
          </cell>
          <cell r="G2">
            <v>100000</v>
          </cell>
          <cell r="H2">
            <v>8000</v>
          </cell>
          <cell r="I2">
            <v>0.16855999999999999</v>
          </cell>
          <cell r="J2">
            <v>0.16916</v>
          </cell>
          <cell r="K2">
            <v>24.15213</v>
          </cell>
          <cell r="L2">
            <v>24.21303</v>
          </cell>
        </row>
        <row r="3">
          <cell r="D3" t="str">
            <v>ASSAParticular Liviano2008</v>
          </cell>
          <cell r="E3">
            <v>0.6</v>
          </cell>
          <cell r="F3">
            <v>200000</v>
          </cell>
          <cell r="G3">
            <v>100000</v>
          </cell>
          <cell r="H3">
            <v>8000</v>
          </cell>
          <cell r="I3">
            <v>0.16855999999999999</v>
          </cell>
          <cell r="J3">
            <v>0.16916</v>
          </cell>
          <cell r="K3">
            <v>24.15213</v>
          </cell>
          <cell r="L3">
            <v>24.21303</v>
          </cell>
        </row>
        <row r="4">
          <cell r="D4" t="str">
            <v>ASSAParticular Liviano2009</v>
          </cell>
          <cell r="E4">
            <v>0.6</v>
          </cell>
          <cell r="F4">
            <v>200000</v>
          </cell>
          <cell r="G4">
            <v>100000</v>
          </cell>
          <cell r="H4">
            <v>8000</v>
          </cell>
          <cell r="I4">
            <v>0.16855999999999999</v>
          </cell>
          <cell r="J4">
            <v>0.16916</v>
          </cell>
          <cell r="K4">
            <v>24.15213</v>
          </cell>
          <cell r="L4">
            <v>24.21303</v>
          </cell>
        </row>
        <row r="5">
          <cell r="D5" t="str">
            <v>ASSAParticular Liviano2010</v>
          </cell>
          <cell r="E5">
            <v>0.6</v>
          </cell>
          <cell r="F5">
            <v>200000</v>
          </cell>
          <cell r="G5">
            <v>100000</v>
          </cell>
          <cell r="H5">
            <v>8000</v>
          </cell>
          <cell r="I5">
            <v>0.16855999999999999</v>
          </cell>
          <cell r="J5">
            <v>0.16916</v>
          </cell>
          <cell r="K5">
            <v>24.15213</v>
          </cell>
          <cell r="L5">
            <v>24.21303</v>
          </cell>
        </row>
        <row r="6">
          <cell r="D6" t="str">
            <v>ASSAParticular Liviano2011</v>
          </cell>
          <cell r="E6">
            <v>0.6</v>
          </cell>
          <cell r="F6">
            <v>200000</v>
          </cell>
          <cell r="G6">
            <v>100000</v>
          </cell>
          <cell r="H6">
            <v>8000</v>
          </cell>
          <cell r="I6">
            <v>0.16855999999999999</v>
          </cell>
          <cell r="J6">
            <v>0.16916</v>
          </cell>
          <cell r="K6">
            <v>24.15213</v>
          </cell>
          <cell r="L6">
            <v>24.21303</v>
          </cell>
        </row>
        <row r="7">
          <cell r="D7" t="str">
            <v>ASSAParticular Liviano2012</v>
          </cell>
          <cell r="E7">
            <v>0.6</v>
          </cell>
          <cell r="F7">
            <v>200000</v>
          </cell>
          <cell r="G7">
            <v>100000</v>
          </cell>
          <cell r="H7">
            <v>8000</v>
          </cell>
          <cell r="I7">
            <v>0.16855999999999999</v>
          </cell>
          <cell r="J7">
            <v>0.16916</v>
          </cell>
          <cell r="K7">
            <v>24.15213</v>
          </cell>
          <cell r="L7">
            <v>24.21303</v>
          </cell>
        </row>
        <row r="8">
          <cell r="D8" t="str">
            <v>ASSAParticular Liviano2013</v>
          </cell>
          <cell r="E8">
            <v>0.6</v>
          </cell>
          <cell r="F8">
            <v>200000</v>
          </cell>
          <cell r="G8">
            <v>100000</v>
          </cell>
          <cell r="H8">
            <v>8000</v>
          </cell>
          <cell r="I8">
            <v>0.16855999999999999</v>
          </cell>
          <cell r="J8">
            <v>0.16916</v>
          </cell>
          <cell r="K8">
            <v>24.15213</v>
          </cell>
          <cell r="L8">
            <v>24.21303</v>
          </cell>
        </row>
        <row r="9">
          <cell r="D9" t="str">
            <v>ASSAParticular Liviano2014</v>
          </cell>
          <cell r="E9">
            <v>0.6</v>
          </cell>
          <cell r="F9">
            <v>200000</v>
          </cell>
          <cell r="G9">
            <v>100000</v>
          </cell>
          <cell r="H9">
            <v>8000</v>
          </cell>
          <cell r="I9">
            <v>0.16855999999999999</v>
          </cell>
          <cell r="J9">
            <v>0.16916</v>
          </cell>
          <cell r="K9">
            <v>24.15213</v>
          </cell>
          <cell r="L9">
            <v>24.21303</v>
          </cell>
        </row>
        <row r="10">
          <cell r="D10" t="str">
            <v>ASSAParticular Liviano2015</v>
          </cell>
          <cell r="E10">
            <v>0.6</v>
          </cell>
          <cell r="F10">
            <v>200000</v>
          </cell>
          <cell r="G10">
            <v>100000</v>
          </cell>
          <cell r="H10">
            <v>8000</v>
          </cell>
          <cell r="I10">
            <v>0.16855999999999999</v>
          </cell>
          <cell r="J10">
            <v>0.16916</v>
          </cell>
          <cell r="K10">
            <v>24.15213</v>
          </cell>
          <cell r="L10">
            <v>24.21303</v>
          </cell>
        </row>
        <row r="11">
          <cell r="D11" t="str">
            <v>ASSACarga Liviana2007</v>
          </cell>
          <cell r="E11">
            <v>0.6</v>
          </cell>
          <cell r="F11">
            <v>200000</v>
          </cell>
          <cell r="G11">
            <v>100000</v>
          </cell>
          <cell r="H11">
            <v>8000</v>
          </cell>
          <cell r="I11">
            <v>0.16855999999999999</v>
          </cell>
          <cell r="J11">
            <v>0.16916</v>
          </cell>
          <cell r="K11">
            <v>24.15213</v>
          </cell>
          <cell r="L11">
            <v>24.21303</v>
          </cell>
        </row>
        <row r="12">
          <cell r="D12" t="str">
            <v>ASSACarga Liviana2008</v>
          </cell>
          <cell r="E12">
            <v>0.6</v>
          </cell>
          <cell r="F12">
            <v>200000</v>
          </cell>
          <cell r="G12">
            <v>100000</v>
          </cell>
          <cell r="H12">
            <v>8000</v>
          </cell>
          <cell r="I12">
            <v>0.16855999999999999</v>
          </cell>
          <cell r="J12">
            <v>0.16916</v>
          </cell>
          <cell r="K12">
            <v>24.15213</v>
          </cell>
          <cell r="L12">
            <v>24.21303</v>
          </cell>
        </row>
        <row r="13">
          <cell r="D13" t="str">
            <v>ASSACarga Liviana2009</v>
          </cell>
          <cell r="E13">
            <v>0.6</v>
          </cell>
          <cell r="F13">
            <v>200000</v>
          </cell>
          <cell r="G13">
            <v>100000</v>
          </cell>
          <cell r="H13">
            <v>8000</v>
          </cell>
          <cell r="I13">
            <v>0.16855999999999999</v>
          </cell>
          <cell r="J13">
            <v>0.16916</v>
          </cell>
          <cell r="K13">
            <v>24.15213</v>
          </cell>
          <cell r="L13">
            <v>24.21303</v>
          </cell>
        </row>
        <row r="14">
          <cell r="D14" t="str">
            <v>ASSACarga Liviana2010</v>
          </cell>
          <cell r="E14">
            <v>0.6</v>
          </cell>
          <cell r="F14">
            <v>200000</v>
          </cell>
          <cell r="G14">
            <v>100000</v>
          </cell>
          <cell r="H14">
            <v>8000</v>
          </cell>
          <cell r="I14">
            <v>0.16855999999999999</v>
          </cell>
          <cell r="J14">
            <v>0.16916</v>
          </cell>
          <cell r="K14">
            <v>24.15213</v>
          </cell>
          <cell r="L14">
            <v>24.21303</v>
          </cell>
        </row>
        <row r="15">
          <cell r="D15" t="str">
            <v>ASSACarga Liviana2011</v>
          </cell>
          <cell r="E15">
            <v>0.6</v>
          </cell>
          <cell r="F15">
            <v>200000</v>
          </cell>
          <cell r="G15">
            <v>100000</v>
          </cell>
          <cell r="H15">
            <v>8000</v>
          </cell>
          <cell r="I15">
            <v>0.16855999999999999</v>
          </cell>
          <cell r="J15">
            <v>0.16916</v>
          </cell>
          <cell r="K15">
            <v>24.15213</v>
          </cell>
          <cell r="L15">
            <v>24.21303</v>
          </cell>
        </row>
        <row r="16">
          <cell r="D16" t="str">
            <v>ASSACarga Liviana2012</v>
          </cell>
          <cell r="E16">
            <v>0.6</v>
          </cell>
          <cell r="F16">
            <v>200000</v>
          </cell>
          <cell r="G16">
            <v>100000</v>
          </cell>
          <cell r="H16">
            <v>8000</v>
          </cell>
          <cell r="I16">
            <v>0.16855999999999999</v>
          </cell>
          <cell r="J16">
            <v>0.16916</v>
          </cell>
          <cell r="K16">
            <v>24.15213</v>
          </cell>
          <cell r="L16">
            <v>24.21303</v>
          </cell>
        </row>
        <row r="17">
          <cell r="D17" t="str">
            <v>ASSACarga Liviana2013</v>
          </cell>
          <cell r="E17">
            <v>0.6</v>
          </cell>
          <cell r="F17">
            <v>200000</v>
          </cell>
          <cell r="G17">
            <v>100000</v>
          </cell>
          <cell r="H17">
            <v>8000</v>
          </cell>
          <cell r="I17">
            <v>0.16855999999999999</v>
          </cell>
          <cell r="J17">
            <v>0.16916</v>
          </cell>
          <cell r="K17">
            <v>24.15213</v>
          </cell>
          <cell r="L17">
            <v>24.21303</v>
          </cell>
        </row>
        <row r="18">
          <cell r="D18" t="str">
            <v>ASSACarga Liviana2014</v>
          </cell>
          <cell r="E18">
            <v>0.6</v>
          </cell>
          <cell r="F18">
            <v>200000</v>
          </cell>
          <cell r="G18">
            <v>100000</v>
          </cell>
          <cell r="H18">
            <v>8000</v>
          </cell>
          <cell r="I18">
            <v>0.16855999999999999</v>
          </cell>
          <cell r="J18">
            <v>0.16916</v>
          </cell>
          <cell r="K18">
            <v>24.15213</v>
          </cell>
          <cell r="L18">
            <v>24.21303</v>
          </cell>
        </row>
        <row r="19">
          <cell r="D19" t="str">
            <v>ASSACarga Liviana2015</v>
          </cell>
          <cell r="E19">
            <v>0.6</v>
          </cell>
          <cell r="F19">
            <v>200000</v>
          </cell>
          <cell r="G19">
            <v>100000</v>
          </cell>
          <cell r="H19">
            <v>8000</v>
          </cell>
          <cell r="I19">
            <v>0.16855999999999999</v>
          </cell>
          <cell r="J19">
            <v>0.16916</v>
          </cell>
          <cell r="K19">
            <v>24.15213</v>
          </cell>
          <cell r="L19">
            <v>24.21303</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row r="31">
          <cell r="D31">
            <v>0</v>
          </cell>
        </row>
        <row r="32">
          <cell r="D32">
            <v>0</v>
          </cell>
        </row>
        <row r="33">
          <cell r="D33">
            <v>0</v>
          </cell>
        </row>
        <row r="34">
          <cell r="D34">
            <v>0</v>
          </cell>
        </row>
        <row r="35">
          <cell r="D35">
            <v>0</v>
          </cell>
        </row>
        <row r="36">
          <cell r="D36">
            <v>0</v>
          </cell>
        </row>
        <row r="37">
          <cell r="D37">
            <v>0</v>
          </cell>
        </row>
        <row r="38">
          <cell r="D38">
            <v>0</v>
          </cell>
        </row>
        <row r="39">
          <cell r="D39">
            <v>0</v>
          </cell>
        </row>
        <row r="40">
          <cell r="D40">
            <v>0</v>
          </cell>
        </row>
        <row r="41">
          <cell r="D41">
            <v>0</v>
          </cell>
        </row>
        <row r="42">
          <cell r="D42">
            <v>0</v>
          </cell>
        </row>
        <row r="43">
          <cell r="D43">
            <v>0</v>
          </cell>
        </row>
        <row r="44">
          <cell r="D44">
            <v>0</v>
          </cell>
        </row>
        <row r="45">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row r="75">
          <cell r="D75">
            <v>0</v>
          </cell>
        </row>
        <row r="76">
          <cell r="D76">
            <v>0</v>
          </cell>
        </row>
        <row r="77">
          <cell r="D77">
            <v>0</v>
          </cell>
        </row>
        <row r="78">
          <cell r="D78">
            <v>0</v>
          </cell>
        </row>
        <row r="79">
          <cell r="D79">
            <v>0</v>
          </cell>
        </row>
        <row r="80">
          <cell r="D80">
            <v>0</v>
          </cell>
        </row>
        <row r="81">
          <cell r="D81">
            <v>0</v>
          </cell>
        </row>
        <row r="82">
          <cell r="D82">
            <v>0</v>
          </cell>
        </row>
        <row r="83">
          <cell r="D83">
            <v>0</v>
          </cell>
        </row>
        <row r="84">
          <cell r="D84">
            <v>0</v>
          </cell>
        </row>
        <row r="85">
          <cell r="D85">
            <v>0</v>
          </cell>
        </row>
        <row r="86">
          <cell r="D86">
            <v>0</v>
          </cell>
        </row>
        <row r="87">
          <cell r="D87">
            <v>0</v>
          </cell>
        </row>
        <row r="88">
          <cell r="D88">
            <v>0</v>
          </cell>
        </row>
        <row r="89">
          <cell r="D89">
            <v>0</v>
          </cell>
        </row>
        <row r="90">
          <cell r="D90">
            <v>0</v>
          </cell>
        </row>
        <row r="91">
          <cell r="D91">
            <v>0</v>
          </cell>
        </row>
        <row r="92">
          <cell r="D92">
            <v>0</v>
          </cell>
        </row>
        <row r="93">
          <cell r="D93">
            <v>0</v>
          </cell>
        </row>
        <row r="94">
          <cell r="D94">
            <v>0</v>
          </cell>
        </row>
        <row r="95">
          <cell r="D95">
            <v>0</v>
          </cell>
        </row>
        <row r="96">
          <cell r="D96">
            <v>0</v>
          </cell>
        </row>
        <row r="97">
          <cell r="D97">
            <v>0</v>
          </cell>
        </row>
        <row r="98">
          <cell r="D98">
            <v>0</v>
          </cell>
        </row>
        <row r="99">
          <cell r="D99">
            <v>0</v>
          </cell>
        </row>
        <row r="100">
          <cell r="D100">
            <v>0</v>
          </cell>
        </row>
        <row r="101">
          <cell r="D101">
            <v>0</v>
          </cell>
        </row>
        <row r="102">
          <cell r="D102">
            <v>0</v>
          </cell>
        </row>
        <row r="103">
          <cell r="D103">
            <v>0</v>
          </cell>
        </row>
        <row r="104">
          <cell r="D104">
            <v>0</v>
          </cell>
        </row>
        <row r="105">
          <cell r="D105">
            <v>0</v>
          </cell>
        </row>
        <row r="106">
          <cell r="D106">
            <v>0</v>
          </cell>
        </row>
        <row r="107">
          <cell r="D107">
            <v>0</v>
          </cell>
        </row>
        <row r="108">
          <cell r="D108">
            <v>0</v>
          </cell>
        </row>
        <row r="109">
          <cell r="D109">
            <v>0</v>
          </cell>
        </row>
        <row r="110">
          <cell r="D110">
            <v>0</v>
          </cell>
        </row>
        <row r="111">
          <cell r="D111">
            <v>0</v>
          </cell>
        </row>
        <row r="112">
          <cell r="D112">
            <v>0</v>
          </cell>
        </row>
        <row r="113">
          <cell r="D113">
            <v>0</v>
          </cell>
        </row>
        <row r="114">
          <cell r="D114">
            <v>0</v>
          </cell>
        </row>
        <row r="115">
          <cell r="D115">
            <v>0</v>
          </cell>
        </row>
        <row r="116">
          <cell r="D116">
            <v>0</v>
          </cell>
        </row>
        <row r="117">
          <cell r="D117">
            <v>0</v>
          </cell>
        </row>
        <row r="118">
          <cell r="D118">
            <v>0</v>
          </cell>
        </row>
        <row r="119">
          <cell r="D119">
            <v>0</v>
          </cell>
        </row>
        <row r="120">
          <cell r="D120">
            <v>0</v>
          </cell>
        </row>
        <row r="121">
          <cell r="D121">
            <v>0</v>
          </cell>
        </row>
        <row r="122">
          <cell r="D122">
            <v>0</v>
          </cell>
        </row>
        <row r="123">
          <cell r="D123">
            <v>0</v>
          </cell>
        </row>
        <row r="124">
          <cell r="D124">
            <v>0</v>
          </cell>
        </row>
        <row r="125">
          <cell r="D125">
            <v>0</v>
          </cell>
        </row>
        <row r="126">
          <cell r="D126">
            <v>0</v>
          </cell>
        </row>
        <row r="127">
          <cell r="D127">
            <v>0</v>
          </cell>
        </row>
        <row r="128">
          <cell r="D128">
            <v>0</v>
          </cell>
        </row>
        <row r="129">
          <cell r="D129">
            <v>0</v>
          </cell>
        </row>
        <row r="130">
          <cell r="D130">
            <v>0</v>
          </cell>
        </row>
        <row r="131">
          <cell r="D131">
            <v>0</v>
          </cell>
        </row>
        <row r="132">
          <cell r="D132">
            <v>0</v>
          </cell>
        </row>
        <row r="133">
          <cell r="D133">
            <v>0</v>
          </cell>
        </row>
        <row r="134">
          <cell r="D134">
            <v>0</v>
          </cell>
        </row>
        <row r="135">
          <cell r="D135">
            <v>0</v>
          </cell>
        </row>
        <row r="136">
          <cell r="D136">
            <v>0</v>
          </cell>
        </row>
        <row r="137">
          <cell r="D137">
            <v>0</v>
          </cell>
        </row>
        <row r="138">
          <cell r="D138">
            <v>0</v>
          </cell>
        </row>
        <row r="139">
          <cell r="D139">
            <v>0</v>
          </cell>
        </row>
        <row r="140">
          <cell r="D140">
            <v>0</v>
          </cell>
        </row>
        <row r="141">
          <cell r="D141">
            <v>0</v>
          </cell>
        </row>
        <row r="142">
          <cell r="D142">
            <v>0</v>
          </cell>
        </row>
        <row r="143">
          <cell r="D143">
            <v>0</v>
          </cell>
        </row>
        <row r="144">
          <cell r="D144">
            <v>0</v>
          </cell>
        </row>
        <row r="145">
          <cell r="D145">
            <v>0</v>
          </cell>
        </row>
        <row r="146">
          <cell r="D146">
            <v>0</v>
          </cell>
        </row>
        <row r="147">
          <cell r="D147">
            <v>0</v>
          </cell>
        </row>
        <row r="148">
          <cell r="D148">
            <v>0</v>
          </cell>
        </row>
        <row r="149">
          <cell r="D149">
            <v>0</v>
          </cell>
        </row>
        <row r="150">
          <cell r="D150">
            <v>0</v>
          </cell>
        </row>
        <row r="151">
          <cell r="D151">
            <v>0</v>
          </cell>
        </row>
        <row r="152">
          <cell r="D152">
            <v>0</v>
          </cell>
        </row>
        <row r="153">
          <cell r="D153">
            <v>0</v>
          </cell>
        </row>
        <row r="154">
          <cell r="D154">
            <v>0</v>
          </cell>
        </row>
        <row r="155">
          <cell r="D155">
            <v>0</v>
          </cell>
        </row>
        <row r="156">
          <cell r="D156">
            <v>0</v>
          </cell>
        </row>
        <row r="157">
          <cell r="D157">
            <v>0</v>
          </cell>
        </row>
        <row r="158">
          <cell r="D158">
            <v>0</v>
          </cell>
        </row>
        <row r="159">
          <cell r="D159">
            <v>0</v>
          </cell>
        </row>
        <row r="160">
          <cell r="D160">
            <v>0</v>
          </cell>
        </row>
        <row r="161">
          <cell r="D161">
            <v>0</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0</v>
          </cell>
        </row>
        <row r="171">
          <cell r="D171">
            <v>0</v>
          </cell>
        </row>
        <row r="172">
          <cell r="D172">
            <v>0</v>
          </cell>
        </row>
        <row r="173">
          <cell r="D173">
            <v>0</v>
          </cell>
        </row>
        <row r="174">
          <cell r="D174">
            <v>0</v>
          </cell>
        </row>
        <row r="175">
          <cell r="D175">
            <v>0</v>
          </cell>
        </row>
        <row r="176">
          <cell r="D176">
            <v>0</v>
          </cell>
        </row>
        <row r="177">
          <cell r="D177">
            <v>0</v>
          </cell>
        </row>
        <row r="178">
          <cell r="D178">
            <v>0</v>
          </cell>
        </row>
        <row r="179">
          <cell r="D179">
            <v>0</v>
          </cell>
        </row>
        <row r="180">
          <cell r="D180">
            <v>0</v>
          </cell>
        </row>
        <row r="181">
          <cell r="D181">
            <v>0</v>
          </cell>
        </row>
        <row r="182">
          <cell r="D182">
            <v>0</v>
          </cell>
        </row>
        <row r="183">
          <cell r="D183">
            <v>0</v>
          </cell>
        </row>
        <row r="184">
          <cell r="D184">
            <v>0</v>
          </cell>
        </row>
        <row r="185">
          <cell r="D185">
            <v>0</v>
          </cell>
        </row>
        <row r="186">
          <cell r="D186">
            <v>0</v>
          </cell>
        </row>
        <row r="187">
          <cell r="D187">
            <v>0</v>
          </cell>
        </row>
        <row r="188">
          <cell r="D188">
            <v>0</v>
          </cell>
        </row>
        <row r="189">
          <cell r="D189">
            <v>0</v>
          </cell>
        </row>
        <row r="190">
          <cell r="D190">
            <v>0</v>
          </cell>
        </row>
        <row r="191">
          <cell r="D191">
            <v>0</v>
          </cell>
        </row>
        <row r="192">
          <cell r="D192">
            <v>0</v>
          </cell>
        </row>
        <row r="193">
          <cell r="D193">
            <v>0</v>
          </cell>
        </row>
        <row r="194">
          <cell r="D194">
            <v>0</v>
          </cell>
        </row>
        <row r="195">
          <cell r="D195">
            <v>0</v>
          </cell>
        </row>
        <row r="196">
          <cell r="D196">
            <v>0</v>
          </cell>
        </row>
        <row r="197">
          <cell r="D197">
            <v>0</v>
          </cell>
        </row>
        <row r="198">
          <cell r="D198">
            <v>0</v>
          </cell>
        </row>
        <row r="199">
          <cell r="D199">
            <v>0</v>
          </cell>
        </row>
        <row r="200">
          <cell r="D200">
            <v>0</v>
          </cell>
        </row>
        <row r="201">
          <cell r="D201">
            <v>0</v>
          </cell>
        </row>
        <row r="202">
          <cell r="D202">
            <v>0</v>
          </cell>
        </row>
        <row r="203">
          <cell r="D203">
            <v>0</v>
          </cell>
        </row>
        <row r="204">
          <cell r="D204">
            <v>0</v>
          </cell>
        </row>
        <row r="205">
          <cell r="D205">
            <v>0</v>
          </cell>
        </row>
        <row r="206">
          <cell r="D206">
            <v>0</v>
          </cell>
        </row>
        <row r="207">
          <cell r="D207">
            <v>0</v>
          </cell>
        </row>
        <row r="208">
          <cell r="D208">
            <v>0</v>
          </cell>
        </row>
        <row r="209">
          <cell r="D209">
            <v>0</v>
          </cell>
        </row>
        <row r="210">
          <cell r="D210">
            <v>0</v>
          </cell>
        </row>
        <row r="211">
          <cell r="D211">
            <v>0</v>
          </cell>
        </row>
        <row r="212">
          <cell r="D212">
            <v>0</v>
          </cell>
        </row>
        <row r="213">
          <cell r="D213">
            <v>0</v>
          </cell>
        </row>
        <row r="214">
          <cell r="D214">
            <v>0</v>
          </cell>
        </row>
        <row r="215">
          <cell r="D215">
            <v>0</v>
          </cell>
        </row>
        <row r="216">
          <cell r="D216">
            <v>0</v>
          </cell>
        </row>
        <row r="217">
          <cell r="D217">
            <v>0</v>
          </cell>
        </row>
        <row r="218">
          <cell r="D218">
            <v>0</v>
          </cell>
        </row>
        <row r="219">
          <cell r="D219">
            <v>0</v>
          </cell>
        </row>
        <row r="220">
          <cell r="D220">
            <v>0</v>
          </cell>
        </row>
        <row r="221">
          <cell r="D221">
            <v>0</v>
          </cell>
        </row>
        <row r="222">
          <cell r="D222">
            <v>0</v>
          </cell>
        </row>
        <row r="223">
          <cell r="D223">
            <v>0</v>
          </cell>
        </row>
        <row r="224">
          <cell r="D224">
            <v>0</v>
          </cell>
        </row>
        <row r="225">
          <cell r="D225">
            <v>0</v>
          </cell>
        </row>
        <row r="226">
          <cell r="D226">
            <v>0</v>
          </cell>
        </row>
        <row r="227">
          <cell r="D227">
            <v>0</v>
          </cell>
        </row>
        <row r="228">
          <cell r="D228">
            <v>0</v>
          </cell>
        </row>
        <row r="229">
          <cell r="D229">
            <v>0</v>
          </cell>
        </row>
        <row r="230">
          <cell r="D230">
            <v>0</v>
          </cell>
        </row>
        <row r="231">
          <cell r="D231">
            <v>0</v>
          </cell>
        </row>
        <row r="232">
          <cell r="D232">
            <v>0</v>
          </cell>
        </row>
        <row r="233">
          <cell r="D233">
            <v>0</v>
          </cell>
        </row>
        <row r="234">
          <cell r="D234">
            <v>0</v>
          </cell>
        </row>
        <row r="235">
          <cell r="D235">
            <v>0</v>
          </cell>
        </row>
        <row r="236">
          <cell r="D236">
            <v>0</v>
          </cell>
        </row>
        <row r="237">
          <cell r="D237">
            <v>0</v>
          </cell>
        </row>
        <row r="238">
          <cell r="D238">
            <v>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D247">
            <v>0</v>
          </cell>
        </row>
        <row r="248">
          <cell r="D248">
            <v>0</v>
          </cell>
        </row>
        <row r="249">
          <cell r="D249">
            <v>0</v>
          </cell>
        </row>
        <row r="250">
          <cell r="D250">
            <v>0</v>
          </cell>
        </row>
        <row r="251">
          <cell r="D251">
            <v>0</v>
          </cell>
        </row>
        <row r="252">
          <cell r="D252">
            <v>0</v>
          </cell>
        </row>
        <row r="253">
          <cell r="D253">
            <v>0</v>
          </cell>
        </row>
        <row r="254">
          <cell r="D254">
            <v>0</v>
          </cell>
        </row>
        <row r="255">
          <cell r="D255">
            <v>0</v>
          </cell>
        </row>
        <row r="256">
          <cell r="D256">
            <v>0</v>
          </cell>
        </row>
        <row r="257">
          <cell r="D257">
            <v>0</v>
          </cell>
        </row>
        <row r="258">
          <cell r="D258">
            <v>0</v>
          </cell>
        </row>
        <row r="259">
          <cell r="D259">
            <v>0</v>
          </cell>
        </row>
        <row r="260">
          <cell r="D260">
            <v>0</v>
          </cell>
        </row>
        <row r="261">
          <cell r="D261">
            <v>0</v>
          </cell>
        </row>
        <row r="262">
          <cell r="D262">
            <v>0</v>
          </cell>
        </row>
        <row r="263">
          <cell r="D263">
            <v>0</v>
          </cell>
        </row>
        <row r="264">
          <cell r="D264">
            <v>0</v>
          </cell>
        </row>
        <row r="265">
          <cell r="D265">
            <v>0</v>
          </cell>
        </row>
        <row r="266">
          <cell r="D266">
            <v>0</v>
          </cell>
        </row>
        <row r="267">
          <cell r="D267">
            <v>0</v>
          </cell>
        </row>
        <row r="268">
          <cell r="D268">
            <v>0</v>
          </cell>
        </row>
        <row r="269">
          <cell r="D269">
            <v>0</v>
          </cell>
        </row>
        <row r="270">
          <cell r="D270">
            <v>0</v>
          </cell>
        </row>
        <row r="271">
          <cell r="D271">
            <v>0</v>
          </cell>
        </row>
        <row r="272">
          <cell r="D272">
            <v>0</v>
          </cell>
        </row>
        <row r="273">
          <cell r="D273">
            <v>0</v>
          </cell>
        </row>
        <row r="274">
          <cell r="D274">
            <v>0</v>
          </cell>
        </row>
        <row r="275">
          <cell r="D275">
            <v>0</v>
          </cell>
        </row>
        <row r="276">
          <cell r="D276">
            <v>0</v>
          </cell>
        </row>
        <row r="277">
          <cell r="D277">
            <v>0</v>
          </cell>
        </row>
        <row r="278">
          <cell r="D278">
            <v>0</v>
          </cell>
        </row>
        <row r="279">
          <cell r="D279">
            <v>0</v>
          </cell>
        </row>
        <row r="280">
          <cell r="D280">
            <v>0</v>
          </cell>
        </row>
        <row r="281">
          <cell r="D281">
            <v>0</v>
          </cell>
        </row>
        <row r="282">
          <cell r="D282">
            <v>0</v>
          </cell>
        </row>
        <row r="283">
          <cell r="D283">
            <v>0</v>
          </cell>
        </row>
        <row r="284">
          <cell r="D284">
            <v>0</v>
          </cell>
        </row>
        <row r="285">
          <cell r="D285">
            <v>0</v>
          </cell>
        </row>
        <row r="286">
          <cell r="D286">
            <v>0</v>
          </cell>
        </row>
        <row r="287">
          <cell r="D287">
            <v>0</v>
          </cell>
        </row>
        <row r="288">
          <cell r="D288">
            <v>0</v>
          </cell>
        </row>
        <row r="289">
          <cell r="D289">
            <v>0</v>
          </cell>
        </row>
        <row r="290">
          <cell r="D290">
            <v>0</v>
          </cell>
        </row>
        <row r="291">
          <cell r="D291">
            <v>0</v>
          </cell>
        </row>
        <row r="292">
          <cell r="D292">
            <v>0</v>
          </cell>
        </row>
        <row r="293">
          <cell r="D293">
            <v>0</v>
          </cell>
        </row>
        <row r="294">
          <cell r="D294">
            <v>0</v>
          </cell>
        </row>
        <row r="295">
          <cell r="D295">
            <v>0</v>
          </cell>
        </row>
        <row r="296">
          <cell r="D296">
            <v>0</v>
          </cell>
        </row>
        <row r="297">
          <cell r="D297">
            <v>0</v>
          </cell>
        </row>
        <row r="298">
          <cell r="D298">
            <v>0</v>
          </cell>
        </row>
        <row r="299">
          <cell r="D299">
            <v>0</v>
          </cell>
        </row>
        <row r="300">
          <cell r="D300">
            <v>0</v>
          </cell>
        </row>
        <row r="301">
          <cell r="D301">
            <v>0</v>
          </cell>
        </row>
        <row r="302">
          <cell r="D302">
            <v>0</v>
          </cell>
        </row>
        <row r="303">
          <cell r="D303">
            <v>0</v>
          </cell>
        </row>
        <row r="304">
          <cell r="D304">
            <v>0</v>
          </cell>
        </row>
        <row r="305">
          <cell r="D305">
            <v>0</v>
          </cell>
        </row>
        <row r="306">
          <cell r="D306">
            <v>0</v>
          </cell>
        </row>
        <row r="307">
          <cell r="D307">
            <v>0</v>
          </cell>
        </row>
        <row r="308">
          <cell r="D308">
            <v>0</v>
          </cell>
        </row>
        <row r="309">
          <cell r="D309">
            <v>0</v>
          </cell>
        </row>
        <row r="310">
          <cell r="D310">
            <v>0</v>
          </cell>
        </row>
        <row r="311">
          <cell r="D311">
            <v>0</v>
          </cell>
        </row>
        <row r="312">
          <cell r="D312">
            <v>0</v>
          </cell>
        </row>
        <row r="313">
          <cell r="D313">
            <v>0</v>
          </cell>
        </row>
        <row r="314">
          <cell r="D314">
            <v>0</v>
          </cell>
        </row>
        <row r="315">
          <cell r="D315">
            <v>0</v>
          </cell>
        </row>
        <row r="316">
          <cell r="D316">
            <v>0</v>
          </cell>
        </row>
        <row r="317">
          <cell r="D317">
            <v>0</v>
          </cell>
        </row>
        <row r="318">
          <cell r="D318">
            <v>0</v>
          </cell>
        </row>
        <row r="319">
          <cell r="D319">
            <v>0</v>
          </cell>
        </row>
        <row r="320">
          <cell r="D320">
            <v>0</v>
          </cell>
        </row>
        <row r="321">
          <cell r="D321">
            <v>0</v>
          </cell>
        </row>
        <row r="322">
          <cell r="D322">
            <v>0</v>
          </cell>
        </row>
        <row r="323">
          <cell r="D323">
            <v>0</v>
          </cell>
        </row>
        <row r="324">
          <cell r="D324">
            <v>0</v>
          </cell>
        </row>
        <row r="325">
          <cell r="D325">
            <v>0</v>
          </cell>
        </row>
        <row r="326">
          <cell r="D326">
            <v>0</v>
          </cell>
        </row>
        <row r="327">
          <cell r="D327">
            <v>0</v>
          </cell>
        </row>
        <row r="328">
          <cell r="D328">
            <v>0</v>
          </cell>
        </row>
        <row r="329">
          <cell r="D329">
            <v>0</v>
          </cell>
        </row>
        <row r="330">
          <cell r="D330">
            <v>0</v>
          </cell>
        </row>
        <row r="331">
          <cell r="D331">
            <v>0</v>
          </cell>
        </row>
        <row r="332">
          <cell r="D332">
            <v>0</v>
          </cell>
        </row>
        <row r="333">
          <cell r="D333">
            <v>0</v>
          </cell>
        </row>
        <row r="334">
          <cell r="D334">
            <v>0</v>
          </cell>
        </row>
        <row r="335">
          <cell r="D335">
            <v>0</v>
          </cell>
        </row>
        <row r="336">
          <cell r="D336">
            <v>0</v>
          </cell>
        </row>
        <row r="337">
          <cell r="D337">
            <v>0</v>
          </cell>
        </row>
        <row r="338">
          <cell r="D338">
            <v>0</v>
          </cell>
        </row>
        <row r="339">
          <cell r="D339">
            <v>0</v>
          </cell>
        </row>
        <row r="340">
          <cell r="D340">
            <v>0</v>
          </cell>
        </row>
        <row r="341">
          <cell r="D341">
            <v>0</v>
          </cell>
        </row>
        <row r="342">
          <cell r="D342">
            <v>0</v>
          </cell>
        </row>
        <row r="343">
          <cell r="D343">
            <v>0</v>
          </cell>
        </row>
        <row r="344">
          <cell r="D344">
            <v>0</v>
          </cell>
        </row>
        <row r="345">
          <cell r="D345">
            <v>0</v>
          </cell>
        </row>
        <row r="346">
          <cell r="D346">
            <v>0</v>
          </cell>
        </row>
        <row r="347">
          <cell r="D347">
            <v>0</v>
          </cell>
        </row>
        <row r="348">
          <cell r="D348">
            <v>0</v>
          </cell>
        </row>
        <row r="349">
          <cell r="D349">
            <v>0</v>
          </cell>
        </row>
        <row r="350">
          <cell r="D350">
            <v>0</v>
          </cell>
        </row>
        <row r="351">
          <cell r="D351">
            <v>0</v>
          </cell>
        </row>
        <row r="352">
          <cell r="D352">
            <v>0</v>
          </cell>
        </row>
        <row r="353">
          <cell r="D353">
            <v>0</v>
          </cell>
        </row>
        <row r="354">
          <cell r="D354">
            <v>0</v>
          </cell>
        </row>
        <row r="355">
          <cell r="D355">
            <v>0</v>
          </cell>
        </row>
        <row r="356">
          <cell r="D356">
            <v>0</v>
          </cell>
        </row>
        <row r="357">
          <cell r="D357">
            <v>0</v>
          </cell>
        </row>
        <row r="358">
          <cell r="D358">
            <v>0</v>
          </cell>
        </row>
        <row r="359">
          <cell r="D359">
            <v>0</v>
          </cell>
        </row>
        <row r="360">
          <cell r="D360">
            <v>0</v>
          </cell>
        </row>
        <row r="361">
          <cell r="D361">
            <v>0</v>
          </cell>
        </row>
        <row r="362">
          <cell r="D362">
            <v>0</v>
          </cell>
        </row>
        <row r="363">
          <cell r="D363">
            <v>0</v>
          </cell>
        </row>
        <row r="364">
          <cell r="D364">
            <v>0</v>
          </cell>
        </row>
        <row r="365">
          <cell r="D365">
            <v>0</v>
          </cell>
        </row>
        <row r="366">
          <cell r="D366">
            <v>0</v>
          </cell>
        </row>
        <row r="367">
          <cell r="D367">
            <v>0</v>
          </cell>
        </row>
        <row r="368">
          <cell r="D368">
            <v>0</v>
          </cell>
        </row>
        <row r="369">
          <cell r="D369">
            <v>0</v>
          </cell>
        </row>
        <row r="370">
          <cell r="D370">
            <v>0</v>
          </cell>
        </row>
        <row r="371">
          <cell r="D371">
            <v>0</v>
          </cell>
        </row>
        <row r="372">
          <cell r="D372">
            <v>0</v>
          </cell>
        </row>
        <row r="373">
          <cell r="D373">
            <v>0</v>
          </cell>
        </row>
        <row r="374">
          <cell r="D374">
            <v>0</v>
          </cell>
        </row>
        <row r="375">
          <cell r="D375">
            <v>0</v>
          </cell>
        </row>
        <row r="376">
          <cell r="D376">
            <v>0</v>
          </cell>
        </row>
        <row r="377">
          <cell r="D377">
            <v>0</v>
          </cell>
        </row>
        <row r="378">
          <cell r="D378">
            <v>0</v>
          </cell>
        </row>
        <row r="379">
          <cell r="D379">
            <v>0</v>
          </cell>
        </row>
        <row r="380">
          <cell r="D380">
            <v>0</v>
          </cell>
        </row>
        <row r="381">
          <cell r="D381">
            <v>0</v>
          </cell>
        </row>
        <row r="382">
          <cell r="D382">
            <v>0</v>
          </cell>
        </row>
        <row r="383">
          <cell r="D383">
            <v>0</v>
          </cell>
        </row>
        <row r="384">
          <cell r="D384">
            <v>0</v>
          </cell>
        </row>
        <row r="385">
          <cell r="D385">
            <v>0</v>
          </cell>
        </row>
        <row r="386">
          <cell r="D386">
            <v>0</v>
          </cell>
        </row>
        <row r="387">
          <cell r="D387">
            <v>0</v>
          </cell>
        </row>
        <row r="388">
          <cell r="D388">
            <v>0</v>
          </cell>
        </row>
        <row r="389">
          <cell r="D389">
            <v>0</v>
          </cell>
        </row>
        <row r="390">
          <cell r="D390">
            <v>0</v>
          </cell>
        </row>
        <row r="391">
          <cell r="D391">
            <v>0</v>
          </cell>
        </row>
        <row r="392">
          <cell r="D392">
            <v>0</v>
          </cell>
        </row>
        <row r="393">
          <cell r="D393">
            <v>0</v>
          </cell>
        </row>
        <row r="394">
          <cell r="D394">
            <v>0</v>
          </cell>
        </row>
        <row r="395">
          <cell r="D395">
            <v>0</v>
          </cell>
        </row>
        <row r="396">
          <cell r="D396">
            <v>0</v>
          </cell>
        </row>
        <row r="397">
          <cell r="D397">
            <v>0</v>
          </cell>
        </row>
        <row r="398">
          <cell r="D398">
            <v>0</v>
          </cell>
        </row>
        <row r="399">
          <cell r="D399">
            <v>0</v>
          </cell>
        </row>
        <row r="400">
          <cell r="D400">
            <v>0</v>
          </cell>
        </row>
        <row r="401">
          <cell r="D401">
            <v>0</v>
          </cell>
        </row>
        <row r="402">
          <cell r="D402">
            <v>0</v>
          </cell>
        </row>
        <row r="403">
          <cell r="D403">
            <v>0</v>
          </cell>
        </row>
        <row r="404">
          <cell r="D404">
            <v>0</v>
          </cell>
        </row>
        <row r="405">
          <cell r="D405">
            <v>0</v>
          </cell>
        </row>
        <row r="406">
          <cell r="D406">
            <v>0</v>
          </cell>
        </row>
        <row r="407">
          <cell r="D407">
            <v>0</v>
          </cell>
        </row>
        <row r="408">
          <cell r="D408">
            <v>0</v>
          </cell>
        </row>
        <row r="409">
          <cell r="D409">
            <v>0</v>
          </cell>
        </row>
        <row r="410">
          <cell r="D410">
            <v>0</v>
          </cell>
        </row>
        <row r="411">
          <cell r="D411">
            <v>0</v>
          </cell>
        </row>
        <row r="412">
          <cell r="D412">
            <v>0</v>
          </cell>
        </row>
        <row r="413">
          <cell r="D413">
            <v>0</v>
          </cell>
        </row>
        <row r="414">
          <cell r="D414">
            <v>0</v>
          </cell>
        </row>
        <row r="415">
          <cell r="D415">
            <v>0</v>
          </cell>
        </row>
        <row r="416">
          <cell r="D416">
            <v>0</v>
          </cell>
        </row>
        <row r="417">
          <cell r="D417">
            <v>0</v>
          </cell>
        </row>
        <row r="418">
          <cell r="D418">
            <v>0</v>
          </cell>
        </row>
        <row r="419">
          <cell r="D419">
            <v>0</v>
          </cell>
        </row>
        <row r="420">
          <cell r="D420">
            <v>0</v>
          </cell>
        </row>
        <row r="421">
          <cell r="D421">
            <v>0</v>
          </cell>
        </row>
        <row r="422">
          <cell r="D422">
            <v>0</v>
          </cell>
        </row>
        <row r="423">
          <cell r="D423">
            <v>0</v>
          </cell>
        </row>
        <row r="424">
          <cell r="D424">
            <v>0</v>
          </cell>
        </row>
        <row r="425">
          <cell r="D425">
            <v>0</v>
          </cell>
        </row>
        <row r="426">
          <cell r="D426">
            <v>0</v>
          </cell>
        </row>
        <row r="427">
          <cell r="D427">
            <v>0</v>
          </cell>
        </row>
        <row r="428">
          <cell r="D428">
            <v>0</v>
          </cell>
        </row>
        <row r="429">
          <cell r="D429">
            <v>0</v>
          </cell>
        </row>
        <row r="430">
          <cell r="D430">
            <v>0</v>
          </cell>
        </row>
        <row r="431">
          <cell r="D431">
            <v>0</v>
          </cell>
        </row>
        <row r="432">
          <cell r="D432">
            <v>0</v>
          </cell>
        </row>
        <row r="433">
          <cell r="D433">
            <v>0</v>
          </cell>
        </row>
        <row r="434">
          <cell r="D434">
            <v>0</v>
          </cell>
        </row>
        <row r="435">
          <cell r="D435">
            <v>0</v>
          </cell>
        </row>
        <row r="436">
          <cell r="D436">
            <v>0</v>
          </cell>
        </row>
        <row r="437">
          <cell r="D437">
            <v>0</v>
          </cell>
        </row>
        <row r="438">
          <cell r="D438">
            <v>0</v>
          </cell>
        </row>
        <row r="439">
          <cell r="D439">
            <v>0</v>
          </cell>
        </row>
        <row r="440">
          <cell r="D440">
            <v>0</v>
          </cell>
        </row>
        <row r="441">
          <cell r="D441">
            <v>0</v>
          </cell>
        </row>
        <row r="442">
          <cell r="D442">
            <v>0</v>
          </cell>
        </row>
        <row r="443">
          <cell r="D443">
            <v>0</v>
          </cell>
        </row>
        <row r="444">
          <cell r="D444">
            <v>0</v>
          </cell>
        </row>
        <row r="445">
          <cell r="D445">
            <v>0</v>
          </cell>
        </row>
        <row r="446">
          <cell r="D446">
            <v>0</v>
          </cell>
        </row>
        <row r="447">
          <cell r="D447">
            <v>0</v>
          </cell>
        </row>
        <row r="448">
          <cell r="D448">
            <v>0</v>
          </cell>
        </row>
        <row r="449">
          <cell r="D449">
            <v>0</v>
          </cell>
        </row>
        <row r="450">
          <cell r="D450">
            <v>0</v>
          </cell>
        </row>
        <row r="451">
          <cell r="D451">
            <v>0</v>
          </cell>
        </row>
        <row r="452">
          <cell r="D452">
            <v>0</v>
          </cell>
        </row>
        <row r="453">
          <cell r="D453">
            <v>0</v>
          </cell>
        </row>
        <row r="454">
          <cell r="D454">
            <v>0</v>
          </cell>
        </row>
        <row r="455">
          <cell r="D455">
            <v>0</v>
          </cell>
        </row>
        <row r="456">
          <cell r="D456">
            <v>0</v>
          </cell>
        </row>
        <row r="457">
          <cell r="D457">
            <v>0</v>
          </cell>
        </row>
        <row r="458">
          <cell r="D458">
            <v>0</v>
          </cell>
        </row>
        <row r="459">
          <cell r="D459">
            <v>0</v>
          </cell>
        </row>
        <row r="460">
          <cell r="D460">
            <v>0</v>
          </cell>
        </row>
        <row r="461">
          <cell r="D461">
            <v>0</v>
          </cell>
        </row>
        <row r="462">
          <cell r="D462">
            <v>0</v>
          </cell>
        </row>
        <row r="463">
          <cell r="D463">
            <v>0</v>
          </cell>
        </row>
        <row r="464">
          <cell r="D464">
            <v>0</v>
          </cell>
        </row>
        <row r="465">
          <cell r="D465">
            <v>0</v>
          </cell>
        </row>
        <row r="466">
          <cell r="D466">
            <v>0</v>
          </cell>
        </row>
        <row r="467">
          <cell r="D467">
            <v>0</v>
          </cell>
        </row>
        <row r="468">
          <cell r="D468">
            <v>0</v>
          </cell>
        </row>
        <row r="469">
          <cell r="D469">
            <v>0</v>
          </cell>
        </row>
        <row r="470">
          <cell r="D470">
            <v>0</v>
          </cell>
        </row>
        <row r="471">
          <cell r="D471">
            <v>0</v>
          </cell>
        </row>
        <row r="472">
          <cell r="D472">
            <v>0</v>
          </cell>
        </row>
        <row r="473">
          <cell r="D473">
            <v>0</v>
          </cell>
        </row>
        <row r="474">
          <cell r="D474">
            <v>0</v>
          </cell>
        </row>
        <row r="475">
          <cell r="D475">
            <v>0</v>
          </cell>
        </row>
        <row r="476">
          <cell r="D476">
            <v>0</v>
          </cell>
        </row>
        <row r="477">
          <cell r="D477">
            <v>0</v>
          </cell>
        </row>
        <row r="478">
          <cell r="D478">
            <v>0</v>
          </cell>
        </row>
        <row r="479">
          <cell r="D479">
            <v>0</v>
          </cell>
        </row>
        <row r="480">
          <cell r="D480">
            <v>0</v>
          </cell>
        </row>
        <row r="481">
          <cell r="D481">
            <v>0</v>
          </cell>
        </row>
        <row r="482">
          <cell r="D482">
            <v>0</v>
          </cell>
        </row>
        <row r="483">
          <cell r="D483">
            <v>0</v>
          </cell>
        </row>
        <row r="484">
          <cell r="D484">
            <v>0</v>
          </cell>
        </row>
        <row r="485">
          <cell r="D485">
            <v>0</v>
          </cell>
        </row>
        <row r="486">
          <cell r="D486">
            <v>0</v>
          </cell>
        </row>
        <row r="487">
          <cell r="D487">
            <v>0</v>
          </cell>
        </row>
        <row r="488">
          <cell r="D488">
            <v>0</v>
          </cell>
        </row>
        <row r="489">
          <cell r="D489">
            <v>0</v>
          </cell>
        </row>
        <row r="490">
          <cell r="D490">
            <v>0</v>
          </cell>
        </row>
        <row r="491">
          <cell r="D491">
            <v>0</v>
          </cell>
        </row>
        <row r="492">
          <cell r="D492">
            <v>0</v>
          </cell>
        </row>
        <row r="493">
          <cell r="D493">
            <v>0</v>
          </cell>
        </row>
        <row r="494">
          <cell r="D494">
            <v>0</v>
          </cell>
        </row>
        <row r="495">
          <cell r="D495">
            <v>0</v>
          </cell>
        </row>
        <row r="496">
          <cell r="D496">
            <v>0</v>
          </cell>
        </row>
        <row r="497">
          <cell r="D497">
            <v>0</v>
          </cell>
        </row>
        <row r="498">
          <cell r="D498">
            <v>0</v>
          </cell>
        </row>
        <row r="499">
          <cell r="D499">
            <v>0</v>
          </cell>
        </row>
        <row r="500">
          <cell r="D500">
            <v>0</v>
          </cell>
        </row>
        <row r="501">
          <cell r="D501">
            <v>0</v>
          </cell>
        </row>
        <row r="502">
          <cell r="D502">
            <v>0</v>
          </cell>
        </row>
        <row r="503">
          <cell r="D503">
            <v>0</v>
          </cell>
        </row>
        <row r="504">
          <cell r="D504">
            <v>0</v>
          </cell>
        </row>
        <row r="505">
          <cell r="D505">
            <v>0</v>
          </cell>
        </row>
        <row r="506">
          <cell r="D506">
            <v>0</v>
          </cell>
        </row>
        <row r="507">
          <cell r="D507">
            <v>0</v>
          </cell>
        </row>
        <row r="508">
          <cell r="D508">
            <v>0</v>
          </cell>
        </row>
        <row r="509">
          <cell r="D509">
            <v>0</v>
          </cell>
        </row>
        <row r="510">
          <cell r="D510">
            <v>0</v>
          </cell>
        </row>
        <row r="511">
          <cell r="D511">
            <v>0</v>
          </cell>
        </row>
        <row r="512">
          <cell r="D512">
            <v>0</v>
          </cell>
        </row>
        <row r="513">
          <cell r="D513">
            <v>0</v>
          </cell>
        </row>
        <row r="514">
          <cell r="D514">
            <v>0</v>
          </cell>
        </row>
        <row r="515">
          <cell r="D515">
            <v>0</v>
          </cell>
        </row>
        <row r="516">
          <cell r="D516">
            <v>0</v>
          </cell>
        </row>
        <row r="517">
          <cell r="D517">
            <v>0</v>
          </cell>
        </row>
        <row r="518">
          <cell r="D518">
            <v>0</v>
          </cell>
        </row>
        <row r="519">
          <cell r="D519">
            <v>0</v>
          </cell>
        </row>
        <row r="520">
          <cell r="D520">
            <v>0</v>
          </cell>
        </row>
        <row r="521">
          <cell r="D521">
            <v>0</v>
          </cell>
        </row>
        <row r="522">
          <cell r="D522">
            <v>0</v>
          </cell>
        </row>
        <row r="523">
          <cell r="D523">
            <v>0</v>
          </cell>
        </row>
        <row r="524">
          <cell r="D524">
            <v>0</v>
          </cell>
        </row>
        <row r="525">
          <cell r="D525">
            <v>0</v>
          </cell>
        </row>
        <row r="526">
          <cell r="D526">
            <v>0</v>
          </cell>
        </row>
        <row r="527">
          <cell r="D527">
            <v>0</v>
          </cell>
        </row>
        <row r="528">
          <cell r="D528">
            <v>0</v>
          </cell>
        </row>
        <row r="529">
          <cell r="D529">
            <v>0</v>
          </cell>
        </row>
        <row r="530">
          <cell r="D530">
            <v>0</v>
          </cell>
        </row>
        <row r="531">
          <cell r="D531">
            <v>0</v>
          </cell>
        </row>
        <row r="532">
          <cell r="D532">
            <v>0</v>
          </cell>
        </row>
        <row r="533">
          <cell r="D533">
            <v>0</v>
          </cell>
        </row>
        <row r="534">
          <cell r="D534">
            <v>0</v>
          </cell>
        </row>
        <row r="535">
          <cell r="D535">
            <v>0</v>
          </cell>
        </row>
        <row r="536">
          <cell r="D536">
            <v>0</v>
          </cell>
        </row>
        <row r="537">
          <cell r="D537">
            <v>0</v>
          </cell>
        </row>
        <row r="538">
          <cell r="D538">
            <v>0</v>
          </cell>
        </row>
        <row r="539">
          <cell r="D539">
            <v>0</v>
          </cell>
        </row>
        <row r="540">
          <cell r="D540">
            <v>0</v>
          </cell>
        </row>
        <row r="541">
          <cell r="D541">
            <v>0</v>
          </cell>
        </row>
        <row r="542">
          <cell r="D542">
            <v>0</v>
          </cell>
        </row>
        <row r="543">
          <cell r="D543">
            <v>0</v>
          </cell>
        </row>
        <row r="544">
          <cell r="D544">
            <v>0</v>
          </cell>
        </row>
        <row r="545">
          <cell r="D545">
            <v>0</v>
          </cell>
        </row>
        <row r="546">
          <cell r="D546">
            <v>0</v>
          </cell>
        </row>
        <row r="547">
          <cell r="D547">
            <v>0</v>
          </cell>
        </row>
        <row r="548">
          <cell r="D548">
            <v>0</v>
          </cell>
        </row>
        <row r="549">
          <cell r="D549">
            <v>0</v>
          </cell>
        </row>
        <row r="550">
          <cell r="D550">
            <v>0</v>
          </cell>
        </row>
        <row r="551">
          <cell r="D551">
            <v>0</v>
          </cell>
        </row>
        <row r="552">
          <cell r="D552">
            <v>0</v>
          </cell>
        </row>
        <row r="553">
          <cell r="D553">
            <v>0</v>
          </cell>
        </row>
        <row r="554">
          <cell r="D554">
            <v>0</v>
          </cell>
        </row>
        <row r="555">
          <cell r="D555">
            <v>0</v>
          </cell>
        </row>
        <row r="556">
          <cell r="D556">
            <v>0</v>
          </cell>
        </row>
        <row r="557">
          <cell r="D557">
            <v>0</v>
          </cell>
        </row>
        <row r="558">
          <cell r="D558">
            <v>0</v>
          </cell>
        </row>
        <row r="559">
          <cell r="D559">
            <v>0</v>
          </cell>
        </row>
        <row r="560">
          <cell r="D560">
            <v>0</v>
          </cell>
        </row>
        <row r="561">
          <cell r="D561">
            <v>0</v>
          </cell>
        </row>
        <row r="562">
          <cell r="D562">
            <v>0</v>
          </cell>
        </row>
        <row r="563">
          <cell r="D563">
            <v>0</v>
          </cell>
        </row>
        <row r="564">
          <cell r="D564">
            <v>0</v>
          </cell>
        </row>
        <row r="565">
          <cell r="D565">
            <v>0</v>
          </cell>
        </row>
        <row r="566">
          <cell r="D566">
            <v>0</v>
          </cell>
        </row>
        <row r="567">
          <cell r="D567">
            <v>0</v>
          </cell>
        </row>
        <row r="568">
          <cell r="D568">
            <v>0</v>
          </cell>
        </row>
        <row r="569">
          <cell r="D569">
            <v>0</v>
          </cell>
        </row>
        <row r="570">
          <cell r="D570">
            <v>0</v>
          </cell>
        </row>
        <row r="571">
          <cell r="D571">
            <v>0</v>
          </cell>
        </row>
        <row r="572">
          <cell r="D572">
            <v>0</v>
          </cell>
        </row>
        <row r="573">
          <cell r="D573">
            <v>0</v>
          </cell>
        </row>
        <row r="574">
          <cell r="D574">
            <v>0</v>
          </cell>
        </row>
        <row r="575">
          <cell r="D575">
            <v>0</v>
          </cell>
        </row>
        <row r="576">
          <cell r="D576">
            <v>0</v>
          </cell>
        </row>
        <row r="577">
          <cell r="D577">
            <v>0</v>
          </cell>
        </row>
        <row r="578">
          <cell r="D578">
            <v>0</v>
          </cell>
        </row>
        <row r="579">
          <cell r="D579">
            <v>0</v>
          </cell>
        </row>
        <row r="580">
          <cell r="D580">
            <v>0</v>
          </cell>
        </row>
        <row r="581">
          <cell r="D581">
            <v>0</v>
          </cell>
        </row>
        <row r="582">
          <cell r="D582">
            <v>0</v>
          </cell>
        </row>
        <row r="583">
          <cell r="D583">
            <v>0</v>
          </cell>
        </row>
        <row r="584">
          <cell r="D584">
            <v>0</v>
          </cell>
        </row>
        <row r="585">
          <cell r="D585">
            <v>0</v>
          </cell>
        </row>
        <row r="586">
          <cell r="D586">
            <v>0</v>
          </cell>
        </row>
        <row r="587">
          <cell r="D587">
            <v>0</v>
          </cell>
        </row>
        <row r="588">
          <cell r="D588">
            <v>0</v>
          </cell>
        </row>
        <row r="589">
          <cell r="D589">
            <v>0</v>
          </cell>
        </row>
        <row r="590">
          <cell r="D590">
            <v>0</v>
          </cell>
        </row>
        <row r="591">
          <cell r="D591">
            <v>0</v>
          </cell>
        </row>
        <row r="592">
          <cell r="D592">
            <v>0</v>
          </cell>
        </row>
        <row r="593">
          <cell r="D593">
            <v>0</v>
          </cell>
        </row>
        <row r="594">
          <cell r="D594">
            <v>0</v>
          </cell>
        </row>
        <row r="595">
          <cell r="D595">
            <v>0</v>
          </cell>
        </row>
        <row r="596">
          <cell r="D596">
            <v>0</v>
          </cell>
        </row>
        <row r="597">
          <cell r="D597">
            <v>0</v>
          </cell>
        </row>
        <row r="598">
          <cell r="D598">
            <v>0</v>
          </cell>
        </row>
        <row r="599">
          <cell r="D599">
            <v>0</v>
          </cell>
        </row>
        <row r="600">
          <cell r="D600">
            <v>0</v>
          </cell>
        </row>
        <row r="601">
          <cell r="D601">
            <v>0</v>
          </cell>
        </row>
        <row r="602">
          <cell r="D602">
            <v>0</v>
          </cell>
        </row>
        <row r="603">
          <cell r="D603">
            <v>0</v>
          </cell>
        </row>
        <row r="604">
          <cell r="D604">
            <v>0</v>
          </cell>
        </row>
        <row r="605">
          <cell r="D605">
            <v>0</v>
          </cell>
        </row>
        <row r="606">
          <cell r="D606">
            <v>0</v>
          </cell>
        </row>
        <row r="607">
          <cell r="D607">
            <v>0</v>
          </cell>
        </row>
        <row r="608">
          <cell r="D608">
            <v>0</v>
          </cell>
        </row>
        <row r="609">
          <cell r="D609">
            <v>0</v>
          </cell>
        </row>
        <row r="610">
          <cell r="D610">
            <v>0</v>
          </cell>
        </row>
        <row r="611">
          <cell r="D611">
            <v>0</v>
          </cell>
        </row>
        <row r="612">
          <cell r="D612">
            <v>0</v>
          </cell>
        </row>
        <row r="613">
          <cell r="D613">
            <v>0</v>
          </cell>
        </row>
        <row r="614">
          <cell r="D614">
            <v>0</v>
          </cell>
        </row>
        <row r="615">
          <cell r="D615">
            <v>0</v>
          </cell>
        </row>
        <row r="616">
          <cell r="D616">
            <v>0</v>
          </cell>
        </row>
        <row r="617">
          <cell r="D617">
            <v>0</v>
          </cell>
        </row>
        <row r="618">
          <cell r="D618">
            <v>0</v>
          </cell>
        </row>
        <row r="619">
          <cell r="D619">
            <v>0</v>
          </cell>
        </row>
        <row r="620">
          <cell r="D620">
            <v>0</v>
          </cell>
        </row>
        <row r="621">
          <cell r="D621">
            <v>0</v>
          </cell>
        </row>
        <row r="622">
          <cell r="D622">
            <v>0</v>
          </cell>
        </row>
        <row r="623">
          <cell r="D623">
            <v>0</v>
          </cell>
        </row>
        <row r="624">
          <cell r="D624">
            <v>0</v>
          </cell>
        </row>
        <row r="625">
          <cell r="D625">
            <v>0</v>
          </cell>
        </row>
        <row r="626">
          <cell r="D626">
            <v>0</v>
          </cell>
        </row>
        <row r="627">
          <cell r="D627">
            <v>0</v>
          </cell>
        </row>
        <row r="628">
          <cell r="D628">
            <v>0</v>
          </cell>
        </row>
        <row r="629">
          <cell r="D629">
            <v>0</v>
          </cell>
        </row>
        <row r="630">
          <cell r="D630">
            <v>0</v>
          </cell>
        </row>
        <row r="631">
          <cell r="D631">
            <v>0</v>
          </cell>
        </row>
        <row r="632">
          <cell r="D632">
            <v>0</v>
          </cell>
        </row>
        <row r="633">
          <cell r="D633">
            <v>0</v>
          </cell>
        </row>
        <row r="634">
          <cell r="D634">
            <v>0</v>
          </cell>
        </row>
        <row r="635">
          <cell r="D635">
            <v>0</v>
          </cell>
        </row>
        <row r="636">
          <cell r="D636">
            <v>0</v>
          </cell>
        </row>
        <row r="637">
          <cell r="D637">
            <v>0</v>
          </cell>
        </row>
        <row r="638">
          <cell r="D638">
            <v>0</v>
          </cell>
        </row>
        <row r="639">
          <cell r="D639">
            <v>0</v>
          </cell>
        </row>
        <row r="640">
          <cell r="D640">
            <v>0</v>
          </cell>
        </row>
        <row r="641">
          <cell r="D641">
            <v>0</v>
          </cell>
        </row>
        <row r="642">
          <cell r="D642">
            <v>0</v>
          </cell>
        </row>
        <row r="643">
          <cell r="D643">
            <v>0</v>
          </cell>
        </row>
        <row r="644">
          <cell r="D644">
            <v>0</v>
          </cell>
        </row>
        <row r="645">
          <cell r="D645">
            <v>0</v>
          </cell>
        </row>
        <row r="646">
          <cell r="D646">
            <v>0</v>
          </cell>
        </row>
        <row r="647">
          <cell r="D647">
            <v>0</v>
          </cell>
        </row>
        <row r="648">
          <cell r="D648">
            <v>0</v>
          </cell>
        </row>
        <row r="649">
          <cell r="D649">
            <v>0</v>
          </cell>
        </row>
        <row r="650">
          <cell r="D650">
            <v>0</v>
          </cell>
        </row>
        <row r="651">
          <cell r="D651">
            <v>0</v>
          </cell>
        </row>
        <row r="652">
          <cell r="D652">
            <v>0</v>
          </cell>
        </row>
        <row r="653">
          <cell r="D653">
            <v>0</v>
          </cell>
        </row>
        <row r="654">
          <cell r="D654">
            <v>0</v>
          </cell>
        </row>
        <row r="655">
          <cell r="D655">
            <v>0</v>
          </cell>
        </row>
        <row r="656">
          <cell r="D656">
            <v>0</v>
          </cell>
        </row>
        <row r="657">
          <cell r="D657">
            <v>0</v>
          </cell>
        </row>
        <row r="658">
          <cell r="D658">
            <v>0</v>
          </cell>
        </row>
        <row r="659">
          <cell r="D659">
            <v>0</v>
          </cell>
        </row>
        <row r="660">
          <cell r="D660">
            <v>0</v>
          </cell>
        </row>
        <row r="661">
          <cell r="D661">
            <v>0</v>
          </cell>
        </row>
        <row r="662">
          <cell r="D662">
            <v>0</v>
          </cell>
        </row>
        <row r="663">
          <cell r="D663">
            <v>0</v>
          </cell>
        </row>
        <row r="664">
          <cell r="D664">
            <v>0</v>
          </cell>
        </row>
        <row r="665">
          <cell r="D665">
            <v>0</v>
          </cell>
        </row>
        <row r="666">
          <cell r="D666">
            <v>0</v>
          </cell>
        </row>
        <row r="667">
          <cell r="D667">
            <v>0</v>
          </cell>
        </row>
        <row r="668">
          <cell r="D668">
            <v>0</v>
          </cell>
        </row>
        <row r="669">
          <cell r="D669">
            <v>0</v>
          </cell>
        </row>
        <row r="670">
          <cell r="D670">
            <v>0</v>
          </cell>
        </row>
        <row r="671">
          <cell r="D671">
            <v>0</v>
          </cell>
        </row>
        <row r="672">
          <cell r="D672">
            <v>0</v>
          </cell>
        </row>
        <row r="673">
          <cell r="D673">
            <v>0</v>
          </cell>
        </row>
        <row r="674">
          <cell r="D674">
            <v>0</v>
          </cell>
        </row>
        <row r="675">
          <cell r="D675">
            <v>0</v>
          </cell>
        </row>
        <row r="676">
          <cell r="D676">
            <v>0</v>
          </cell>
        </row>
        <row r="677">
          <cell r="D677">
            <v>0</v>
          </cell>
        </row>
        <row r="678">
          <cell r="D678">
            <v>0</v>
          </cell>
        </row>
        <row r="679">
          <cell r="D679">
            <v>0</v>
          </cell>
        </row>
        <row r="680">
          <cell r="D680">
            <v>0</v>
          </cell>
        </row>
        <row r="681">
          <cell r="D681">
            <v>0</v>
          </cell>
        </row>
        <row r="682">
          <cell r="D682">
            <v>0</v>
          </cell>
        </row>
        <row r="683">
          <cell r="D683">
            <v>0</v>
          </cell>
        </row>
        <row r="684">
          <cell r="D684">
            <v>0</v>
          </cell>
        </row>
        <row r="685">
          <cell r="D685">
            <v>0</v>
          </cell>
        </row>
        <row r="686">
          <cell r="D686">
            <v>0</v>
          </cell>
        </row>
        <row r="687">
          <cell r="D687">
            <v>0</v>
          </cell>
        </row>
        <row r="688">
          <cell r="D688">
            <v>0</v>
          </cell>
        </row>
        <row r="689">
          <cell r="D689">
            <v>0</v>
          </cell>
        </row>
        <row r="690">
          <cell r="D690">
            <v>0</v>
          </cell>
        </row>
        <row r="691">
          <cell r="D691">
            <v>0</v>
          </cell>
        </row>
        <row r="692">
          <cell r="D692">
            <v>0</v>
          </cell>
        </row>
        <row r="693">
          <cell r="D693">
            <v>0</v>
          </cell>
        </row>
        <row r="694">
          <cell r="D694">
            <v>0</v>
          </cell>
        </row>
        <row r="695">
          <cell r="D695">
            <v>0</v>
          </cell>
        </row>
        <row r="696">
          <cell r="D696">
            <v>0</v>
          </cell>
        </row>
        <row r="697">
          <cell r="D697">
            <v>0</v>
          </cell>
        </row>
        <row r="698">
          <cell r="D698">
            <v>0</v>
          </cell>
        </row>
        <row r="699">
          <cell r="D699">
            <v>0</v>
          </cell>
        </row>
        <row r="700">
          <cell r="D700">
            <v>0</v>
          </cell>
        </row>
        <row r="701">
          <cell r="D701">
            <v>0</v>
          </cell>
        </row>
        <row r="702">
          <cell r="D702">
            <v>0</v>
          </cell>
        </row>
        <row r="703">
          <cell r="D703">
            <v>0</v>
          </cell>
        </row>
        <row r="704">
          <cell r="D704">
            <v>0</v>
          </cell>
        </row>
        <row r="705">
          <cell r="D705">
            <v>0</v>
          </cell>
        </row>
        <row r="706">
          <cell r="D706">
            <v>0</v>
          </cell>
        </row>
        <row r="707">
          <cell r="D707">
            <v>0</v>
          </cell>
        </row>
        <row r="708">
          <cell r="D708">
            <v>0</v>
          </cell>
        </row>
        <row r="709">
          <cell r="D709">
            <v>0</v>
          </cell>
        </row>
        <row r="710">
          <cell r="D710">
            <v>0</v>
          </cell>
        </row>
        <row r="711">
          <cell r="D711">
            <v>0</v>
          </cell>
        </row>
        <row r="712">
          <cell r="D712">
            <v>0</v>
          </cell>
        </row>
        <row r="713">
          <cell r="D713">
            <v>0</v>
          </cell>
        </row>
        <row r="714">
          <cell r="D714">
            <v>0</v>
          </cell>
        </row>
        <row r="715">
          <cell r="D715">
            <v>0</v>
          </cell>
        </row>
        <row r="716">
          <cell r="D716">
            <v>0</v>
          </cell>
        </row>
        <row r="717">
          <cell r="D717">
            <v>0</v>
          </cell>
        </row>
        <row r="718">
          <cell r="D718">
            <v>0</v>
          </cell>
        </row>
        <row r="719">
          <cell r="D719">
            <v>0</v>
          </cell>
        </row>
        <row r="720">
          <cell r="D720">
            <v>0</v>
          </cell>
        </row>
        <row r="721">
          <cell r="D721">
            <v>0</v>
          </cell>
        </row>
        <row r="722">
          <cell r="D722">
            <v>0</v>
          </cell>
        </row>
        <row r="723">
          <cell r="D723">
            <v>0</v>
          </cell>
        </row>
        <row r="724">
          <cell r="D724">
            <v>0</v>
          </cell>
        </row>
        <row r="725">
          <cell r="D725">
            <v>0</v>
          </cell>
        </row>
        <row r="726">
          <cell r="D726">
            <v>0</v>
          </cell>
        </row>
        <row r="727">
          <cell r="D727">
            <v>0</v>
          </cell>
        </row>
        <row r="728">
          <cell r="D728">
            <v>0</v>
          </cell>
        </row>
        <row r="729">
          <cell r="D729">
            <v>0</v>
          </cell>
        </row>
        <row r="730">
          <cell r="D730">
            <v>0</v>
          </cell>
        </row>
        <row r="731">
          <cell r="D731">
            <v>0</v>
          </cell>
        </row>
        <row r="732">
          <cell r="D732">
            <v>0</v>
          </cell>
        </row>
        <row r="733">
          <cell r="D733">
            <v>0</v>
          </cell>
        </row>
        <row r="734">
          <cell r="D734">
            <v>0</v>
          </cell>
        </row>
        <row r="735">
          <cell r="D735">
            <v>0</v>
          </cell>
        </row>
        <row r="736">
          <cell r="D736">
            <v>0</v>
          </cell>
        </row>
        <row r="737">
          <cell r="D737">
            <v>0</v>
          </cell>
        </row>
        <row r="738">
          <cell r="D738">
            <v>0</v>
          </cell>
        </row>
        <row r="739">
          <cell r="D739">
            <v>0</v>
          </cell>
        </row>
        <row r="740">
          <cell r="D740">
            <v>0</v>
          </cell>
        </row>
        <row r="741">
          <cell r="D741">
            <v>0</v>
          </cell>
        </row>
        <row r="742">
          <cell r="D742">
            <v>0</v>
          </cell>
        </row>
        <row r="743">
          <cell r="D743">
            <v>0</v>
          </cell>
        </row>
        <row r="744">
          <cell r="D744">
            <v>0</v>
          </cell>
        </row>
        <row r="745">
          <cell r="D745">
            <v>0</v>
          </cell>
        </row>
        <row r="746">
          <cell r="D746">
            <v>0</v>
          </cell>
        </row>
        <row r="747">
          <cell r="D747">
            <v>0</v>
          </cell>
        </row>
        <row r="748">
          <cell r="D748">
            <v>0</v>
          </cell>
        </row>
        <row r="749">
          <cell r="D749">
            <v>0</v>
          </cell>
        </row>
        <row r="750">
          <cell r="D750">
            <v>0</v>
          </cell>
        </row>
        <row r="751">
          <cell r="D751">
            <v>0</v>
          </cell>
        </row>
        <row r="752">
          <cell r="D752">
            <v>0</v>
          </cell>
        </row>
        <row r="753">
          <cell r="D753">
            <v>0</v>
          </cell>
        </row>
        <row r="754">
          <cell r="D754">
            <v>0</v>
          </cell>
        </row>
        <row r="755">
          <cell r="D755">
            <v>0</v>
          </cell>
        </row>
        <row r="756">
          <cell r="D756">
            <v>0</v>
          </cell>
        </row>
        <row r="757">
          <cell r="D757">
            <v>0</v>
          </cell>
        </row>
        <row r="758">
          <cell r="D758">
            <v>0</v>
          </cell>
        </row>
        <row r="759">
          <cell r="D759">
            <v>0</v>
          </cell>
        </row>
        <row r="760">
          <cell r="D760">
            <v>0</v>
          </cell>
        </row>
        <row r="761">
          <cell r="D761">
            <v>0</v>
          </cell>
        </row>
        <row r="762">
          <cell r="D762">
            <v>0</v>
          </cell>
        </row>
        <row r="763">
          <cell r="D763">
            <v>0</v>
          </cell>
        </row>
        <row r="764">
          <cell r="D764">
            <v>0</v>
          </cell>
        </row>
        <row r="765">
          <cell r="D765">
            <v>0</v>
          </cell>
        </row>
        <row r="766">
          <cell r="D766">
            <v>0</v>
          </cell>
        </row>
        <row r="767">
          <cell r="D767">
            <v>0</v>
          </cell>
        </row>
        <row r="768">
          <cell r="D768">
            <v>0</v>
          </cell>
        </row>
        <row r="769">
          <cell r="D769">
            <v>0</v>
          </cell>
        </row>
        <row r="770">
          <cell r="D770">
            <v>0</v>
          </cell>
        </row>
        <row r="771">
          <cell r="D771">
            <v>0</v>
          </cell>
        </row>
        <row r="772">
          <cell r="D772">
            <v>0</v>
          </cell>
        </row>
        <row r="773">
          <cell r="D773">
            <v>0</v>
          </cell>
        </row>
        <row r="774">
          <cell r="D774">
            <v>0</v>
          </cell>
        </row>
        <row r="775">
          <cell r="D775">
            <v>0</v>
          </cell>
        </row>
        <row r="776">
          <cell r="D776">
            <v>0</v>
          </cell>
        </row>
        <row r="777">
          <cell r="D777">
            <v>0</v>
          </cell>
        </row>
        <row r="778">
          <cell r="D778">
            <v>0</v>
          </cell>
        </row>
        <row r="779">
          <cell r="D779">
            <v>0</v>
          </cell>
        </row>
        <row r="780">
          <cell r="D780">
            <v>0</v>
          </cell>
        </row>
        <row r="781">
          <cell r="D781">
            <v>0</v>
          </cell>
        </row>
        <row r="782">
          <cell r="D782">
            <v>0</v>
          </cell>
        </row>
        <row r="783">
          <cell r="D783">
            <v>0</v>
          </cell>
        </row>
        <row r="784">
          <cell r="D784">
            <v>0</v>
          </cell>
        </row>
        <row r="785">
          <cell r="D785">
            <v>0</v>
          </cell>
        </row>
        <row r="786">
          <cell r="D786">
            <v>0</v>
          </cell>
        </row>
        <row r="787">
          <cell r="D787">
            <v>0</v>
          </cell>
        </row>
        <row r="788">
          <cell r="D788">
            <v>0</v>
          </cell>
        </row>
        <row r="789">
          <cell r="D789">
            <v>0</v>
          </cell>
        </row>
        <row r="790">
          <cell r="D790">
            <v>0</v>
          </cell>
        </row>
        <row r="791">
          <cell r="D791">
            <v>0</v>
          </cell>
        </row>
        <row r="792">
          <cell r="D792">
            <v>0</v>
          </cell>
        </row>
        <row r="793">
          <cell r="D793">
            <v>0</v>
          </cell>
        </row>
        <row r="794">
          <cell r="D794">
            <v>0</v>
          </cell>
        </row>
        <row r="795">
          <cell r="D795">
            <v>0</v>
          </cell>
        </row>
        <row r="796">
          <cell r="D796">
            <v>0</v>
          </cell>
        </row>
        <row r="797">
          <cell r="D797">
            <v>0</v>
          </cell>
        </row>
        <row r="798">
          <cell r="D798">
            <v>0</v>
          </cell>
        </row>
        <row r="799">
          <cell r="D799">
            <v>0</v>
          </cell>
        </row>
        <row r="800">
          <cell r="D800">
            <v>0</v>
          </cell>
        </row>
        <row r="801">
          <cell r="D801">
            <v>0</v>
          </cell>
        </row>
        <row r="802">
          <cell r="D802">
            <v>0</v>
          </cell>
        </row>
        <row r="803">
          <cell r="D803">
            <v>0</v>
          </cell>
        </row>
        <row r="804">
          <cell r="D804">
            <v>0</v>
          </cell>
        </row>
        <row r="805">
          <cell r="D805">
            <v>0</v>
          </cell>
        </row>
        <row r="806">
          <cell r="D806">
            <v>0</v>
          </cell>
        </row>
        <row r="807">
          <cell r="D807">
            <v>0</v>
          </cell>
        </row>
        <row r="808">
          <cell r="D808">
            <v>0</v>
          </cell>
        </row>
        <row r="809">
          <cell r="D809">
            <v>0</v>
          </cell>
        </row>
        <row r="810">
          <cell r="D810">
            <v>0</v>
          </cell>
        </row>
        <row r="811">
          <cell r="D811">
            <v>0</v>
          </cell>
        </row>
        <row r="812">
          <cell r="D812">
            <v>0</v>
          </cell>
        </row>
        <row r="813">
          <cell r="D813">
            <v>0</v>
          </cell>
        </row>
        <row r="814">
          <cell r="D814">
            <v>0</v>
          </cell>
        </row>
        <row r="815">
          <cell r="D815">
            <v>0</v>
          </cell>
        </row>
        <row r="816">
          <cell r="D816">
            <v>0</v>
          </cell>
        </row>
        <row r="817">
          <cell r="D817">
            <v>0</v>
          </cell>
        </row>
        <row r="818">
          <cell r="D818">
            <v>0</v>
          </cell>
        </row>
        <row r="819">
          <cell r="D819">
            <v>0</v>
          </cell>
        </row>
        <row r="820">
          <cell r="D820">
            <v>0</v>
          </cell>
        </row>
        <row r="821">
          <cell r="D821">
            <v>0</v>
          </cell>
        </row>
        <row r="822">
          <cell r="D822">
            <v>0</v>
          </cell>
        </row>
        <row r="823">
          <cell r="D823">
            <v>0</v>
          </cell>
        </row>
        <row r="824">
          <cell r="D824">
            <v>0</v>
          </cell>
        </row>
        <row r="825">
          <cell r="D825">
            <v>0</v>
          </cell>
        </row>
        <row r="826">
          <cell r="D826">
            <v>0</v>
          </cell>
        </row>
        <row r="827">
          <cell r="D827">
            <v>0</v>
          </cell>
        </row>
        <row r="828">
          <cell r="D828">
            <v>0</v>
          </cell>
        </row>
        <row r="829">
          <cell r="D829">
            <v>0</v>
          </cell>
        </row>
        <row r="830">
          <cell r="D830">
            <v>0</v>
          </cell>
        </row>
        <row r="831">
          <cell r="D831">
            <v>0</v>
          </cell>
        </row>
        <row r="832">
          <cell r="D832">
            <v>0</v>
          </cell>
        </row>
        <row r="833">
          <cell r="D833">
            <v>0</v>
          </cell>
        </row>
        <row r="834">
          <cell r="D834">
            <v>0</v>
          </cell>
        </row>
        <row r="835">
          <cell r="D835">
            <v>0</v>
          </cell>
        </row>
        <row r="836">
          <cell r="D836">
            <v>0</v>
          </cell>
        </row>
        <row r="837">
          <cell r="D837">
            <v>0</v>
          </cell>
        </row>
        <row r="838">
          <cell r="D838">
            <v>0</v>
          </cell>
        </row>
        <row r="839">
          <cell r="D839">
            <v>0</v>
          </cell>
        </row>
        <row r="840">
          <cell r="D840">
            <v>0</v>
          </cell>
        </row>
        <row r="841">
          <cell r="D841">
            <v>0</v>
          </cell>
        </row>
        <row r="842">
          <cell r="D842">
            <v>0</v>
          </cell>
        </row>
        <row r="843">
          <cell r="D843">
            <v>0</v>
          </cell>
        </row>
        <row r="844">
          <cell r="D844">
            <v>0</v>
          </cell>
        </row>
        <row r="845">
          <cell r="D845">
            <v>0</v>
          </cell>
        </row>
        <row r="846">
          <cell r="D846">
            <v>0</v>
          </cell>
        </row>
        <row r="847">
          <cell r="D847">
            <v>0</v>
          </cell>
        </row>
        <row r="848">
          <cell r="D848">
            <v>0</v>
          </cell>
        </row>
        <row r="849">
          <cell r="D849">
            <v>0</v>
          </cell>
        </row>
        <row r="850">
          <cell r="D850">
            <v>0</v>
          </cell>
        </row>
        <row r="851">
          <cell r="D851">
            <v>0</v>
          </cell>
        </row>
        <row r="852">
          <cell r="D852">
            <v>0</v>
          </cell>
        </row>
        <row r="853">
          <cell r="D853">
            <v>0</v>
          </cell>
        </row>
        <row r="854">
          <cell r="D854">
            <v>0</v>
          </cell>
        </row>
        <row r="855">
          <cell r="D855">
            <v>0</v>
          </cell>
        </row>
        <row r="856">
          <cell r="D856">
            <v>0</v>
          </cell>
        </row>
        <row r="857">
          <cell r="D857">
            <v>0</v>
          </cell>
        </row>
        <row r="858">
          <cell r="D858">
            <v>0</v>
          </cell>
        </row>
        <row r="859">
          <cell r="D859">
            <v>0</v>
          </cell>
        </row>
        <row r="860">
          <cell r="D860">
            <v>0</v>
          </cell>
        </row>
        <row r="861">
          <cell r="D861">
            <v>0</v>
          </cell>
        </row>
        <row r="862">
          <cell r="D862">
            <v>0</v>
          </cell>
        </row>
        <row r="863">
          <cell r="D863">
            <v>0</v>
          </cell>
        </row>
        <row r="864">
          <cell r="D864">
            <v>0</v>
          </cell>
        </row>
        <row r="865">
          <cell r="D865">
            <v>0</v>
          </cell>
        </row>
        <row r="866">
          <cell r="D866">
            <v>0</v>
          </cell>
        </row>
        <row r="867">
          <cell r="D867">
            <v>0</v>
          </cell>
        </row>
        <row r="868">
          <cell r="D868">
            <v>0</v>
          </cell>
        </row>
        <row r="869">
          <cell r="D869">
            <v>0</v>
          </cell>
        </row>
        <row r="870">
          <cell r="D870">
            <v>0</v>
          </cell>
        </row>
        <row r="871">
          <cell r="D871">
            <v>0</v>
          </cell>
        </row>
        <row r="872">
          <cell r="D872">
            <v>0</v>
          </cell>
        </row>
        <row r="873">
          <cell r="D873">
            <v>0</v>
          </cell>
        </row>
        <row r="874">
          <cell r="D874">
            <v>0</v>
          </cell>
        </row>
        <row r="875">
          <cell r="D875">
            <v>0</v>
          </cell>
        </row>
        <row r="876">
          <cell r="D876">
            <v>0</v>
          </cell>
        </row>
        <row r="877">
          <cell r="D877">
            <v>0</v>
          </cell>
        </row>
        <row r="878">
          <cell r="D878">
            <v>0</v>
          </cell>
        </row>
        <row r="879">
          <cell r="D879">
            <v>0</v>
          </cell>
        </row>
        <row r="880">
          <cell r="D880">
            <v>0</v>
          </cell>
        </row>
        <row r="881">
          <cell r="D881">
            <v>0</v>
          </cell>
        </row>
        <row r="882">
          <cell r="D882">
            <v>0</v>
          </cell>
        </row>
        <row r="883">
          <cell r="D883">
            <v>0</v>
          </cell>
        </row>
        <row r="884">
          <cell r="D884">
            <v>0</v>
          </cell>
        </row>
        <row r="885">
          <cell r="D885">
            <v>0</v>
          </cell>
        </row>
        <row r="886">
          <cell r="D886">
            <v>0</v>
          </cell>
        </row>
        <row r="887">
          <cell r="D887">
            <v>0</v>
          </cell>
        </row>
        <row r="888">
          <cell r="D888">
            <v>0</v>
          </cell>
        </row>
        <row r="889">
          <cell r="D889">
            <v>0</v>
          </cell>
        </row>
        <row r="890">
          <cell r="D890">
            <v>0</v>
          </cell>
        </row>
        <row r="891">
          <cell r="D891">
            <v>0</v>
          </cell>
        </row>
        <row r="892">
          <cell r="D892">
            <v>0</v>
          </cell>
        </row>
        <row r="893">
          <cell r="D893">
            <v>0</v>
          </cell>
        </row>
        <row r="894">
          <cell r="D894">
            <v>0</v>
          </cell>
        </row>
        <row r="895">
          <cell r="D895">
            <v>0</v>
          </cell>
        </row>
        <row r="896">
          <cell r="D896">
            <v>0</v>
          </cell>
        </row>
        <row r="897">
          <cell r="D897">
            <v>0</v>
          </cell>
        </row>
        <row r="898">
          <cell r="D898">
            <v>0</v>
          </cell>
        </row>
        <row r="899">
          <cell r="D899">
            <v>0</v>
          </cell>
        </row>
        <row r="900">
          <cell r="D900">
            <v>0</v>
          </cell>
        </row>
        <row r="901">
          <cell r="D901">
            <v>0</v>
          </cell>
        </row>
        <row r="902">
          <cell r="D902">
            <v>0</v>
          </cell>
        </row>
        <row r="903">
          <cell r="D903">
            <v>0</v>
          </cell>
        </row>
        <row r="904">
          <cell r="D904">
            <v>0</v>
          </cell>
        </row>
        <row r="905">
          <cell r="D905">
            <v>0</v>
          </cell>
        </row>
        <row r="906">
          <cell r="D906">
            <v>0</v>
          </cell>
        </row>
        <row r="907">
          <cell r="D907">
            <v>0</v>
          </cell>
        </row>
        <row r="908">
          <cell r="D908">
            <v>0</v>
          </cell>
        </row>
        <row r="909">
          <cell r="D909">
            <v>0</v>
          </cell>
        </row>
        <row r="910">
          <cell r="D910">
            <v>0</v>
          </cell>
        </row>
        <row r="911">
          <cell r="D911">
            <v>0</v>
          </cell>
        </row>
        <row r="912">
          <cell r="D912">
            <v>0</v>
          </cell>
        </row>
        <row r="913">
          <cell r="D913">
            <v>0</v>
          </cell>
        </row>
        <row r="914">
          <cell r="D914">
            <v>0</v>
          </cell>
        </row>
        <row r="915">
          <cell r="D915">
            <v>0</v>
          </cell>
        </row>
        <row r="916">
          <cell r="D916">
            <v>0</v>
          </cell>
        </row>
        <row r="917">
          <cell r="D917">
            <v>0</v>
          </cell>
        </row>
        <row r="918">
          <cell r="D918">
            <v>0</v>
          </cell>
        </row>
        <row r="919">
          <cell r="D919">
            <v>0</v>
          </cell>
        </row>
        <row r="920">
          <cell r="D920">
            <v>0</v>
          </cell>
        </row>
        <row r="921">
          <cell r="D921">
            <v>0</v>
          </cell>
        </row>
        <row r="922">
          <cell r="D922">
            <v>0</v>
          </cell>
        </row>
        <row r="923">
          <cell r="D923">
            <v>0</v>
          </cell>
        </row>
        <row r="924">
          <cell r="D924">
            <v>0</v>
          </cell>
        </row>
        <row r="925">
          <cell r="D925">
            <v>0</v>
          </cell>
        </row>
        <row r="926">
          <cell r="D926">
            <v>0</v>
          </cell>
        </row>
        <row r="927">
          <cell r="D927">
            <v>0</v>
          </cell>
        </row>
        <row r="928">
          <cell r="D928">
            <v>0</v>
          </cell>
        </row>
        <row r="929">
          <cell r="D929">
            <v>0</v>
          </cell>
        </row>
        <row r="930">
          <cell r="D930">
            <v>0</v>
          </cell>
        </row>
        <row r="931">
          <cell r="D931">
            <v>0</v>
          </cell>
        </row>
        <row r="932">
          <cell r="D932">
            <v>0</v>
          </cell>
        </row>
        <row r="933">
          <cell r="D933">
            <v>0</v>
          </cell>
        </row>
        <row r="934">
          <cell r="D934">
            <v>0</v>
          </cell>
        </row>
        <row r="935">
          <cell r="D935">
            <v>0</v>
          </cell>
        </row>
        <row r="936">
          <cell r="D936">
            <v>0</v>
          </cell>
        </row>
        <row r="937">
          <cell r="D937">
            <v>0</v>
          </cell>
        </row>
        <row r="938">
          <cell r="D938">
            <v>0</v>
          </cell>
        </row>
        <row r="939">
          <cell r="D939">
            <v>0</v>
          </cell>
        </row>
        <row r="940">
          <cell r="D940">
            <v>0</v>
          </cell>
        </row>
        <row r="941">
          <cell r="D941">
            <v>0</v>
          </cell>
        </row>
        <row r="942">
          <cell r="D942">
            <v>0</v>
          </cell>
        </row>
        <row r="943">
          <cell r="D943">
            <v>0</v>
          </cell>
        </row>
        <row r="944">
          <cell r="D944">
            <v>0</v>
          </cell>
        </row>
        <row r="945">
          <cell r="D945">
            <v>0</v>
          </cell>
        </row>
        <row r="946">
          <cell r="D946">
            <v>0</v>
          </cell>
        </row>
        <row r="947">
          <cell r="D947">
            <v>0</v>
          </cell>
        </row>
        <row r="948">
          <cell r="D948">
            <v>0</v>
          </cell>
        </row>
        <row r="949">
          <cell r="D949">
            <v>0</v>
          </cell>
        </row>
        <row r="950">
          <cell r="D950">
            <v>0</v>
          </cell>
        </row>
        <row r="951">
          <cell r="D951">
            <v>0</v>
          </cell>
        </row>
        <row r="952">
          <cell r="D952">
            <v>0</v>
          </cell>
        </row>
        <row r="953">
          <cell r="D953">
            <v>0</v>
          </cell>
        </row>
        <row r="954">
          <cell r="D954">
            <v>0</v>
          </cell>
        </row>
        <row r="955">
          <cell r="D955">
            <v>0</v>
          </cell>
        </row>
        <row r="956">
          <cell r="D956">
            <v>0</v>
          </cell>
        </row>
        <row r="957">
          <cell r="D957">
            <v>0</v>
          </cell>
        </row>
        <row r="958">
          <cell r="D958">
            <v>0</v>
          </cell>
        </row>
        <row r="959">
          <cell r="D959">
            <v>0</v>
          </cell>
        </row>
        <row r="960">
          <cell r="D960">
            <v>0</v>
          </cell>
        </row>
        <row r="961">
          <cell r="D961">
            <v>0</v>
          </cell>
        </row>
        <row r="962">
          <cell r="D962">
            <v>0</v>
          </cell>
        </row>
        <row r="963">
          <cell r="D963">
            <v>0</v>
          </cell>
        </row>
        <row r="964">
          <cell r="D964">
            <v>0</v>
          </cell>
        </row>
        <row r="965">
          <cell r="D965">
            <v>0</v>
          </cell>
        </row>
        <row r="966">
          <cell r="D966">
            <v>0</v>
          </cell>
        </row>
        <row r="967">
          <cell r="D967">
            <v>0</v>
          </cell>
        </row>
        <row r="968">
          <cell r="D968">
            <v>0</v>
          </cell>
        </row>
        <row r="969">
          <cell r="D969">
            <v>0</v>
          </cell>
        </row>
        <row r="970">
          <cell r="D970">
            <v>0</v>
          </cell>
        </row>
        <row r="971">
          <cell r="D971">
            <v>0</v>
          </cell>
        </row>
        <row r="972">
          <cell r="D972">
            <v>0</v>
          </cell>
        </row>
        <row r="973">
          <cell r="D973">
            <v>0</v>
          </cell>
        </row>
        <row r="974">
          <cell r="D974">
            <v>0</v>
          </cell>
        </row>
        <row r="975">
          <cell r="D975">
            <v>0</v>
          </cell>
        </row>
        <row r="976">
          <cell r="D976">
            <v>0</v>
          </cell>
        </row>
        <row r="977">
          <cell r="D977">
            <v>0</v>
          </cell>
        </row>
        <row r="978">
          <cell r="D978">
            <v>0</v>
          </cell>
        </row>
        <row r="979">
          <cell r="D979">
            <v>0</v>
          </cell>
        </row>
        <row r="980">
          <cell r="D980">
            <v>0</v>
          </cell>
        </row>
        <row r="981">
          <cell r="D981">
            <v>0</v>
          </cell>
        </row>
        <row r="982">
          <cell r="D982">
            <v>0</v>
          </cell>
        </row>
        <row r="983">
          <cell r="D983">
            <v>0</v>
          </cell>
        </row>
        <row r="984">
          <cell r="D984">
            <v>0</v>
          </cell>
        </row>
        <row r="985">
          <cell r="D985">
            <v>0</v>
          </cell>
        </row>
        <row r="986">
          <cell r="D986">
            <v>0</v>
          </cell>
        </row>
        <row r="987">
          <cell r="D987">
            <v>0</v>
          </cell>
        </row>
        <row r="988">
          <cell r="D988">
            <v>0</v>
          </cell>
        </row>
        <row r="989">
          <cell r="D989">
            <v>0</v>
          </cell>
        </row>
        <row r="990">
          <cell r="D990">
            <v>0</v>
          </cell>
        </row>
        <row r="991">
          <cell r="D991">
            <v>0</v>
          </cell>
        </row>
        <row r="992">
          <cell r="D992">
            <v>0</v>
          </cell>
        </row>
        <row r="993">
          <cell r="D993">
            <v>0</v>
          </cell>
        </row>
        <row r="994">
          <cell r="D994">
            <v>0</v>
          </cell>
        </row>
        <row r="995">
          <cell r="D995">
            <v>0</v>
          </cell>
        </row>
        <row r="996">
          <cell r="D996">
            <v>0</v>
          </cell>
        </row>
        <row r="997">
          <cell r="D997">
            <v>0</v>
          </cell>
        </row>
        <row r="998">
          <cell r="D998">
            <v>0</v>
          </cell>
        </row>
        <row r="999">
          <cell r="D999">
            <v>0</v>
          </cell>
        </row>
        <row r="1000">
          <cell r="D1000">
            <v>0</v>
          </cell>
        </row>
        <row r="1001">
          <cell r="D1001">
            <v>0</v>
          </cell>
        </row>
        <row r="1002">
          <cell r="D1002">
            <v>0</v>
          </cell>
        </row>
        <row r="1003">
          <cell r="D1003">
            <v>0</v>
          </cell>
        </row>
        <row r="1004">
          <cell r="D1004">
            <v>0</v>
          </cell>
        </row>
        <row r="1005">
          <cell r="D1005">
            <v>0</v>
          </cell>
        </row>
        <row r="1006">
          <cell r="D1006">
            <v>0</v>
          </cell>
        </row>
        <row r="1007">
          <cell r="D1007">
            <v>0</v>
          </cell>
        </row>
        <row r="1008">
          <cell r="D1008">
            <v>0</v>
          </cell>
        </row>
        <row r="1009">
          <cell r="D1009">
            <v>0</v>
          </cell>
        </row>
        <row r="1010">
          <cell r="D1010">
            <v>0</v>
          </cell>
        </row>
        <row r="1011">
          <cell r="D1011">
            <v>0</v>
          </cell>
        </row>
        <row r="1012">
          <cell r="D1012">
            <v>0</v>
          </cell>
        </row>
        <row r="1013">
          <cell r="D1013">
            <v>0</v>
          </cell>
        </row>
        <row r="1014">
          <cell r="D1014">
            <v>0</v>
          </cell>
        </row>
        <row r="1015">
          <cell r="D1015">
            <v>0</v>
          </cell>
        </row>
        <row r="1016">
          <cell r="D1016">
            <v>0</v>
          </cell>
        </row>
        <row r="1017">
          <cell r="D1017">
            <v>0</v>
          </cell>
        </row>
        <row r="1018">
          <cell r="D1018">
            <v>0</v>
          </cell>
        </row>
        <row r="1019">
          <cell r="D1019">
            <v>0</v>
          </cell>
        </row>
        <row r="1020">
          <cell r="D1020">
            <v>0</v>
          </cell>
        </row>
        <row r="1021">
          <cell r="D1021">
            <v>0</v>
          </cell>
        </row>
        <row r="1022">
          <cell r="D1022">
            <v>0</v>
          </cell>
        </row>
        <row r="1023">
          <cell r="D1023">
            <v>0</v>
          </cell>
        </row>
        <row r="1024">
          <cell r="D1024">
            <v>0</v>
          </cell>
        </row>
        <row r="1025">
          <cell r="D1025">
            <v>0</v>
          </cell>
        </row>
        <row r="1026">
          <cell r="D1026">
            <v>0</v>
          </cell>
        </row>
        <row r="1027">
          <cell r="D1027">
            <v>0</v>
          </cell>
        </row>
        <row r="1028">
          <cell r="D1028">
            <v>0</v>
          </cell>
        </row>
        <row r="1029">
          <cell r="D1029">
            <v>0</v>
          </cell>
        </row>
        <row r="1030">
          <cell r="D1030">
            <v>0</v>
          </cell>
        </row>
        <row r="1031">
          <cell r="D1031">
            <v>0</v>
          </cell>
        </row>
        <row r="1032">
          <cell r="D1032">
            <v>0</v>
          </cell>
        </row>
        <row r="1033">
          <cell r="D1033">
            <v>0</v>
          </cell>
        </row>
        <row r="1034">
          <cell r="D1034">
            <v>0</v>
          </cell>
        </row>
        <row r="1035">
          <cell r="D1035">
            <v>0</v>
          </cell>
        </row>
        <row r="1036">
          <cell r="D1036">
            <v>0</v>
          </cell>
        </row>
        <row r="1037">
          <cell r="D1037">
            <v>0</v>
          </cell>
        </row>
        <row r="1038">
          <cell r="D1038">
            <v>0</v>
          </cell>
        </row>
        <row r="1039">
          <cell r="D1039">
            <v>0</v>
          </cell>
        </row>
        <row r="1040">
          <cell r="D1040">
            <v>0</v>
          </cell>
        </row>
        <row r="1041">
          <cell r="D1041">
            <v>0</v>
          </cell>
        </row>
        <row r="1042">
          <cell r="D1042">
            <v>0</v>
          </cell>
        </row>
        <row r="1043">
          <cell r="D1043">
            <v>0</v>
          </cell>
        </row>
        <row r="1044">
          <cell r="D1044">
            <v>0</v>
          </cell>
        </row>
        <row r="1045">
          <cell r="D1045">
            <v>0</v>
          </cell>
        </row>
        <row r="1046">
          <cell r="D1046">
            <v>0</v>
          </cell>
        </row>
        <row r="1047">
          <cell r="D1047">
            <v>0</v>
          </cell>
        </row>
        <row r="1048">
          <cell r="D1048">
            <v>0</v>
          </cell>
        </row>
        <row r="1049">
          <cell r="D1049">
            <v>0</v>
          </cell>
        </row>
        <row r="1050">
          <cell r="D1050">
            <v>0</v>
          </cell>
        </row>
        <row r="1051">
          <cell r="D1051">
            <v>0</v>
          </cell>
        </row>
        <row r="1052">
          <cell r="D1052">
            <v>0</v>
          </cell>
        </row>
        <row r="1053">
          <cell r="D1053">
            <v>0</v>
          </cell>
        </row>
        <row r="1054">
          <cell r="D1054">
            <v>0</v>
          </cell>
        </row>
        <row r="1055">
          <cell r="D1055">
            <v>0</v>
          </cell>
        </row>
        <row r="1056">
          <cell r="D1056">
            <v>0</v>
          </cell>
        </row>
        <row r="1057">
          <cell r="D1057">
            <v>0</v>
          </cell>
        </row>
        <row r="1058">
          <cell r="D1058">
            <v>0</v>
          </cell>
        </row>
        <row r="1059">
          <cell r="D1059">
            <v>0</v>
          </cell>
        </row>
        <row r="1060">
          <cell r="D1060">
            <v>0</v>
          </cell>
        </row>
        <row r="1061">
          <cell r="D1061">
            <v>0</v>
          </cell>
        </row>
        <row r="1062">
          <cell r="D1062">
            <v>0</v>
          </cell>
        </row>
        <row r="1063">
          <cell r="D1063">
            <v>0</v>
          </cell>
        </row>
        <row r="1064">
          <cell r="D1064">
            <v>0</v>
          </cell>
        </row>
        <row r="1065">
          <cell r="D1065">
            <v>0</v>
          </cell>
        </row>
        <row r="1066">
          <cell r="D1066">
            <v>0</v>
          </cell>
        </row>
        <row r="1067">
          <cell r="D1067">
            <v>0</v>
          </cell>
        </row>
        <row r="1068">
          <cell r="D1068">
            <v>0</v>
          </cell>
        </row>
        <row r="1069">
          <cell r="D1069">
            <v>0</v>
          </cell>
        </row>
        <row r="1070">
          <cell r="D1070">
            <v>0</v>
          </cell>
        </row>
        <row r="1071">
          <cell r="D1071">
            <v>0</v>
          </cell>
        </row>
        <row r="1072">
          <cell r="D1072">
            <v>0</v>
          </cell>
        </row>
        <row r="1073">
          <cell r="D1073">
            <v>0</v>
          </cell>
        </row>
        <row r="1074">
          <cell r="D1074">
            <v>0</v>
          </cell>
        </row>
        <row r="1075">
          <cell r="D1075">
            <v>0</v>
          </cell>
        </row>
        <row r="1076">
          <cell r="D1076">
            <v>0</v>
          </cell>
        </row>
        <row r="1077">
          <cell r="D1077">
            <v>0</v>
          </cell>
        </row>
        <row r="1078">
          <cell r="D1078">
            <v>0</v>
          </cell>
        </row>
        <row r="1079">
          <cell r="D1079">
            <v>0</v>
          </cell>
        </row>
        <row r="1080">
          <cell r="D1080">
            <v>0</v>
          </cell>
        </row>
        <row r="1081">
          <cell r="D1081">
            <v>0</v>
          </cell>
        </row>
        <row r="1082">
          <cell r="D1082">
            <v>0</v>
          </cell>
        </row>
        <row r="1083">
          <cell r="D1083">
            <v>0</v>
          </cell>
        </row>
        <row r="1084">
          <cell r="D1084">
            <v>0</v>
          </cell>
        </row>
        <row r="1085">
          <cell r="D1085">
            <v>0</v>
          </cell>
        </row>
        <row r="1086">
          <cell r="D1086">
            <v>0</v>
          </cell>
        </row>
        <row r="1087">
          <cell r="D1087">
            <v>0</v>
          </cell>
        </row>
        <row r="1088">
          <cell r="D1088">
            <v>0</v>
          </cell>
        </row>
        <row r="1089">
          <cell r="D1089">
            <v>0</v>
          </cell>
        </row>
        <row r="1090">
          <cell r="D1090">
            <v>0</v>
          </cell>
        </row>
        <row r="1091">
          <cell r="D1091">
            <v>0</v>
          </cell>
        </row>
        <row r="1092">
          <cell r="D1092">
            <v>0</v>
          </cell>
        </row>
        <row r="1093">
          <cell r="D1093">
            <v>0</v>
          </cell>
        </row>
        <row r="1094">
          <cell r="D1094">
            <v>0</v>
          </cell>
        </row>
        <row r="1095">
          <cell r="D1095">
            <v>0</v>
          </cell>
        </row>
        <row r="1096">
          <cell r="D1096">
            <v>0</v>
          </cell>
        </row>
        <row r="1097">
          <cell r="D1097">
            <v>0</v>
          </cell>
        </row>
        <row r="1098">
          <cell r="D1098">
            <v>0</v>
          </cell>
        </row>
        <row r="1099">
          <cell r="D1099">
            <v>0</v>
          </cell>
        </row>
        <row r="1100">
          <cell r="D1100">
            <v>0</v>
          </cell>
        </row>
        <row r="1101">
          <cell r="D1101">
            <v>0</v>
          </cell>
        </row>
        <row r="1102">
          <cell r="D1102">
            <v>0</v>
          </cell>
        </row>
        <row r="1103">
          <cell r="D1103">
            <v>0</v>
          </cell>
        </row>
        <row r="1104">
          <cell r="D1104">
            <v>0</v>
          </cell>
        </row>
        <row r="1105">
          <cell r="D1105">
            <v>0</v>
          </cell>
        </row>
        <row r="1106">
          <cell r="D1106">
            <v>0</v>
          </cell>
        </row>
        <row r="1107">
          <cell r="D1107">
            <v>0</v>
          </cell>
        </row>
        <row r="1108">
          <cell r="D1108">
            <v>0</v>
          </cell>
        </row>
        <row r="1109">
          <cell r="D1109">
            <v>0</v>
          </cell>
        </row>
        <row r="1110">
          <cell r="D1110">
            <v>0</v>
          </cell>
        </row>
        <row r="1111">
          <cell r="D1111">
            <v>0</v>
          </cell>
        </row>
        <row r="1112">
          <cell r="D1112">
            <v>0</v>
          </cell>
        </row>
        <row r="1113">
          <cell r="D1113">
            <v>0</v>
          </cell>
        </row>
        <row r="1114">
          <cell r="D1114">
            <v>0</v>
          </cell>
        </row>
        <row r="1115">
          <cell r="D1115">
            <v>0</v>
          </cell>
        </row>
        <row r="1116">
          <cell r="D1116">
            <v>0</v>
          </cell>
        </row>
        <row r="1117">
          <cell r="D1117">
            <v>0</v>
          </cell>
        </row>
        <row r="1118">
          <cell r="D1118">
            <v>0</v>
          </cell>
        </row>
        <row r="1119">
          <cell r="D1119">
            <v>0</v>
          </cell>
        </row>
        <row r="1120">
          <cell r="D1120">
            <v>0</v>
          </cell>
        </row>
        <row r="1121">
          <cell r="D1121">
            <v>0</v>
          </cell>
        </row>
        <row r="1122">
          <cell r="D1122">
            <v>0</v>
          </cell>
        </row>
        <row r="1123">
          <cell r="D1123">
            <v>0</v>
          </cell>
        </row>
        <row r="1124">
          <cell r="D1124">
            <v>0</v>
          </cell>
        </row>
        <row r="1125">
          <cell r="D1125">
            <v>0</v>
          </cell>
        </row>
        <row r="1126">
          <cell r="D1126">
            <v>0</v>
          </cell>
        </row>
        <row r="1127">
          <cell r="D1127">
            <v>0</v>
          </cell>
        </row>
        <row r="1128">
          <cell r="D1128">
            <v>0</v>
          </cell>
        </row>
        <row r="1129">
          <cell r="D1129">
            <v>0</v>
          </cell>
        </row>
        <row r="1130">
          <cell r="D1130">
            <v>0</v>
          </cell>
        </row>
        <row r="1131">
          <cell r="D1131">
            <v>0</v>
          </cell>
        </row>
        <row r="1132">
          <cell r="D1132">
            <v>0</v>
          </cell>
        </row>
        <row r="1133">
          <cell r="D1133">
            <v>0</v>
          </cell>
        </row>
        <row r="1134">
          <cell r="D1134">
            <v>0</v>
          </cell>
        </row>
        <row r="1135">
          <cell r="D1135">
            <v>0</v>
          </cell>
        </row>
        <row r="1136">
          <cell r="D1136">
            <v>0</v>
          </cell>
        </row>
        <row r="1137">
          <cell r="D1137">
            <v>0</v>
          </cell>
        </row>
        <row r="1138">
          <cell r="D1138">
            <v>0</v>
          </cell>
        </row>
        <row r="1139">
          <cell r="D1139">
            <v>0</v>
          </cell>
        </row>
        <row r="1140">
          <cell r="D1140">
            <v>0</v>
          </cell>
        </row>
        <row r="1141">
          <cell r="D1141">
            <v>0</v>
          </cell>
        </row>
        <row r="1142">
          <cell r="D1142">
            <v>0</v>
          </cell>
        </row>
        <row r="1143">
          <cell r="D1143">
            <v>0</v>
          </cell>
        </row>
        <row r="1144">
          <cell r="D1144">
            <v>0</v>
          </cell>
        </row>
        <row r="1145">
          <cell r="D1145">
            <v>0</v>
          </cell>
        </row>
        <row r="1146">
          <cell r="D1146">
            <v>0</v>
          </cell>
        </row>
        <row r="1147">
          <cell r="D1147">
            <v>0</v>
          </cell>
        </row>
        <row r="1148">
          <cell r="D1148">
            <v>0</v>
          </cell>
        </row>
        <row r="1149">
          <cell r="D1149">
            <v>0</v>
          </cell>
        </row>
        <row r="1150">
          <cell r="D1150">
            <v>0</v>
          </cell>
        </row>
        <row r="1151">
          <cell r="D1151">
            <v>0</v>
          </cell>
        </row>
        <row r="1152">
          <cell r="D1152">
            <v>0</v>
          </cell>
        </row>
        <row r="1153">
          <cell r="D1153">
            <v>0</v>
          </cell>
        </row>
        <row r="1154">
          <cell r="D1154">
            <v>0</v>
          </cell>
        </row>
        <row r="1155">
          <cell r="D1155">
            <v>0</v>
          </cell>
        </row>
        <row r="1156">
          <cell r="D1156">
            <v>0</v>
          </cell>
        </row>
        <row r="1157">
          <cell r="D1157">
            <v>0</v>
          </cell>
        </row>
        <row r="1158">
          <cell r="D1158">
            <v>0</v>
          </cell>
        </row>
        <row r="1159">
          <cell r="D1159">
            <v>0</v>
          </cell>
        </row>
        <row r="1160">
          <cell r="D1160">
            <v>0</v>
          </cell>
        </row>
        <row r="1161">
          <cell r="D1161">
            <v>0</v>
          </cell>
        </row>
        <row r="1162">
          <cell r="D1162">
            <v>0</v>
          </cell>
        </row>
        <row r="1163">
          <cell r="D1163">
            <v>0</v>
          </cell>
        </row>
        <row r="1164">
          <cell r="D1164">
            <v>0</v>
          </cell>
        </row>
        <row r="1165">
          <cell r="D1165">
            <v>0</v>
          </cell>
        </row>
        <row r="1166">
          <cell r="D1166">
            <v>0</v>
          </cell>
        </row>
        <row r="1167">
          <cell r="D1167">
            <v>0</v>
          </cell>
        </row>
        <row r="1168">
          <cell r="D1168">
            <v>0</v>
          </cell>
        </row>
        <row r="1169">
          <cell r="D1169">
            <v>0</v>
          </cell>
        </row>
        <row r="1170">
          <cell r="D1170">
            <v>0</v>
          </cell>
        </row>
        <row r="1171">
          <cell r="D1171">
            <v>0</v>
          </cell>
        </row>
        <row r="1172">
          <cell r="D1172">
            <v>0</v>
          </cell>
        </row>
        <row r="1173">
          <cell r="D1173">
            <v>0</v>
          </cell>
        </row>
        <row r="1174">
          <cell r="D1174">
            <v>0</v>
          </cell>
        </row>
        <row r="1175">
          <cell r="D1175">
            <v>0</v>
          </cell>
        </row>
        <row r="1176">
          <cell r="D1176">
            <v>0</v>
          </cell>
        </row>
        <row r="1177">
          <cell r="D1177">
            <v>0</v>
          </cell>
        </row>
        <row r="1178">
          <cell r="D1178">
            <v>0</v>
          </cell>
        </row>
        <row r="1179">
          <cell r="D1179">
            <v>0</v>
          </cell>
        </row>
        <row r="1180">
          <cell r="D1180">
            <v>0</v>
          </cell>
        </row>
        <row r="1181">
          <cell r="D1181">
            <v>0</v>
          </cell>
        </row>
        <row r="1182">
          <cell r="D1182">
            <v>0</v>
          </cell>
        </row>
        <row r="1183">
          <cell r="D1183">
            <v>0</v>
          </cell>
        </row>
        <row r="1184">
          <cell r="D1184">
            <v>0</v>
          </cell>
        </row>
        <row r="1185">
          <cell r="D1185">
            <v>0</v>
          </cell>
        </row>
        <row r="1186">
          <cell r="D1186">
            <v>0</v>
          </cell>
        </row>
        <row r="1187">
          <cell r="D1187">
            <v>0</v>
          </cell>
        </row>
        <row r="1188">
          <cell r="D1188">
            <v>0</v>
          </cell>
        </row>
        <row r="1189">
          <cell r="D1189">
            <v>0</v>
          </cell>
        </row>
        <row r="1190">
          <cell r="D1190">
            <v>0</v>
          </cell>
        </row>
        <row r="1191">
          <cell r="D1191">
            <v>0</v>
          </cell>
        </row>
        <row r="1192">
          <cell r="D1192">
            <v>0</v>
          </cell>
        </row>
        <row r="1193">
          <cell r="D1193">
            <v>0</v>
          </cell>
        </row>
        <row r="1194">
          <cell r="D1194">
            <v>0</v>
          </cell>
        </row>
        <row r="1195">
          <cell r="D1195">
            <v>0</v>
          </cell>
        </row>
        <row r="1196">
          <cell r="D1196">
            <v>0</v>
          </cell>
        </row>
        <row r="1197">
          <cell r="D1197">
            <v>0</v>
          </cell>
        </row>
        <row r="1198">
          <cell r="D1198">
            <v>0</v>
          </cell>
        </row>
        <row r="1199">
          <cell r="D1199">
            <v>0</v>
          </cell>
        </row>
        <row r="1200">
          <cell r="D1200">
            <v>0</v>
          </cell>
        </row>
        <row r="1201">
          <cell r="D1201">
            <v>0</v>
          </cell>
        </row>
        <row r="1202">
          <cell r="D1202">
            <v>0</v>
          </cell>
        </row>
        <row r="1203">
          <cell r="D1203">
            <v>0</v>
          </cell>
        </row>
        <row r="1204">
          <cell r="D1204">
            <v>0</v>
          </cell>
        </row>
        <row r="1205">
          <cell r="D1205">
            <v>0</v>
          </cell>
        </row>
        <row r="1206">
          <cell r="D1206">
            <v>0</v>
          </cell>
        </row>
        <row r="1207">
          <cell r="D1207">
            <v>0</v>
          </cell>
        </row>
        <row r="1208">
          <cell r="D1208">
            <v>0</v>
          </cell>
        </row>
        <row r="1209">
          <cell r="D1209">
            <v>0</v>
          </cell>
        </row>
        <row r="1210">
          <cell r="D1210">
            <v>0</v>
          </cell>
        </row>
        <row r="1211">
          <cell r="D1211">
            <v>0</v>
          </cell>
        </row>
        <row r="1212">
          <cell r="D1212">
            <v>0</v>
          </cell>
        </row>
        <row r="1213">
          <cell r="D1213">
            <v>0</v>
          </cell>
        </row>
        <row r="1214">
          <cell r="D1214">
            <v>0</v>
          </cell>
        </row>
        <row r="1215">
          <cell r="D1215">
            <v>0</v>
          </cell>
        </row>
        <row r="1216">
          <cell r="D1216">
            <v>0</v>
          </cell>
        </row>
        <row r="1217">
          <cell r="D1217">
            <v>0</v>
          </cell>
        </row>
        <row r="1218">
          <cell r="D1218">
            <v>0</v>
          </cell>
        </row>
        <row r="1219">
          <cell r="D1219">
            <v>0</v>
          </cell>
        </row>
        <row r="1220">
          <cell r="D1220">
            <v>0</v>
          </cell>
        </row>
        <row r="1221">
          <cell r="D1221">
            <v>0</v>
          </cell>
        </row>
        <row r="1222">
          <cell r="D1222">
            <v>0</v>
          </cell>
        </row>
        <row r="1223">
          <cell r="D1223">
            <v>0</v>
          </cell>
        </row>
        <row r="1224">
          <cell r="D1224">
            <v>0</v>
          </cell>
        </row>
        <row r="1225">
          <cell r="D1225">
            <v>0</v>
          </cell>
        </row>
        <row r="1226">
          <cell r="D1226">
            <v>0</v>
          </cell>
        </row>
        <row r="1227">
          <cell r="D1227">
            <v>0</v>
          </cell>
        </row>
        <row r="1228">
          <cell r="D1228">
            <v>0</v>
          </cell>
        </row>
        <row r="1229">
          <cell r="D1229">
            <v>0</v>
          </cell>
        </row>
        <row r="1230">
          <cell r="D1230">
            <v>0</v>
          </cell>
        </row>
        <row r="1231">
          <cell r="D1231">
            <v>0</v>
          </cell>
        </row>
        <row r="1232">
          <cell r="D1232">
            <v>0</v>
          </cell>
        </row>
        <row r="1233">
          <cell r="D1233">
            <v>0</v>
          </cell>
        </row>
        <row r="1234">
          <cell r="D1234">
            <v>0</v>
          </cell>
        </row>
        <row r="1235">
          <cell r="D1235">
            <v>0</v>
          </cell>
        </row>
        <row r="1236">
          <cell r="D1236">
            <v>0</v>
          </cell>
        </row>
        <row r="1237">
          <cell r="D1237">
            <v>0</v>
          </cell>
        </row>
        <row r="1238">
          <cell r="D1238">
            <v>0</v>
          </cell>
        </row>
        <row r="1239">
          <cell r="D1239">
            <v>0</v>
          </cell>
        </row>
        <row r="1240">
          <cell r="D1240">
            <v>0</v>
          </cell>
        </row>
        <row r="1241">
          <cell r="D1241">
            <v>0</v>
          </cell>
        </row>
        <row r="1242">
          <cell r="D1242">
            <v>0</v>
          </cell>
        </row>
        <row r="1243">
          <cell r="D1243">
            <v>0</v>
          </cell>
        </row>
        <row r="1244">
          <cell r="D1244">
            <v>0</v>
          </cell>
        </row>
        <row r="1245">
          <cell r="D1245">
            <v>0</v>
          </cell>
        </row>
        <row r="1246">
          <cell r="D1246">
            <v>0</v>
          </cell>
        </row>
        <row r="1247">
          <cell r="D1247">
            <v>0</v>
          </cell>
        </row>
        <row r="1248">
          <cell r="D1248">
            <v>0</v>
          </cell>
        </row>
        <row r="1249">
          <cell r="D1249">
            <v>0</v>
          </cell>
        </row>
        <row r="1250">
          <cell r="D1250">
            <v>0</v>
          </cell>
        </row>
        <row r="1251">
          <cell r="D1251">
            <v>0</v>
          </cell>
        </row>
        <row r="1252">
          <cell r="D1252">
            <v>0</v>
          </cell>
        </row>
        <row r="1253">
          <cell r="D1253">
            <v>0</v>
          </cell>
        </row>
        <row r="1254">
          <cell r="D1254">
            <v>0</v>
          </cell>
        </row>
        <row r="1255">
          <cell r="D1255">
            <v>0</v>
          </cell>
        </row>
        <row r="1256">
          <cell r="D1256">
            <v>0</v>
          </cell>
        </row>
        <row r="1257">
          <cell r="D1257">
            <v>0</v>
          </cell>
        </row>
        <row r="1258">
          <cell r="D1258">
            <v>0</v>
          </cell>
        </row>
        <row r="1259">
          <cell r="D1259">
            <v>0</v>
          </cell>
        </row>
        <row r="1260">
          <cell r="D1260">
            <v>0</v>
          </cell>
        </row>
        <row r="1261">
          <cell r="D1261">
            <v>0</v>
          </cell>
        </row>
        <row r="1262">
          <cell r="D1262">
            <v>0</v>
          </cell>
        </row>
        <row r="1263">
          <cell r="D1263">
            <v>0</v>
          </cell>
        </row>
        <row r="1264">
          <cell r="D1264">
            <v>0</v>
          </cell>
        </row>
        <row r="1265">
          <cell r="D1265">
            <v>0</v>
          </cell>
        </row>
        <row r="1266">
          <cell r="D1266">
            <v>0</v>
          </cell>
        </row>
        <row r="1267">
          <cell r="D1267">
            <v>0</v>
          </cell>
        </row>
        <row r="1268">
          <cell r="D1268">
            <v>0</v>
          </cell>
        </row>
        <row r="1269">
          <cell r="D1269">
            <v>0</v>
          </cell>
        </row>
        <row r="1270">
          <cell r="D1270">
            <v>0</v>
          </cell>
        </row>
        <row r="1271">
          <cell r="D1271">
            <v>0</v>
          </cell>
        </row>
        <row r="1272">
          <cell r="D1272">
            <v>0</v>
          </cell>
        </row>
        <row r="1273">
          <cell r="D1273">
            <v>0</v>
          </cell>
        </row>
        <row r="1274">
          <cell r="D1274">
            <v>0</v>
          </cell>
        </row>
        <row r="1275">
          <cell r="D1275">
            <v>0</v>
          </cell>
        </row>
        <row r="1276">
          <cell r="D1276">
            <v>0</v>
          </cell>
        </row>
        <row r="1277">
          <cell r="D1277">
            <v>0</v>
          </cell>
        </row>
        <row r="1278">
          <cell r="D1278">
            <v>0</v>
          </cell>
        </row>
        <row r="1279">
          <cell r="D1279">
            <v>0</v>
          </cell>
        </row>
        <row r="1280">
          <cell r="D1280">
            <v>0</v>
          </cell>
        </row>
        <row r="1281">
          <cell r="D1281">
            <v>0</v>
          </cell>
        </row>
        <row r="1282">
          <cell r="D1282">
            <v>0</v>
          </cell>
        </row>
        <row r="1283">
          <cell r="D1283">
            <v>0</v>
          </cell>
        </row>
        <row r="1284">
          <cell r="D1284">
            <v>0</v>
          </cell>
        </row>
        <row r="1285">
          <cell r="D1285">
            <v>0</v>
          </cell>
        </row>
        <row r="1286">
          <cell r="D1286">
            <v>0</v>
          </cell>
        </row>
        <row r="1287">
          <cell r="D1287">
            <v>0</v>
          </cell>
        </row>
        <row r="1288">
          <cell r="D1288">
            <v>0</v>
          </cell>
        </row>
        <row r="1289">
          <cell r="D1289">
            <v>0</v>
          </cell>
        </row>
        <row r="1290">
          <cell r="D1290">
            <v>0</v>
          </cell>
        </row>
        <row r="1291">
          <cell r="D1291">
            <v>0</v>
          </cell>
        </row>
        <row r="1292">
          <cell r="D1292">
            <v>0</v>
          </cell>
        </row>
        <row r="1293">
          <cell r="D1293">
            <v>0</v>
          </cell>
        </row>
        <row r="1294">
          <cell r="D1294">
            <v>0</v>
          </cell>
        </row>
        <row r="1295">
          <cell r="D1295">
            <v>0</v>
          </cell>
        </row>
        <row r="1296">
          <cell r="D1296">
            <v>0</v>
          </cell>
        </row>
        <row r="1297">
          <cell r="D1297">
            <v>0</v>
          </cell>
        </row>
        <row r="1298">
          <cell r="D1298">
            <v>0</v>
          </cell>
        </row>
        <row r="1299">
          <cell r="D1299">
            <v>0</v>
          </cell>
        </row>
        <row r="1300">
          <cell r="D1300">
            <v>0</v>
          </cell>
        </row>
        <row r="1301">
          <cell r="D1301">
            <v>0</v>
          </cell>
        </row>
        <row r="1302">
          <cell r="D1302">
            <v>0</v>
          </cell>
        </row>
        <row r="1303">
          <cell r="D1303">
            <v>0</v>
          </cell>
        </row>
        <row r="1304">
          <cell r="D1304">
            <v>0</v>
          </cell>
        </row>
        <row r="1305">
          <cell r="D1305">
            <v>0</v>
          </cell>
        </row>
        <row r="1306">
          <cell r="D1306">
            <v>0</v>
          </cell>
        </row>
        <row r="1307">
          <cell r="D1307">
            <v>0</v>
          </cell>
        </row>
        <row r="1308">
          <cell r="D1308">
            <v>0</v>
          </cell>
        </row>
        <row r="1309">
          <cell r="D1309">
            <v>0</v>
          </cell>
        </row>
        <row r="1310">
          <cell r="D1310">
            <v>0</v>
          </cell>
        </row>
        <row r="1311">
          <cell r="D1311">
            <v>0</v>
          </cell>
        </row>
        <row r="1312">
          <cell r="D1312">
            <v>0</v>
          </cell>
        </row>
        <row r="1313">
          <cell r="D1313">
            <v>0</v>
          </cell>
        </row>
        <row r="1314">
          <cell r="D1314">
            <v>0</v>
          </cell>
        </row>
        <row r="1315">
          <cell r="D1315">
            <v>0</v>
          </cell>
        </row>
        <row r="1316">
          <cell r="D1316">
            <v>0</v>
          </cell>
        </row>
        <row r="1317">
          <cell r="D1317">
            <v>0</v>
          </cell>
        </row>
        <row r="1318">
          <cell r="D1318">
            <v>0</v>
          </cell>
        </row>
        <row r="1319">
          <cell r="D1319">
            <v>0</v>
          </cell>
        </row>
        <row r="1320">
          <cell r="D1320">
            <v>0</v>
          </cell>
        </row>
        <row r="1321">
          <cell r="D1321">
            <v>0</v>
          </cell>
        </row>
        <row r="1322">
          <cell r="D1322">
            <v>0</v>
          </cell>
        </row>
        <row r="1323">
          <cell r="D1323">
            <v>0</v>
          </cell>
        </row>
        <row r="1324">
          <cell r="D1324">
            <v>0</v>
          </cell>
        </row>
        <row r="1325">
          <cell r="D1325">
            <v>0</v>
          </cell>
        </row>
        <row r="1326">
          <cell r="D1326">
            <v>0</v>
          </cell>
        </row>
        <row r="1327">
          <cell r="D1327">
            <v>0</v>
          </cell>
        </row>
        <row r="1328">
          <cell r="D1328">
            <v>0</v>
          </cell>
        </row>
        <row r="1329">
          <cell r="D1329">
            <v>0</v>
          </cell>
        </row>
        <row r="1330">
          <cell r="D1330">
            <v>0</v>
          </cell>
        </row>
        <row r="1331">
          <cell r="D1331">
            <v>0</v>
          </cell>
        </row>
        <row r="1332">
          <cell r="D1332">
            <v>0</v>
          </cell>
        </row>
        <row r="1333">
          <cell r="D1333">
            <v>0</v>
          </cell>
        </row>
        <row r="1334">
          <cell r="D1334">
            <v>0</v>
          </cell>
        </row>
        <row r="1335">
          <cell r="D1335">
            <v>0</v>
          </cell>
        </row>
        <row r="1336">
          <cell r="D1336">
            <v>0</v>
          </cell>
        </row>
        <row r="1337">
          <cell r="D1337">
            <v>0</v>
          </cell>
        </row>
        <row r="1338">
          <cell r="D1338">
            <v>0</v>
          </cell>
        </row>
        <row r="1339">
          <cell r="D1339">
            <v>0</v>
          </cell>
        </row>
        <row r="1340">
          <cell r="D1340">
            <v>0</v>
          </cell>
        </row>
        <row r="1341">
          <cell r="D1341">
            <v>0</v>
          </cell>
        </row>
        <row r="1342">
          <cell r="D1342">
            <v>0</v>
          </cell>
        </row>
        <row r="1343">
          <cell r="D1343">
            <v>0</v>
          </cell>
        </row>
        <row r="1344">
          <cell r="D1344">
            <v>0</v>
          </cell>
        </row>
        <row r="1345">
          <cell r="D1345">
            <v>0</v>
          </cell>
        </row>
        <row r="1346">
          <cell r="D1346">
            <v>0</v>
          </cell>
        </row>
        <row r="1347">
          <cell r="D1347">
            <v>0</v>
          </cell>
        </row>
        <row r="1348">
          <cell r="D1348">
            <v>0</v>
          </cell>
        </row>
        <row r="1349">
          <cell r="D1349">
            <v>0</v>
          </cell>
        </row>
        <row r="1350">
          <cell r="D1350">
            <v>0</v>
          </cell>
        </row>
        <row r="1351">
          <cell r="D1351">
            <v>0</v>
          </cell>
        </row>
        <row r="1352">
          <cell r="D1352">
            <v>0</v>
          </cell>
        </row>
        <row r="1353">
          <cell r="D1353">
            <v>0</v>
          </cell>
        </row>
        <row r="1354">
          <cell r="D1354">
            <v>0</v>
          </cell>
        </row>
        <row r="1355">
          <cell r="D1355">
            <v>0</v>
          </cell>
        </row>
        <row r="1356">
          <cell r="D1356">
            <v>0</v>
          </cell>
        </row>
        <row r="1357">
          <cell r="D1357">
            <v>0</v>
          </cell>
        </row>
        <row r="1358">
          <cell r="D1358">
            <v>0</v>
          </cell>
        </row>
        <row r="1359">
          <cell r="D1359">
            <v>0</v>
          </cell>
        </row>
        <row r="1360">
          <cell r="D1360">
            <v>0</v>
          </cell>
        </row>
        <row r="1361">
          <cell r="D1361">
            <v>0</v>
          </cell>
        </row>
        <row r="1362">
          <cell r="D1362">
            <v>0</v>
          </cell>
        </row>
        <row r="1363">
          <cell r="D1363">
            <v>0</v>
          </cell>
        </row>
        <row r="1364">
          <cell r="D1364">
            <v>0</v>
          </cell>
        </row>
        <row r="1365">
          <cell r="D1365">
            <v>0</v>
          </cell>
        </row>
        <row r="1366">
          <cell r="D1366">
            <v>0</v>
          </cell>
        </row>
        <row r="1367">
          <cell r="D1367">
            <v>0</v>
          </cell>
        </row>
        <row r="1368">
          <cell r="D1368">
            <v>0</v>
          </cell>
        </row>
        <row r="1369">
          <cell r="D1369">
            <v>0</v>
          </cell>
        </row>
        <row r="1370">
          <cell r="D1370">
            <v>0</v>
          </cell>
        </row>
        <row r="1371">
          <cell r="D1371">
            <v>0</v>
          </cell>
        </row>
        <row r="1372">
          <cell r="D1372">
            <v>0</v>
          </cell>
        </row>
        <row r="1373">
          <cell r="D1373">
            <v>0</v>
          </cell>
        </row>
        <row r="1374">
          <cell r="D1374">
            <v>0</v>
          </cell>
        </row>
        <row r="1375">
          <cell r="D1375">
            <v>0</v>
          </cell>
        </row>
        <row r="1376">
          <cell r="D1376">
            <v>0</v>
          </cell>
        </row>
        <row r="1377">
          <cell r="D1377">
            <v>0</v>
          </cell>
        </row>
        <row r="1378">
          <cell r="D1378">
            <v>0</v>
          </cell>
        </row>
        <row r="1379">
          <cell r="D1379">
            <v>0</v>
          </cell>
        </row>
        <row r="1380">
          <cell r="D1380">
            <v>0</v>
          </cell>
        </row>
        <row r="1381">
          <cell r="D1381">
            <v>0</v>
          </cell>
        </row>
        <row r="1382">
          <cell r="D1382">
            <v>0</v>
          </cell>
        </row>
        <row r="1383">
          <cell r="D1383">
            <v>0</v>
          </cell>
        </row>
        <row r="1384">
          <cell r="D1384">
            <v>0</v>
          </cell>
        </row>
        <row r="1385">
          <cell r="D1385">
            <v>0</v>
          </cell>
        </row>
        <row r="1386">
          <cell r="D1386">
            <v>0</v>
          </cell>
        </row>
        <row r="1387">
          <cell r="D1387">
            <v>0</v>
          </cell>
        </row>
        <row r="1388">
          <cell r="D1388">
            <v>0</v>
          </cell>
        </row>
        <row r="1389">
          <cell r="D1389">
            <v>0</v>
          </cell>
        </row>
        <row r="1390">
          <cell r="D1390">
            <v>0</v>
          </cell>
        </row>
        <row r="1391">
          <cell r="D1391">
            <v>0</v>
          </cell>
        </row>
        <row r="1392">
          <cell r="D1392">
            <v>0</v>
          </cell>
        </row>
        <row r="1393">
          <cell r="D1393">
            <v>0</v>
          </cell>
        </row>
        <row r="1394">
          <cell r="D1394">
            <v>0</v>
          </cell>
        </row>
        <row r="1395">
          <cell r="D1395">
            <v>0</v>
          </cell>
        </row>
        <row r="1396">
          <cell r="D1396">
            <v>0</v>
          </cell>
        </row>
        <row r="1397">
          <cell r="D1397">
            <v>0</v>
          </cell>
        </row>
        <row r="1398">
          <cell r="D1398">
            <v>0</v>
          </cell>
        </row>
        <row r="1399">
          <cell r="D1399">
            <v>0</v>
          </cell>
        </row>
        <row r="1400">
          <cell r="D1400">
            <v>0</v>
          </cell>
        </row>
        <row r="1401">
          <cell r="D1401">
            <v>0</v>
          </cell>
        </row>
        <row r="1402">
          <cell r="D1402">
            <v>0</v>
          </cell>
        </row>
        <row r="1403">
          <cell r="D1403">
            <v>0</v>
          </cell>
        </row>
        <row r="1404">
          <cell r="D1404">
            <v>0</v>
          </cell>
        </row>
        <row r="1405">
          <cell r="D1405">
            <v>0</v>
          </cell>
        </row>
        <row r="1406">
          <cell r="D1406">
            <v>0</v>
          </cell>
        </row>
        <row r="1407">
          <cell r="D1407">
            <v>0</v>
          </cell>
        </row>
        <row r="1408">
          <cell r="D1408">
            <v>0</v>
          </cell>
        </row>
        <row r="1409">
          <cell r="D1409">
            <v>0</v>
          </cell>
        </row>
        <row r="1410">
          <cell r="D1410">
            <v>0</v>
          </cell>
        </row>
        <row r="1411">
          <cell r="D1411">
            <v>0</v>
          </cell>
        </row>
        <row r="1412">
          <cell r="D1412">
            <v>0</v>
          </cell>
        </row>
        <row r="1413">
          <cell r="D1413">
            <v>0</v>
          </cell>
        </row>
        <row r="1414">
          <cell r="D1414">
            <v>0</v>
          </cell>
        </row>
        <row r="1415">
          <cell r="D1415">
            <v>0</v>
          </cell>
        </row>
        <row r="1416">
          <cell r="D1416">
            <v>0</v>
          </cell>
        </row>
        <row r="1417">
          <cell r="D1417">
            <v>0</v>
          </cell>
        </row>
        <row r="1418">
          <cell r="D1418">
            <v>0</v>
          </cell>
        </row>
        <row r="1419">
          <cell r="D1419">
            <v>0</v>
          </cell>
        </row>
        <row r="1420">
          <cell r="D1420">
            <v>0</v>
          </cell>
        </row>
        <row r="1421">
          <cell r="D1421">
            <v>0</v>
          </cell>
        </row>
        <row r="1422">
          <cell r="D1422">
            <v>0</v>
          </cell>
        </row>
        <row r="1423">
          <cell r="D1423">
            <v>0</v>
          </cell>
        </row>
        <row r="1424">
          <cell r="D1424">
            <v>0</v>
          </cell>
        </row>
        <row r="1425">
          <cell r="D1425">
            <v>0</v>
          </cell>
        </row>
        <row r="1426">
          <cell r="D1426">
            <v>0</v>
          </cell>
        </row>
        <row r="1427">
          <cell r="D1427">
            <v>0</v>
          </cell>
        </row>
        <row r="1428">
          <cell r="D1428">
            <v>0</v>
          </cell>
        </row>
        <row r="1429">
          <cell r="D1429">
            <v>0</v>
          </cell>
        </row>
        <row r="1430">
          <cell r="D1430">
            <v>0</v>
          </cell>
        </row>
        <row r="1431">
          <cell r="D1431">
            <v>0</v>
          </cell>
        </row>
        <row r="1432">
          <cell r="D1432">
            <v>0</v>
          </cell>
        </row>
        <row r="1433">
          <cell r="D1433">
            <v>0</v>
          </cell>
        </row>
        <row r="1434">
          <cell r="D1434">
            <v>0</v>
          </cell>
        </row>
        <row r="1435">
          <cell r="D1435">
            <v>0</v>
          </cell>
        </row>
        <row r="1436">
          <cell r="D1436">
            <v>0</v>
          </cell>
        </row>
        <row r="1437">
          <cell r="D1437">
            <v>0</v>
          </cell>
        </row>
        <row r="1438">
          <cell r="D1438">
            <v>0</v>
          </cell>
        </row>
        <row r="1439">
          <cell r="D1439">
            <v>0</v>
          </cell>
        </row>
        <row r="1440">
          <cell r="D1440">
            <v>0</v>
          </cell>
        </row>
        <row r="1441">
          <cell r="D1441">
            <v>0</v>
          </cell>
        </row>
        <row r="1442">
          <cell r="D1442">
            <v>0</v>
          </cell>
        </row>
        <row r="1443">
          <cell r="D1443">
            <v>0</v>
          </cell>
        </row>
        <row r="1444">
          <cell r="D1444">
            <v>0</v>
          </cell>
        </row>
        <row r="1445">
          <cell r="D1445">
            <v>0</v>
          </cell>
        </row>
        <row r="1446">
          <cell r="D1446">
            <v>0</v>
          </cell>
        </row>
        <row r="1447">
          <cell r="D1447">
            <v>0</v>
          </cell>
        </row>
        <row r="1448">
          <cell r="D1448">
            <v>0</v>
          </cell>
        </row>
        <row r="1449">
          <cell r="D1449">
            <v>0</v>
          </cell>
        </row>
        <row r="1450">
          <cell r="D1450">
            <v>0</v>
          </cell>
        </row>
        <row r="1451">
          <cell r="D1451">
            <v>0</v>
          </cell>
        </row>
        <row r="1452">
          <cell r="D1452">
            <v>0</v>
          </cell>
        </row>
        <row r="1453">
          <cell r="D1453">
            <v>0</v>
          </cell>
        </row>
        <row r="1454">
          <cell r="D1454">
            <v>0</v>
          </cell>
        </row>
        <row r="1455">
          <cell r="D1455">
            <v>0</v>
          </cell>
        </row>
        <row r="1456">
          <cell r="D1456">
            <v>0</v>
          </cell>
        </row>
        <row r="1457">
          <cell r="D1457">
            <v>0</v>
          </cell>
        </row>
        <row r="1458">
          <cell r="D1458">
            <v>0</v>
          </cell>
        </row>
        <row r="1459">
          <cell r="D1459">
            <v>0</v>
          </cell>
        </row>
        <row r="1460">
          <cell r="D1460">
            <v>0</v>
          </cell>
        </row>
        <row r="1461">
          <cell r="D1461">
            <v>0</v>
          </cell>
        </row>
        <row r="1462">
          <cell r="D1462">
            <v>0</v>
          </cell>
        </row>
        <row r="1463">
          <cell r="D1463">
            <v>0</v>
          </cell>
        </row>
        <row r="1464">
          <cell r="D1464">
            <v>0</v>
          </cell>
        </row>
        <row r="1465">
          <cell r="D1465">
            <v>0</v>
          </cell>
        </row>
        <row r="1466">
          <cell r="D1466">
            <v>0</v>
          </cell>
        </row>
        <row r="1467">
          <cell r="D1467">
            <v>0</v>
          </cell>
        </row>
        <row r="1468">
          <cell r="D1468">
            <v>0</v>
          </cell>
        </row>
        <row r="1469">
          <cell r="D1469">
            <v>0</v>
          </cell>
        </row>
        <row r="1470">
          <cell r="D1470">
            <v>0</v>
          </cell>
        </row>
        <row r="1471">
          <cell r="D1471">
            <v>0</v>
          </cell>
        </row>
        <row r="1472">
          <cell r="D1472">
            <v>0</v>
          </cell>
        </row>
        <row r="1473">
          <cell r="D1473">
            <v>0</v>
          </cell>
        </row>
        <row r="1474">
          <cell r="D1474">
            <v>0</v>
          </cell>
        </row>
        <row r="1475">
          <cell r="D1475">
            <v>0</v>
          </cell>
        </row>
        <row r="1476">
          <cell r="D1476">
            <v>0</v>
          </cell>
        </row>
        <row r="1477">
          <cell r="D1477">
            <v>0</v>
          </cell>
        </row>
        <row r="1478">
          <cell r="D1478">
            <v>0</v>
          </cell>
        </row>
        <row r="1479">
          <cell r="D1479">
            <v>0</v>
          </cell>
        </row>
        <row r="1480">
          <cell r="D1480">
            <v>0</v>
          </cell>
        </row>
        <row r="1481">
          <cell r="D1481">
            <v>0</v>
          </cell>
        </row>
        <row r="1482">
          <cell r="D1482">
            <v>0</v>
          </cell>
        </row>
        <row r="1483">
          <cell r="D1483">
            <v>0</v>
          </cell>
        </row>
        <row r="1484">
          <cell r="D1484">
            <v>0</v>
          </cell>
        </row>
        <row r="1485">
          <cell r="D1485">
            <v>0</v>
          </cell>
        </row>
        <row r="1486">
          <cell r="D1486">
            <v>0</v>
          </cell>
        </row>
        <row r="1487">
          <cell r="D1487">
            <v>0</v>
          </cell>
        </row>
        <row r="1488">
          <cell r="D1488">
            <v>0</v>
          </cell>
        </row>
        <row r="1489">
          <cell r="D1489">
            <v>0</v>
          </cell>
        </row>
        <row r="1490">
          <cell r="D1490">
            <v>0</v>
          </cell>
        </row>
        <row r="1491">
          <cell r="D1491">
            <v>0</v>
          </cell>
        </row>
        <row r="1492">
          <cell r="D1492">
            <v>0</v>
          </cell>
        </row>
        <row r="1493">
          <cell r="D1493">
            <v>0</v>
          </cell>
        </row>
        <row r="1494">
          <cell r="D1494">
            <v>0</v>
          </cell>
        </row>
        <row r="1495">
          <cell r="D1495">
            <v>0</v>
          </cell>
        </row>
        <row r="1496">
          <cell r="D1496">
            <v>0</v>
          </cell>
        </row>
        <row r="1497">
          <cell r="D1497">
            <v>0</v>
          </cell>
        </row>
        <row r="1498">
          <cell r="D1498">
            <v>0</v>
          </cell>
        </row>
        <row r="1499">
          <cell r="D1499">
            <v>0</v>
          </cell>
        </row>
        <row r="1500">
          <cell r="D1500">
            <v>0</v>
          </cell>
        </row>
        <row r="1501">
          <cell r="D1501">
            <v>0</v>
          </cell>
        </row>
        <row r="1502">
          <cell r="D1502">
            <v>0</v>
          </cell>
        </row>
        <row r="1503">
          <cell r="D1503">
            <v>0</v>
          </cell>
        </row>
        <row r="1504">
          <cell r="D1504">
            <v>0</v>
          </cell>
        </row>
        <row r="1505">
          <cell r="D1505">
            <v>0</v>
          </cell>
        </row>
        <row r="1506">
          <cell r="D1506">
            <v>0</v>
          </cell>
        </row>
        <row r="1507">
          <cell r="D1507">
            <v>0</v>
          </cell>
        </row>
        <row r="1508">
          <cell r="D1508">
            <v>0</v>
          </cell>
        </row>
        <row r="1509">
          <cell r="D1509">
            <v>0</v>
          </cell>
        </row>
        <row r="1510">
          <cell r="D1510">
            <v>0</v>
          </cell>
        </row>
        <row r="1511">
          <cell r="D1511">
            <v>0</v>
          </cell>
        </row>
        <row r="1512">
          <cell r="D1512">
            <v>0</v>
          </cell>
        </row>
        <row r="1513">
          <cell r="D1513">
            <v>0</v>
          </cell>
        </row>
        <row r="1514">
          <cell r="D1514">
            <v>0</v>
          </cell>
        </row>
        <row r="1515">
          <cell r="D1515">
            <v>0</v>
          </cell>
        </row>
        <row r="1516">
          <cell r="D1516">
            <v>0</v>
          </cell>
        </row>
        <row r="1517">
          <cell r="D1517">
            <v>0</v>
          </cell>
        </row>
        <row r="1518">
          <cell r="D1518">
            <v>0</v>
          </cell>
        </row>
        <row r="1519">
          <cell r="D1519">
            <v>0</v>
          </cell>
        </row>
        <row r="1520">
          <cell r="D1520">
            <v>0</v>
          </cell>
        </row>
        <row r="1521">
          <cell r="D1521">
            <v>0</v>
          </cell>
        </row>
        <row r="1522">
          <cell r="D1522">
            <v>0</v>
          </cell>
        </row>
        <row r="1523">
          <cell r="D1523">
            <v>0</v>
          </cell>
        </row>
        <row r="1524">
          <cell r="D1524">
            <v>0</v>
          </cell>
        </row>
        <row r="1525">
          <cell r="D1525">
            <v>0</v>
          </cell>
        </row>
        <row r="1526">
          <cell r="D1526">
            <v>0</v>
          </cell>
        </row>
        <row r="1527">
          <cell r="D1527">
            <v>0</v>
          </cell>
        </row>
        <row r="1528">
          <cell r="D1528">
            <v>0</v>
          </cell>
        </row>
        <row r="1529">
          <cell r="D1529">
            <v>0</v>
          </cell>
        </row>
        <row r="1530">
          <cell r="D1530">
            <v>0</v>
          </cell>
        </row>
        <row r="1531">
          <cell r="D1531">
            <v>0</v>
          </cell>
        </row>
        <row r="1532">
          <cell r="D1532">
            <v>0</v>
          </cell>
        </row>
        <row r="1533">
          <cell r="D1533">
            <v>0</v>
          </cell>
        </row>
        <row r="1534">
          <cell r="D1534">
            <v>0</v>
          </cell>
        </row>
        <row r="1535">
          <cell r="D1535">
            <v>0</v>
          </cell>
        </row>
        <row r="1536">
          <cell r="D1536">
            <v>0</v>
          </cell>
        </row>
        <row r="1537">
          <cell r="D1537">
            <v>0</v>
          </cell>
        </row>
        <row r="1538">
          <cell r="D1538">
            <v>0</v>
          </cell>
        </row>
        <row r="1539">
          <cell r="D1539">
            <v>0</v>
          </cell>
        </row>
        <row r="1540">
          <cell r="D1540">
            <v>0</v>
          </cell>
        </row>
        <row r="1541">
          <cell r="D1541">
            <v>0</v>
          </cell>
        </row>
        <row r="1542">
          <cell r="D1542">
            <v>0</v>
          </cell>
        </row>
        <row r="1543">
          <cell r="D1543">
            <v>0</v>
          </cell>
        </row>
        <row r="1544">
          <cell r="D1544">
            <v>0</v>
          </cell>
        </row>
        <row r="1545">
          <cell r="D1545">
            <v>0</v>
          </cell>
        </row>
        <row r="1546">
          <cell r="D1546">
            <v>0</v>
          </cell>
        </row>
        <row r="1547">
          <cell r="D1547">
            <v>0</v>
          </cell>
        </row>
        <row r="1548">
          <cell r="D1548">
            <v>0</v>
          </cell>
        </row>
        <row r="1549">
          <cell r="D1549">
            <v>0</v>
          </cell>
        </row>
        <row r="1550">
          <cell r="D1550">
            <v>0</v>
          </cell>
        </row>
        <row r="1551">
          <cell r="D1551">
            <v>0</v>
          </cell>
        </row>
        <row r="1552">
          <cell r="D1552">
            <v>0</v>
          </cell>
        </row>
        <row r="1553">
          <cell r="D1553">
            <v>0</v>
          </cell>
        </row>
        <row r="1554">
          <cell r="D1554">
            <v>0</v>
          </cell>
        </row>
        <row r="1555">
          <cell r="D1555">
            <v>0</v>
          </cell>
        </row>
        <row r="1556">
          <cell r="D1556">
            <v>0</v>
          </cell>
        </row>
        <row r="1557">
          <cell r="D1557">
            <v>0</v>
          </cell>
        </row>
        <row r="1558">
          <cell r="D1558">
            <v>0</v>
          </cell>
        </row>
        <row r="1559">
          <cell r="D1559">
            <v>0</v>
          </cell>
        </row>
        <row r="1560">
          <cell r="D1560">
            <v>0</v>
          </cell>
        </row>
        <row r="1561">
          <cell r="D1561">
            <v>0</v>
          </cell>
        </row>
        <row r="1562">
          <cell r="D1562">
            <v>0</v>
          </cell>
        </row>
        <row r="1563">
          <cell r="D1563">
            <v>0</v>
          </cell>
        </row>
        <row r="1564">
          <cell r="D1564">
            <v>0</v>
          </cell>
        </row>
        <row r="1565">
          <cell r="D1565">
            <v>0</v>
          </cell>
        </row>
        <row r="1566">
          <cell r="D1566">
            <v>0</v>
          </cell>
        </row>
        <row r="1567">
          <cell r="D1567">
            <v>0</v>
          </cell>
        </row>
        <row r="1568">
          <cell r="D1568">
            <v>0</v>
          </cell>
        </row>
        <row r="1569">
          <cell r="D1569">
            <v>0</v>
          </cell>
        </row>
        <row r="1570">
          <cell r="D1570">
            <v>0</v>
          </cell>
        </row>
        <row r="1571">
          <cell r="D1571">
            <v>0</v>
          </cell>
        </row>
        <row r="1572">
          <cell r="D1572">
            <v>0</v>
          </cell>
        </row>
        <row r="1573">
          <cell r="D1573">
            <v>0</v>
          </cell>
        </row>
        <row r="1574">
          <cell r="D1574">
            <v>0</v>
          </cell>
        </row>
        <row r="1575">
          <cell r="D1575">
            <v>0</v>
          </cell>
        </row>
        <row r="1576">
          <cell r="D1576">
            <v>0</v>
          </cell>
        </row>
        <row r="1577">
          <cell r="D1577">
            <v>0</v>
          </cell>
        </row>
        <row r="1578">
          <cell r="D1578">
            <v>0</v>
          </cell>
        </row>
        <row r="1579">
          <cell r="D1579">
            <v>0</v>
          </cell>
        </row>
        <row r="1580">
          <cell r="D1580">
            <v>0</v>
          </cell>
        </row>
        <row r="1581">
          <cell r="D1581">
            <v>0</v>
          </cell>
        </row>
        <row r="1582">
          <cell r="D1582">
            <v>0</v>
          </cell>
        </row>
        <row r="1583">
          <cell r="D1583">
            <v>0</v>
          </cell>
        </row>
        <row r="1584">
          <cell r="D1584">
            <v>0</v>
          </cell>
        </row>
        <row r="1585">
          <cell r="D1585">
            <v>0</v>
          </cell>
        </row>
        <row r="1586">
          <cell r="D1586">
            <v>0</v>
          </cell>
        </row>
        <row r="1587">
          <cell r="D1587">
            <v>0</v>
          </cell>
        </row>
        <row r="1588">
          <cell r="D1588">
            <v>0</v>
          </cell>
        </row>
        <row r="1589">
          <cell r="D1589">
            <v>0</v>
          </cell>
        </row>
        <row r="1590">
          <cell r="D1590">
            <v>0</v>
          </cell>
        </row>
        <row r="1591">
          <cell r="D1591">
            <v>0</v>
          </cell>
        </row>
        <row r="1592">
          <cell r="D1592">
            <v>0</v>
          </cell>
        </row>
        <row r="1593">
          <cell r="D1593">
            <v>0</v>
          </cell>
        </row>
        <row r="1594">
          <cell r="D1594">
            <v>0</v>
          </cell>
        </row>
        <row r="1595">
          <cell r="D1595">
            <v>0</v>
          </cell>
        </row>
        <row r="1596">
          <cell r="D1596">
            <v>0</v>
          </cell>
        </row>
        <row r="1597">
          <cell r="D1597">
            <v>0</v>
          </cell>
        </row>
        <row r="1598">
          <cell r="D1598">
            <v>0</v>
          </cell>
        </row>
        <row r="1599">
          <cell r="D1599">
            <v>0</v>
          </cell>
        </row>
        <row r="1600">
          <cell r="D1600">
            <v>0</v>
          </cell>
        </row>
        <row r="1601">
          <cell r="D1601">
            <v>0</v>
          </cell>
        </row>
        <row r="1602">
          <cell r="D1602">
            <v>0</v>
          </cell>
        </row>
        <row r="1603">
          <cell r="D1603">
            <v>0</v>
          </cell>
        </row>
        <row r="1604">
          <cell r="D1604">
            <v>0</v>
          </cell>
        </row>
        <row r="1605">
          <cell r="D1605">
            <v>0</v>
          </cell>
        </row>
        <row r="1606">
          <cell r="D1606">
            <v>0</v>
          </cell>
        </row>
        <row r="1607">
          <cell r="D1607">
            <v>0</v>
          </cell>
        </row>
        <row r="1608">
          <cell r="D1608">
            <v>0</v>
          </cell>
        </row>
        <row r="1609">
          <cell r="D1609">
            <v>0</v>
          </cell>
        </row>
        <row r="1610">
          <cell r="D1610">
            <v>0</v>
          </cell>
        </row>
        <row r="1611">
          <cell r="D1611">
            <v>0</v>
          </cell>
        </row>
        <row r="1612">
          <cell r="D1612">
            <v>0</v>
          </cell>
        </row>
        <row r="1613">
          <cell r="D1613">
            <v>0</v>
          </cell>
        </row>
        <row r="1614">
          <cell r="D1614">
            <v>0</v>
          </cell>
        </row>
        <row r="1615">
          <cell r="D1615">
            <v>0</v>
          </cell>
        </row>
        <row r="1616">
          <cell r="D1616">
            <v>0</v>
          </cell>
        </row>
        <row r="1617">
          <cell r="D1617">
            <v>0</v>
          </cell>
        </row>
        <row r="1618">
          <cell r="D1618">
            <v>0</v>
          </cell>
        </row>
        <row r="1619">
          <cell r="D1619">
            <v>0</v>
          </cell>
        </row>
        <row r="1620">
          <cell r="D1620">
            <v>0</v>
          </cell>
        </row>
        <row r="1621">
          <cell r="D1621">
            <v>0</v>
          </cell>
        </row>
        <row r="1622">
          <cell r="D1622">
            <v>0</v>
          </cell>
        </row>
        <row r="1623">
          <cell r="D1623">
            <v>0</v>
          </cell>
        </row>
        <row r="1624">
          <cell r="D1624">
            <v>0</v>
          </cell>
        </row>
        <row r="1625">
          <cell r="D1625">
            <v>0</v>
          </cell>
        </row>
        <row r="1626">
          <cell r="D1626">
            <v>0</v>
          </cell>
        </row>
        <row r="1627">
          <cell r="D1627">
            <v>0</v>
          </cell>
        </row>
        <row r="1628">
          <cell r="D1628">
            <v>0</v>
          </cell>
        </row>
        <row r="1629">
          <cell r="D1629">
            <v>0</v>
          </cell>
        </row>
        <row r="1630">
          <cell r="D1630">
            <v>0</v>
          </cell>
        </row>
        <row r="1631">
          <cell r="D1631">
            <v>0</v>
          </cell>
        </row>
        <row r="1632">
          <cell r="D1632">
            <v>0</v>
          </cell>
        </row>
        <row r="1633">
          <cell r="D1633">
            <v>0</v>
          </cell>
        </row>
        <row r="1634">
          <cell r="D1634">
            <v>0</v>
          </cell>
        </row>
        <row r="1635">
          <cell r="D1635">
            <v>0</v>
          </cell>
        </row>
        <row r="1636">
          <cell r="D1636">
            <v>0</v>
          </cell>
        </row>
        <row r="1637">
          <cell r="D1637">
            <v>0</v>
          </cell>
        </row>
        <row r="1638">
          <cell r="D1638">
            <v>0</v>
          </cell>
        </row>
        <row r="1639">
          <cell r="D1639">
            <v>0</v>
          </cell>
        </row>
        <row r="1640">
          <cell r="D1640">
            <v>0</v>
          </cell>
        </row>
        <row r="1641">
          <cell r="D1641">
            <v>0</v>
          </cell>
        </row>
        <row r="1642">
          <cell r="D1642">
            <v>0</v>
          </cell>
        </row>
        <row r="1643">
          <cell r="D1643">
            <v>0</v>
          </cell>
        </row>
        <row r="1644">
          <cell r="D1644">
            <v>0</v>
          </cell>
        </row>
        <row r="1645">
          <cell r="D1645">
            <v>0</v>
          </cell>
        </row>
        <row r="1646">
          <cell r="D1646">
            <v>0</v>
          </cell>
        </row>
        <row r="1647">
          <cell r="D1647">
            <v>0</v>
          </cell>
        </row>
        <row r="1648">
          <cell r="D1648">
            <v>0</v>
          </cell>
        </row>
        <row r="1649">
          <cell r="D1649">
            <v>0</v>
          </cell>
        </row>
        <row r="1650">
          <cell r="D1650">
            <v>0</v>
          </cell>
        </row>
        <row r="1651">
          <cell r="D1651">
            <v>0</v>
          </cell>
        </row>
        <row r="1652">
          <cell r="D1652">
            <v>0</v>
          </cell>
        </row>
        <row r="1653">
          <cell r="D1653">
            <v>0</v>
          </cell>
        </row>
        <row r="1654">
          <cell r="D1654">
            <v>0</v>
          </cell>
        </row>
        <row r="1655">
          <cell r="D1655">
            <v>0</v>
          </cell>
        </row>
        <row r="1656">
          <cell r="D1656">
            <v>0</v>
          </cell>
        </row>
        <row r="1657">
          <cell r="D1657">
            <v>0</v>
          </cell>
        </row>
        <row r="1658">
          <cell r="D1658">
            <v>0</v>
          </cell>
        </row>
        <row r="1659">
          <cell r="D1659">
            <v>0</v>
          </cell>
        </row>
        <row r="1660">
          <cell r="D1660">
            <v>0</v>
          </cell>
        </row>
        <row r="1661">
          <cell r="D1661">
            <v>0</v>
          </cell>
        </row>
        <row r="1662">
          <cell r="D1662">
            <v>0</v>
          </cell>
        </row>
        <row r="1663">
          <cell r="D1663">
            <v>0</v>
          </cell>
        </row>
        <row r="1664">
          <cell r="D1664">
            <v>0</v>
          </cell>
        </row>
        <row r="1665">
          <cell r="D1665">
            <v>0</v>
          </cell>
        </row>
        <row r="1666">
          <cell r="D1666">
            <v>0</v>
          </cell>
        </row>
        <row r="1667">
          <cell r="D1667">
            <v>0</v>
          </cell>
        </row>
        <row r="1668">
          <cell r="D1668">
            <v>0</v>
          </cell>
        </row>
        <row r="1669">
          <cell r="D1669">
            <v>0</v>
          </cell>
        </row>
        <row r="1670">
          <cell r="D1670">
            <v>0</v>
          </cell>
        </row>
        <row r="1671">
          <cell r="D1671">
            <v>0</v>
          </cell>
        </row>
        <row r="1672">
          <cell r="D1672">
            <v>0</v>
          </cell>
        </row>
        <row r="1673">
          <cell r="D1673">
            <v>0</v>
          </cell>
        </row>
        <row r="1674">
          <cell r="D1674">
            <v>0</v>
          </cell>
        </row>
        <row r="1675">
          <cell r="D1675">
            <v>0</v>
          </cell>
        </row>
        <row r="1676">
          <cell r="D1676">
            <v>0</v>
          </cell>
        </row>
        <row r="1677">
          <cell r="D1677">
            <v>0</v>
          </cell>
        </row>
        <row r="1678">
          <cell r="D1678">
            <v>0</v>
          </cell>
        </row>
        <row r="1679">
          <cell r="D1679">
            <v>0</v>
          </cell>
        </row>
        <row r="1680">
          <cell r="D1680">
            <v>0</v>
          </cell>
        </row>
        <row r="1681">
          <cell r="D1681">
            <v>0</v>
          </cell>
        </row>
        <row r="1682">
          <cell r="D1682">
            <v>0</v>
          </cell>
        </row>
        <row r="1683">
          <cell r="D1683">
            <v>0</v>
          </cell>
        </row>
        <row r="1684">
          <cell r="D1684">
            <v>0</v>
          </cell>
        </row>
        <row r="1685">
          <cell r="D1685">
            <v>0</v>
          </cell>
        </row>
        <row r="1686">
          <cell r="D1686">
            <v>0</v>
          </cell>
        </row>
        <row r="1687">
          <cell r="D1687">
            <v>0</v>
          </cell>
        </row>
        <row r="1688">
          <cell r="D1688">
            <v>0</v>
          </cell>
        </row>
        <row r="1689">
          <cell r="D1689">
            <v>0</v>
          </cell>
        </row>
        <row r="1690">
          <cell r="D1690">
            <v>0</v>
          </cell>
        </row>
        <row r="1691">
          <cell r="D1691">
            <v>0</v>
          </cell>
        </row>
        <row r="1692">
          <cell r="D1692">
            <v>0</v>
          </cell>
        </row>
        <row r="1693">
          <cell r="D1693">
            <v>0</v>
          </cell>
        </row>
        <row r="1694">
          <cell r="D1694">
            <v>0</v>
          </cell>
        </row>
        <row r="1695">
          <cell r="D1695">
            <v>0</v>
          </cell>
        </row>
        <row r="1696">
          <cell r="D1696">
            <v>0</v>
          </cell>
        </row>
        <row r="1697">
          <cell r="D1697">
            <v>0</v>
          </cell>
        </row>
        <row r="1698">
          <cell r="D1698">
            <v>0</v>
          </cell>
        </row>
        <row r="1699">
          <cell r="D1699">
            <v>0</v>
          </cell>
        </row>
        <row r="1700">
          <cell r="D1700">
            <v>0</v>
          </cell>
        </row>
        <row r="1701">
          <cell r="D1701">
            <v>0</v>
          </cell>
        </row>
        <row r="1702">
          <cell r="D1702">
            <v>0</v>
          </cell>
        </row>
        <row r="1703">
          <cell r="D1703">
            <v>0</v>
          </cell>
        </row>
        <row r="1704">
          <cell r="D1704">
            <v>0</v>
          </cell>
        </row>
        <row r="1705">
          <cell r="D1705">
            <v>0</v>
          </cell>
        </row>
        <row r="1706">
          <cell r="D1706">
            <v>0</v>
          </cell>
        </row>
        <row r="1707">
          <cell r="D1707">
            <v>0</v>
          </cell>
        </row>
        <row r="1708">
          <cell r="D1708">
            <v>0</v>
          </cell>
        </row>
        <row r="1709">
          <cell r="D1709">
            <v>0</v>
          </cell>
        </row>
        <row r="1710">
          <cell r="D1710">
            <v>0</v>
          </cell>
        </row>
        <row r="1711">
          <cell r="D1711">
            <v>0</v>
          </cell>
        </row>
        <row r="1712">
          <cell r="D1712">
            <v>0</v>
          </cell>
        </row>
        <row r="1713">
          <cell r="D1713">
            <v>0</v>
          </cell>
        </row>
        <row r="1714">
          <cell r="D1714">
            <v>0</v>
          </cell>
        </row>
        <row r="1715">
          <cell r="D1715">
            <v>0</v>
          </cell>
        </row>
        <row r="1716">
          <cell r="D1716">
            <v>0</v>
          </cell>
        </row>
        <row r="1717">
          <cell r="D1717">
            <v>0</v>
          </cell>
        </row>
        <row r="1718">
          <cell r="D1718">
            <v>0</v>
          </cell>
        </row>
        <row r="1719">
          <cell r="D1719">
            <v>0</v>
          </cell>
        </row>
        <row r="1720">
          <cell r="D1720">
            <v>0</v>
          </cell>
        </row>
        <row r="1721">
          <cell r="D1721">
            <v>0</v>
          </cell>
        </row>
        <row r="1722">
          <cell r="D1722">
            <v>0</v>
          </cell>
        </row>
        <row r="1723">
          <cell r="D1723">
            <v>0</v>
          </cell>
        </row>
        <row r="1724">
          <cell r="D1724">
            <v>0</v>
          </cell>
        </row>
        <row r="1725">
          <cell r="D1725">
            <v>0</v>
          </cell>
        </row>
        <row r="1726">
          <cell r="D1726">
            <v>0</v>
          </cell>
        </row>
        <row r="1727">
          <cell r="D1727">
            <v>0</v>
          </cell>
        </row>
        <row r="1728">
          <cell r="D1728">
            <v>0</v>
          </cell>
        </row>
        <row r="1729">
          <cell r="D1729">
            <v>0</v>
          </cell>
        </row>
        <row r="1730">
          <cell r="D1730">
            <v>0</v>
          </cell>
        </row>
        <row r="1731">
          <cell r="D1731">
            <v>0</v>
          </cell>
        </row>
        <row r="1732">
          <cell r="D1732">
            <v>0</v>
          </cell>
        </row>
        <row r="1733">
          <cell r="D1733">
            <v>0</v>
          </cell>
        </row>
        <row r="1734">
          <cell r="D1734">
            <v>0</v>
          </cell>
        </row>
        <row r="1735">
          <cell r="D1735">
            <v>0</v>
          </cell>
        </row>
        <row r="1736">
          <cell r="D1736">
            <v>0</v>
          </cell>
        </row>
        <row r="1737">
          <cell r="D1737">
            <v>0</v>
          </cell>
        </row>
        <row r="1738">
          <cell r="D1738">
            <v>0</v>
          </cell>
        </row>
        <row r="1739">
          <cell r="D1739">
            <v>0</v>
          </cell>
        </row>
        <row r="1740">
          <cell r="D1740">
            <v>0</v>
          </cell>
        </row>
        <row r="1741">
          <cell r="D1741">
            <v>0</v>
          </cell>
        </row>
        <row r="1742">
          <cell r="D1742">
            <v>0</v>
          </cell>
        </row>
        <row r="1743">
          <cell r="D1743">
            <v>0</v>
          </cell>
        </row>
        <row r="1744">
          <cell r="D1744">
            <v>0</v>
          </cell>
        </row>
        <row r="1745">
          <cell r="D1745">
            <v>0</v>
          </cell>
        </row>
        <row r="1746">
          <cell r="D1746">
            <v>0</v>
          </cell>
        </row>
        <row r="1747">
          <cell r="D1747">
            <v>0</v>
          </cell>
        </row>
        <row r="1748">
          <cell r="D1748">
            <v>0</v>
          </cell>
        </row>
        <row r="1749">
          <cell r="D1749">
            <v>0</v>
          </cell>
        </row>
        <row r="1750">
          <cell r="D1750">
            <v>0</v>
          </cell>
        </row>
        <row r="1751">
          <cell r="D1751">
            <v>0</v>
          </cell>
        </row>
        <row r="1752">
          <cell r="D1752">
            <v>0</v>
          </cell>
        </row>
        <row r="1753">
          <cell r="D1753">
            <v>0</v>
          </cell>
        </row>
        <row r="1754">
          <cell r="D1754">
            <v>0</v>
          </cell>
        </row>
        <row r="1755">
          <cell r="D1755">
            <v>0</v>
          </cell>
        </row>
        <row r="1756">
          <cell r="D1756">
            <v>0</v>
          </cell>
        </row>
        <row r="1757">
          <cell r="D1757">
            <v>0</v>
          </cell>
        </row>
        <row r="1758">
          <cell r="D1758">
            <v>0</v>
          </cell>
        </row>
        <row r="1759">
          <cell r="D1759">
            <v>0</v>
          </cell>
        </row>
        <row r="1760">
          <cell r="D1760">
            <v>0</v>
          </cell>
        </row>
        <row r="1761">
          <cell r="D1761">
            <v>0</v>
          </cell>
        </row>
        <row r="1762">
          <cell r="D1762">
            <v>0</v>
          </cell>
        </row>
        <row r="1763">
          <cell r="D1763">
            <v>0</v>
          </cell>
        </row>
        <row r="1764">
          <cell r="D1764">
            <v>0</v>
          </cell>
        </row>
        <row r="1765">
          <cell r="D1765">
            <v>0</v>
          </cell>
        </row>
        <row r="1766">
          <cell r="D1766">
            <v>0</v>
          </cell>
        </row>
        <row r="1767">
          <cell r="D1767">
            <v>0</v>
          </cell>
        </row>
        <row r="1768">
          <cell r="D1768">
            <v>0</v>
          </cell>
        </row>
        <row r="1769">
          <cell r="D1769">
            <v>0</v>
          </cell>
        </row>
        <row r="1770">
          <cell r="D1770">
            <v>0</v>
          </cell>
        </row>
        <row r="1771">
          <cell r="D1771">
            <v>0</v>
          </cell>
        </row>
        <row r="1772">
          <cell r="D1772">
            <v>0</v>
          </cell>
        </row>
        <row r="1773">
          <cell r="D1773">
            <v>0</v>
          </cell>
        </row>
        <row r="1774">
          <cell r="D1774">
            <v>0</v>
          </cell>
        </row>
        <row r="1775">
          <cell r="D1775">
            <v>0</v>
          </cell>
        </row>
        <row r="1776">
          <cell r="D1776">
            <v>0</v>
          </cell>
        </row>
        <row r="1777">
          <cell r="D1777">
            <v>0</v>
          </cell>
        </row>
        <row r="1778">
          <cell r="D1778">
            <v>0</v>
          </cell>
        </row>
        <row r="1779">
          <cell r="D1779">
            <v>0</v>
          </cell>
        </row>
        <row r="1780">
          <cell r="D1780">
            <v>0</v>
          </cell>
        </row>
        <row r="1781">
          <cell r="D1781">
            <v>0</v>
          </cell>
        </row>
        <row r="1782">
          <cell r="D1782">
            <v>0</v>
          </cell>
        </row>
        <row r="1783">
          <cell r="D1783">
            <v>0</v>
          </cell>
        </row>
        <row r="1784">
          <cell r="D1784">
            <v>0</v>
          </cell>
        </row>
        <row r="1785">
          <cell r="D1785">
            <v>0</v>
          </cell>
        </row>
        <row r="1786">
          <cell r="D1786">
            <v>0</v>
          </cell>
        </row>
        <row r="1787">
          <cell r="D1787">
            <v>0</v>
          </cell>
        </row>
        <row r="1788">
          <cell r="D1788">
            <v>0</v>
          </cell>
        </row>
        <row r="1789">
          <cell r="D1789">
            <v>0</v>
          </cell>
        </row>
        <row r="1790">
          <cell r="D1790">
            <v>0</v>
          </cell>
        </row>
        <row r="1791">
          <cell r="D1791">
            <v>0</v>
          </cell>
        </row>
        <row r="1792">
          <cell r="D1792">
            <v>0</v>
          </cell>
        </row>
        <row r="1793">
          <cell r="D1793">
            <v>0</v>
          </cell>
        </row>
        <row r="1794">
          <cell r="D1794">
            <v>0</v>
          </cell>
        </row>
        <row r="1795">
          <cell r="D1795">
            <v>0</v>
          </cell>
        </row>
        <row r="1796">
          <cell r="D1796">
            <v>0</v>
          </cell>
        </row>
        <row r="1797">
          <cell r="D1797">
            <v>0</v>
          </cell>
        </row>
        <row r="1798">
          <cell r="D1798">
            <v>0</v>
          </cell>
        </row>
        <row r="1799">
          <cell r="D1799">
            <v>0</v>
          </cell>
        </row>
        <row r="1800">
          <cell r="D1800">
            <v>0</v>
          </cell>
        </row>
        <row r="1801">
          <cell r="D1801">
            <v>0</v>
          </cell>
        </row>
        <row r="1802">
          <cell r="D1802">
            <v>0</v>
          </cell>
        </row>
        <row r="1803">
          <cell r="D1803">
            <v>0</v>
          </cell>
        </row>
        <row r="1804">
          <cell r="D1804">
            <v>0</v>
          </cell>
        </row>
        <row r="1805">
          <cell r="D1805">
            <v>0</v>
          </cell>
        </row>
        <row r="1806">
          <cell r="D1806">
            <v>0</v>
          </cell>
        </row>
        <row r="1807">
          <cell r="D1807">
            <v>0</v>
          </cell>
        </row>
        <row r="1808">
          <cell r="D1808">
            <v>0</v>
          </cell>
        </row>
        <row r="1809">
          <cell r="D1809">
            <v>0</v>
          </cell>
        </row>
        <row r="1810">
          <cell r="D1810">
            <v>0</v>
          </cell>
        </row>
        <row r="1811">
          <cell r="D1811">
            <v>0</v>
          </cell>
        </row>
        <row r="1812">
          <cell r="D1812">
            <v>0</v>
          </cell>
        </row>
        <row r="1813">
          <cell r="D1813">
            <v>0</v>
          </cell>
        </row>
        <row r="1814">
          <cell r="D1814">
            <v>0</v>
          </cell>
        </row>
        <row r="1815">
          <cell r="D1815">
            <v>0</v>
          </cell>
        </row>
        <row r="1816">
          <cell r="D1816">
            <v>0</v>
          </cell>
        </row>
        <row r="1817">
          <cell r="D1817">
            <v>0</v>
          </cell>
        </row>
        <row r="1818">
          <cell r="D1818">
            <v>0</v>
          </cell>
        </row>
        <row r="1819">
          <cell r="D1819">
            <v>0</v>
          </cell>
        </row>
        <row r="1820">
          <cell r="D1820">
            <v>0</v>
          </cell>
        </row>
        <row r="1821">
          <cell r="D1821">
            <v>0</v>
          </cell>
        </row>
        <row r="1822">
          <cell r="D1822">
            <v>0</v>
          </cell>
        </row>
        <row r="1823">
          <cell r="D1823">
            <v>0</v>
          </cell>
        </row>
        <row r="1824">
          <cell r="D1824">
            <v>0</v>
          </cell>
        </row>
        <row r="1825">
          <cell r="D1825">
            <v>0</v>
          </cell>
        </row>
        <row r="1826">
          <cell r="D1826">
            <v>0</v>
          </cell>
        </row>
        <row r="1827">
          <cell r="D1827">
            <v>0</v>
          </cell>
        </row>
        <row r="1828">
          <cell r="D1828">
            <v>0</v>
          </cell>
        </row>
        <row r="1829">
          <cell r="D1829">
            <v>0</v>
          </cell>
        </row>
        <row r="1830">
          <cell r="D1830">
            <v>0</v>
          </cell>
        </row>
        <row r="1831">
          <cell r="D1831">
            <v>0</v>
          </cell>
        </row>
        <row r="1832">
          <cell r="D1832">
            <v>0</v>
          </cell>
        </row>
        <row r="1833">
          <cell r="D1833">
            <v>0</v>
          </cell>
        </row>
        <row r="1834">
          <cell r="D1834">
            <v>0</v>
          </cell>
        </row>
        <row r="1835">
          <cell r="D1835">
            <v>0</v>
          </cell>
        </row>
        <row r="1836">
          <cell r="D1836">
            <v>0</v>
          </cell>
        </row>
        <row r="1837">
          <cell r="D1837">
            <v>0</v>
          </cell>
        </row>
        <row r="1838">
          <cell r="D1838">
            <v>0</v>
          </cell>
        </row>
        <row r="1839">
          <cell r="D1839">
            <v>0</v>
          </cell>
        </row>
        <row r="1840">
          <cell r="D1840">
            <v>0</v>
          </cell>
        </row>
        <row r="1841">
          <cell r="D1841">
            <v>0</v>
          </cell>
        </row>
        <row r="1842">
          <cell r="D1842">
            <v>0</v>
          </cell>
        </row>
        <row r="1843">
          <cell r="D1843">
            <v>0</v>
          </cell>
        </row>
        <row r="1844">
          <cell r="D1844">
            <v>0</v>
          </cell>
        </row>
        <row r="1845">
          <cell r="D1845">
            <v>0</v>
          </cell>
        </row>
        <row r="1846">
          <cell r="D1846">
            <v>0</v>
          </cell>
        </row>
        <row r="1847">
          <cell r="D1847">
            <v>0</v>
          </cell>
        </row>
        <row r="1848">
          <cell r="D1848">
            <v>0</v>
          </cell>
        </row>
        <row r="1849">
          <cell r="D1849">
            <v>0</v>
          </cell>
        </row>
        <row r="1850">
          <cell r="D1850">
            <v>0</v>
          </cell>
        </row>
        <row r="1851">
          <cell r="D1851">
            <v>0</v>
          </cell>
        </row>
        <row r="1852">
          <cell r="D1852">
            <v>0</v>
          </cell>
        </row>
        <row r="1853">
          <cell r="D1853">
            <v>0</v>
          </cell>
        </row>
        <row r="1854">
          <cell r="D1854">
            <v>0</v>
          </cell>
        </row>
        <row r="1855">
          <cell r="D1855">
            <v>0</v>
          </cell>
        </row>
        <row r="1856">
          <cell r="D1856">
            <v>0</v>
          </cell>
        </row>
        <row r="1857">
          <cell r="D1857">
            <v>0</v>
          </cell>
        </row>
        <row r="1858">
          <cell r="D1858">
            <v>0</v>
          </cell>
        </row>
        <row r="1859">
          <cell r="D1859">
            <v>0</v>
          </cell>
        </row>
        <row r="1860">
          <cell r="D1860">
            <v>0</v>
          </cell>
        </row>
        <row r="1861">
          <cell r="D1861">
            <v>0</v>
          </cell>
        </row>
        <row r="1862">
          <cell r="D1862">
            <v>0</v>
          </cell>
        </row>
        <row r="1863">
          <cell r="D1863">
            <v>0</v>
          </cell>
        </row>
        <row r="1864">
          <cell r="D1864">
            <v>0</v>
          </cell>
        </row>
        <row r="1865">
          <cell r="D1865">
            <v>0</v>
          </cell>
        </row>
        <row r="1866">
          <cell r="D1866">
            <v>0</v>
          </cell>
        </row>
        <row r="1867">
          <cell r="D1867">
            <v>0</v>
          </cell>
        </row>
        <row r="1868">
          <cell r="D1868">
            <v>0</v>
          </cell>
        </row>
        <row r="1869">
          <cell r="D1869">
            <v>0</v>
          </cell>
        </row>
        <row r="1870">
          <cell r="D1870">
            <v>0</v>
          </cell>
        </row>
        <row r="1871">
          <cell r="D1871">
            <v>0</v>
          </cell>
        </row>
        <row r="1872">
          <cell r="D1872">
            <v>0</v>
          </cell>
        </row>
        <row r="1873">
          <cell r="D1873">
            <v>0</v>
          </cell>
        </row>
        <row r="1874">
          <cell r="D1874">
            <v>0</v>
          </cell>
        </row>
        <row r="1875">
          <cell r="D1875">
            <v>0</v>
          </cell>
        </row>
        <row r="1876">
          <cell r="D1876">
            <v>0</v>
          </cell>
        </row>
        <row r="1877">
          <cell r="D1877">
            <v>0</v>
          </cell>
        </row>
        <row r="1878">
          <cell r="D1878">
            <v>0</v>
          </cell>
        </row>
        <row r="1879">
          <cell r="D1879">
            <v>0</v>
          </cell>
        </row>
        <row r="1880">
          <cell r="D1880">
            <v>0</v>
          </cell>
        </row>
        <row r="1881">
          <cell r="D1881">
            <v>0</v>
          </cell>
        </row>
        <row r="1882">
          <cell r="D1882">
            <v>0</v>
          </cell>
        </row>
        <row r="1883">
          <cell r="D1883">
            <v>0</v>
          </cell>
        </row>
        <row r="1884">
          <cell r="D1884">
            <v>0</v>
          </cell>
        </row>
        <row r="1885">
          <cell r="D1885">
            <v>0</v>
          </cell>
        </row>
        <row r="1886">
          <cell r="D1886">
            <v>0</v>
          </cell>
        </row>
        <row r="1887">
          <cell r="D1887">
            <v>0</v>
          </cell>
        </row>
        <row r="1888">
          <cell r="D1888">
            <v>0</v>
          </cell>
        </row>
        <row r="1889">
          <cell r="D1889">
            <v>0</v>
          </cell>
        </row>
        <row r="1890">
          <cell r="D1890">
            <v>0</v>
          </cell>
        </row>
        <row r="1891">
          <cell r="D1891">
            <v>0</v>
          </cell>
        </row>
        <row r="1892">
          <cell r="D1892">
            <v>0</v>
          </cell>
        </row>
        <row r="1893">
          <cell r="D1893">
            <v>0</v>
          </cell>
        </row>
        <row r="1894">
          <cell r="D1894">
            <v>0</v>
          </cell>
        </row>
        <row r="1895">
          <cell r="D1895">
            <v>0</v>
          </cell>
        </row>
        <row r="1896">
          <cell r="D1896">
            <v>0</v>
          </cell>
        </row>
        <row r="1897">
          <cell r="D1897">
            <v>0</v>
          </cell>
        </row>
        <row r="1898">
          <cell r="D1898">
            <v>0</v>
          </cell>
        </row>
        <row r="1899">
          <cell r="D1899">
            <v>0</v>
          </cell>
        </row>
        <row r="1900">
          <cell r="D1900">
            <v>0</v>
          </cell>
        </row>
        <row r="1901">
          <cell r="D1901">
            <v>0</v>
          </cell>
        </row>
        <row r="1902">
          <cell r="D1902">
            <v>0</v>
          </cell>
        </row>
        <row r="1903">
          <cell r="D1903">
            <v>0</v>
          </cell>
        </row>
        <row r="1904">
          <cell r="D1904">
            <v>0</v>
          </cell>
        </row>
        <row r="1905">
          <cell r="D1905">
            <v>0</v>
          </cell>
        </row>
        <row r="1906">
          <cell r="D1906">
            <v>0</v>
          </cell>
        </row>
        <row r="1907">
          <cell r="D1907">
            <v>0</v>
          </cell>
        </row>
        <row r="1908">
          <cell r="D1908">
            <v>0</v>
          </cell>
        </row>
        <row r="1909">
          <cell r="D1909">
            <v>0</v>
          </cell>
        </row>
        <row r="1910">
          <cell r="D1910">
            <v>0</v>
          </cell>
        </row>
        <row r="1911">
          <cell r="D1911">
            <v>0</v>
          </cell>
        </row>
        <row r="1912">
          <cell r="D1912">
            <v>0</v>
          </cell>
        </row>
        <row r="1913">
          <cell r="D1913">
            <v>0</v>
          </cell>
        </row>
        <row r="1914">
          <cell r="D1914">
            <v>0</v>
          </cell>
        </row>
        <row r="1915">
          <cell r="D1915">
            <v>0</v>
          </cell>
        </row>
        <row r="1916">
          <cell r="D1916">
            <v>0</v>
          </cell>
        </row>
        <row r="1917">
          <cell r="D1917">
            <v>0</v>
          </cell>
        </row>
        <row r="1918">
          <cell r="D1918">
            <v>0</v>
          </cell>
        </row>
        <row r="1919">
          <cell r="D1919">
            <v>0</v>
          </cell>
        </row>
        <row r="1920">
          <cell r="D1920">
            <v>0</v>
          </cell>
        </row>
        <row r="1921">
          <cell r="D1921">
            <v>0</v>
          </cell>
        </row>
        <row r="1922">
          <cell r="D1922">
            <v>0</v>
          </cell>
        </row>
        <row r="1923">
          <cell r="D1923">
            <v>0</v>
          </cell>
        </row>
        <row r="1924">
          <cell r="D1924">
            <v>0</v>
          </cell>
        </row>
        <row r="1925">
          <cell r="D1925">
            <v>0</v>
          </cell>
        </row>
        <row r="1926">
          <cell r="D1926">
            <v>0</v>
          </cell>
        </row>
        <row r="1927">
          <cell r="D1927">
            <v>0</v>
          </cell>
        </row>
        <row r="1928">
          <cell r="D1928">
            <v>0</v>
          </cell>
        </row>
        <row r="1929">
          <cell r="D1929">
            <v>0</v>
          </cell>
        </row>
        <row r="1930">
          <cell r="D1930">
            <v>0</v>
          </cell>
        </row>
        <row r="1931">
          <cell r="D1931">
            <v>0</v>
          </cell>
        </row>
        <row r="1932">
          <cell r="D1932">
            <v>0</v>
          </cell>
        </row>
        <row r="1933">
          <cell r="D1933">
            <v>0</v>
          </cell>
        </row>
        <row r="1934">
          <cell r="D1934">
            <v>0</v>
          </cell>
        </row>
        <row r="1935">
          <cell r="D1935">
            <v>0</v>
          </cell>
        </row>
        <row r="1936">
          <cell r="D1936">
            <v>0</v>
          </cell>
        </row>
        <row r="1937">
          <cell r="D1937">
            <v>0</v>
          </cell>
        </row>
        <row r="1938">
          <cell r="D1938">
            <v>0</v>
          </cell>
        </row>
        <row r="1939">
          <cell r="D1939">
            <v>0</v>
          </cell>
        </row>
        <row r="1940">
          <cell r="D1940">
            <v>0</v>
          </cell>
        </row>
        <row r="1941">
          <cell r="D1941">
            <v>0</v>
          </cell>
        </row>
        <row r="1942">
          <cell r="D1942">
            <v>0</v>
          </cell>
        </row>
        <row r="1943">
          <cell r="D1943">
            <v>0</v>
          </cell>
        </row>
        <row r="1944">
          <cell r="D1944">
            <v>0</v>
          </cell>
        </row>
        <row r="1945">
          <cell r="D1945">
            <v>0</v>
          </cell>
        </row>
        <row r="1946">
          <cell r="D1946">
            <v>0</v>
          </cell>
        </row>
        <row r="1947">
          <cell r="D1947">
            <v>0</v>
          </cell>
        </row>
        <row r="1948">
          <cell r="D1948">
            <v>0</v>
          </cell>
        </row>
        <row r="1949">
          <cell r="D1949">
            <v>0</v>
          </cell>
        </row>
        <row r="1950">
          <cell r="D1950">
            <v>0</v>
          </cell>
        </row>
        <row r="1951">
          <cell r="D1951">
            <v>0</v>
          </cell>
        </row>
        <row r="1952">
          <cell r="D1952">
            <v>0</v>
          </cell>
        </row>
        <row r="1953">
          <cell r="D1953">
            <v>0</v>
          </cell>
        </row>
        <row r="1954">
          <cell r="D1954">
            <v>0</v>
          </cell>
        </row>
        <row r="1955">
          <cell r="D1955">
            <v>0</v>
          </cell>
        </row>
        <row r="1956">
          <cell r="D1956">
            <v>0</v>
          </cell>
        </row>
        <row r="1957">
          <cell r="D1957">
            <v>0</v>
          </cell>
        </row>
        <row r="1958">
          <cell r="D1958">
            <v>0</v>
          </cell>
        </row>
        <row r="1959">
          <cell r="D1959">
            <v>0</v>
          </cell>
        </row>
        <row r="1960">
          <cell r="D1960">
            <v>0</v>
          </cell>
        </row>
        <row r="1961">
          <cell r="D1961">
            <v>0</v>
          </cell>
        </row>
        <row r="1962">
          <cell r="D1962">
            <v>0</v>
          </cell>
        </row>
        <row r="1963">
          <cell r="D1963">
            <v>0</v>
          </cell>
        </row>
        <row r="1964">
          <cell r="D1964">
            <v>0</v>
          </cell>
        </row>
        <row r="1965">
          <cell r="D1965">
            <v>0</v>
          </cell>
        </row>
        <row r="1966">
          <cell r="D1966">
            <v>0</v>
          </cell>
        </row>
        <row r="1967">
          <cell r="D1967">
            <v>0</v>
          </cell>
        </row>
        <row r="1968">
          <cell r="D1968">
            <v>0</v>
          </cell>
        </row>
        <row r="1969">
          <cell r="D1969">
            <v>0</v>
          </cell>
        </row>
        <row r="1970">
          <cell r="D1970">
            <v>0</v>
          </cell>
        </row>
        <row r="1971">
          <cell r="D1971">
            <v>0</v>
          </cell>
        </row>
        <row r="1972">
          <cell r="D1972">
            <v>0</v>
          </cell>
        </row>
        <row r="1973">
          <cell r="D1973">
            <v>0</v>
          </cell>
        </row>
        <row r="1974">
          <cell r="D1974">
            <v>0</v>
          </cell>
        </row>
        <row r="1975">
          <cell r="D1975">
            <v>0</v>
          </cell>
        </row>
        <row r="1976">
          <cell r="D1976">
            <v>0</v>
          </cell>
        </row>
        <row r="1977">
          <cell r="D1977">
            <v>0</v>
          </cell>
        </row>
        <row r="1978">
          <cell r="D1978">
            <v>0</v>
          </cell>
        </row>
        <row r="1979">
          <cell r="D1979">
            <v>0</v>
          </cell>
        </row>
        <row r="1980">
          <cell r="D1980">
            <v>0</v>
          </cell>
        </row>
        <row r="1981">
          <cell r="D1981">
            <v>0</v>
          </cell>
        </row>
        <row r="1982">
          <cell r="D1982">
            <v>0</v>
          </cell>
        </row>
        <row r="1983">
          <cell r="D1983">
            <v>0</v>
          </cell>
        </row>
        <row r="1984">
          <cell r="D1984">
            <v>0</v>
          </cell>
        </row>
        <row r="1985">
          <cell r="D1985">
            <v>0</v>
          </cell>
        </row>
        <row r="1986">
          <cell r="D1986">
            <v>0</v>
          </cell>
        </row>
        <row r="1987">
          <cell r="D1987">
            <v>0</v>
          </cell>
        </row>
        <row r="1988">
          <cell r="D1988">
            <v>0</v>
          </cell>
        </row>
        <row r="1989">
          <cell r="D1989">
            <v>0</v>
          </cell>
        </row>
        <row r="1990">
          <cell r="D1990">
            <v>0</v>
          </cell>
        </row>
        <row r="1991">
          <cell r="D1991">
            <v>0</v>
          </cell>
        </row>
        <row r="1992">
          <cell r="D1992">
            <v>0</v>
          </cell>
        </row>
        <row r="1993">
          <cell r="D1993">
            <v>0</v>
          </cell>
        </row>
        <row r="1994">
          <cell r="D1994">
            <v>0</v>
          </cell>
        </row>
        <row r="1995">
          <cell r="D1995">
            <v>0</v>
          </cell>
        </row>
        <row r="1996">
          <cell r="D1996">
            <v>0</v>
          </cell>
        </row>
        <row r="1997">
          <cell r="D1997">
            <v>0</v>
          </cell>
        </row>
        <row r="1998">
          <cell r="D1998">
            <v>0</v>
          </cell>
        </row>
        <row r="1999">
          <cell r="D1999">
            <v>0</v>
          </cell>
        </row>
        <row r="2000">
          <cell r="D2000">
            <v>0</v>
          </cell>
        </row>
        <row r="2001">
          <cell r="D2001">
            <v>0</v>
          </cell>
        </row>
        <row r="2002">
          <cell r="D2002">
            <v>0</v>
          </cell>
        </row>
        <row r="2003">
          <cell r="D2003">
            <v>0</v>
          </cell>
        </row>
        <row r="2004">
          <cell r="D2004">
            <v>0</v>
          </cell>
        </row>
        <row r="2005">
          <cell r="D2005">
            <v>0</v>
          </cell>
        </row>
        <row r="2006">
          <cell r="D2006">
            <v>0</v>
          </cell>
        </row>
        <row r="2007">
          <cell r="D2007">
            <v>0</v>
          </cell>
        </row>
        <row r="2008">
          <cell r="D2008">
            <v>0</v>
          </cell>
        </row>
        <row r="2009">
          <cell r="D2009">
            <v>0</v>
          </cell>
        </row>
        <row r="2010">
          <cell r="D2010">
            <v>0</v>
          </cell>
        </row>
        <row r="2011">
          <cell r="D2011">
            <v>0</v>
          </cell>
        </row>
        <row r="2012">
          <cell r="D2012">
            <v>0</v>
          </cell>
        </row>
        <row r="2013">
          <cell r="D2013">
            <v>0</v>
          </cell>
        </row>
        <row r="2014">
          <cell r="D2014">
            <v>0</v>
          </cell>
        </row>
        <row r="2015">
          <cell r="D2015">
            <v>0</v>
          </cell>
        </row>
        <row r="2016">
          <cell r="D2016">
            <v>0</v>
          </cell>
        </row>
        <row r="2017">
          <cell r="D2017">
            <v>0</v>
          </cell>
        </row>
        <row r="2018">
          <cell r="D2018">
            <v>0</v>
          </cell>
        </row>
        <row r="2019">
          <cell r="D2019">
            <v>0</v>
          </cell>
        </row>
        <row r="2020">
          <cell r="D2020">
            <v>0</v>
          </cell>
        </row>
        <row r="2021">
          <cell r="D2021">
            <v>0</v>
          </cell>
        </row>
        <row r="2022">
          <cell r="D2022">
            <v>0</v>
          </cell>
        </row>
        <row r="2023">
          <cell r="D2023">
            <v>0</v>
          </cell>
        </row>
        <row r="2024">
          <cell r="D2024">
            <v>0</v>
          </cell>
        </row>
        <row r="2025">
          <cell r="D2025">
            <v>0</v>
          </cell>
        </row>
        <row r="2026">
          <cell r="D2026">
            <v>0</v>
          </cell>
        </row>
        <row r="2027">
          <cell r="D2027">
            <v>0</v>
          </cell>
        </row>
        <row r="2028">
          <cell r="D2028">
            <v>0</v>
          </cell>
        </row>
        <row r="2029">
          <cell r="D2029">
            <v>0</v>
          </cell>
        </row>
        <row r="2030">
          <cell r="D2030">
            <v>0</v>
          </cell>
        </row>
        <row r="2031">
          <cell r="D2031">
            <v>0</v>
          </cell>
        </row>
        <row r="2032">
          <cell r="D2032">
            <v>0</v>
          </cell>
        </row>
        <row r="2033">
          <cell r="D2033">
            <v>0</v>
          </cell>
        </row>
        <row r="2034">
          <cell r="D2034">
            <v>0</v>
          </cell>
        </row>
        <row r="2035">
          <cell r="D2035">
            <v>0</v>
          </cell>
        </row>
        <row r="2036">
          <cell r="D2036">
            <v>0</v>
          </cell>
        </row>
        <row r="2037">
          <cell r="D2037">
            <v>0</v>
          </cell>
        </row>
        <row r="2038">
          <cell r="D2038">
            <v>0</v>
          </cell>
        </row>
        <row r="2039">
          <cell r="D2039">
            <v>0</v>
          </cell>
        </row>
        <row r="2040">
          <cell r="D2040">
            <v>0</v>
          </cell>
        </row>
        <row r="2041">
          <cell r="D2041">
            <v>0</v>
          </cell>
        </row>
        <row r="2042">
          <cell r="D2042">
            <v>0</v>
          </cell>
        </row>
        <row r="2043">
          <cell r="D2043">
            <v>0</v>
          </cell>
        </row>
        <row r="2044">
          <cell r="D2044">
            <v>0</v>
          </cell>
        </row>
        <row r="2045">
          <cell r="D2045">
            <v>0</v>
          </cell>
        </row>
        <row r="2046">
          <cell r="D2046">
            <v>0</v>
          </cell>
        </row>
        <row r="2047">
          <cell r="D2047">
            <v>0</v>
          </cell>
        </row>
        <row r="2048">
          <cell r="D2048">
            <v>0</v>
          </cell>
        </row>
        <row r="2049">
          <cell r="D2049">
            <v>0</v>
          </cell>
        </row>
        <row r="2050">
          <cell r="D2050">
            <v>0</v>
          </cell>
        </row>
        <row r="2051">
          <cell r="D2051">
            <v>0</v>
          </cell>
        </row>
        <row r="2052">
          <cell r="D2052">
            <v>0</v>
          </cell>
        </row>
        <row r="2053">
          <cell r="D2053">
            <v>0</v>
          </cell>
        </row>
        <row r="2054">
          <cell r="D2054">
            <v>0</v>
          </cell>
        </row>
        <row r="2055">
          <cell r="D2055">
            <v>0</v>
          </cell>
        </row>
        <row r="2056">
          <cell r="D2056">
            <v>0</v>
          </cell>
        </row>
        <row r="2057">
          <cell r="D2057">
            <v>0</v>
          </cell>
        </row>
        <row r="2058">
          <cell r="D2058">
            <v>0</v>
          </cell>
        </row>
        <row r="2059">
          <cell r="D2059">
            <v>0</v>
          </cell>
        </row>
        <row r="2060">
          <cell r="D2060">
            <v>0</v>
          </cell>
        </row>
        <row r="2061">
          <cell r="D2061">
            <v>0</v>
          </cell>
        </row>
        <row r="2062">
          <cell r="D2062">
            <v>0</v>
          </cell>
        </row>
        <row r="2063">
          <cell r="D2063">
            <v>0</v>
          </cell>
        </row>
        <row r="2064">
          <cell r="D2064">
            <v>0</v>
          </cell>
        </row>
        <row r="2065">
          <cell r="D2065">
            <v>0</v>
          </cell>
        </row>
        <row r="2066">
          <cell r="D2066">
            <v>0</v>
          </cell>
        </row>
        <row r="2067">
          <cell r="D2067">
            <v>0</v>
          </cell>
        </row>
        <row r="2068">
          <cell r="D2068">
            <v>0</v>
          </cell>
        </row>
        <row r="2069">
          <cell r="D2069">
            <v>0</v>
          </cell>
        </row>
        <row r="2070">
          <cell r="D2070">
            <v>0</v>
          </cell>
        </row>
        <row r="2071">
          <cell r="D2071">
            <v>0</v>
          </cell>
        </row>
        <row r="2072">
          <cell r="D2072">
            <v>0</v>
          </cell>
        </row>
        <row r="2073">
          <cell r="D2073">
            <v>0</v>
          </cell>
        </row>
        <row r="2074">
          <cell r="D2074">
            <v>0</v>
          </cell>
        </row>
        <row r="2075">
          <cell r="D2075">
            <v>0</v>
          </cell>
        </row>
        <row r="2076">
          <cell r="D2076">
            <v>0</v>
          </cell>
        </row>
        <row r="2077">
          <cell r="D2077">
            <v>0</v>
          </cell>
        </row>
        <row r="2078">
          <cell r="D2078">
            <v>0</v>
          </cell>
        </row>
        <row r="2079">
          <cell r="D2079">
            <v>0</v>
          </cell>
        </row>
        <row r="2080">
          <cell r="D2080">
            <v>0</v>
          </cell>
        </row>
        <row r="2081">
          <cell r="D2081">
            <v>0</v>
          </cell>
        </row>
        <row r="2082">
          <cell r="D2082">
            <v>0</v>
          </cell>
        </row>
        <row r="2083">
          <cell r="D2083">
            <v>0</v>
          </cell>
        </row>
        <row r="2084">
          <cell r="D2084">
            <v>0</v>
          </cell>
        </row>
        <row r="2085">
          <cell r="D2085">
            <v>0</v>
          </cell>
        </row>
        <row r="2086">
          <cell r="D2086">
            <v>0</v>
          </cell>
        </row>
        <row r="2087">
          <cell r="D2087">
            <v>0</v>
          </cell>
        </row>
        <row r="2088">
          <cell r="D2088">
            <v>0</v>
          </cell>
        </row>
        <row r="2089">
          <cell r="D2089">
            <v>0</v>
          </cell>
        </row>
        <row r="2090">
          <cell r="D2090">
            <v>0</v>
          </cell>
        </row>
        <row r="2091">
          <cell r="D2091">
            <v>0</v>
          </cell>
        </row>
        <row r="2092">
          <cell r="D2092">
            <v>0</v>
          </cell>
        </row>
        <row r="2093">
          <cell r="D2093">
            <v>0</v>
          </cell>
        </row>
        <row r="2094">
          <cell r="D2094">
            <v>0</v>
          </cell>
        </row>
        <row r="2095">
          <cell r="D2095">
            <v>0</v>
          </cell>
        </row>
        <row r="2096">
          <cell r="D2096">
            <v>0</v>
          </cell>
        </row>
        <row r="2097">
          <cell r="D2097">
            <v>0</v>
          </cell>
        </row>
        <row r="2098">
          <cell r="D2098">
            <v>0</v>
          </cell>
        </row>
        <row r="2099">
          <cell r="D2099">
            <v>0</v>
          </cell>
        </row>
        <row r="2100">
          <cell r="D2100">
            <v>0</v>
          </cell>
        </row>
        <row r="2101">
          <cell r="D2101">
            <v>0</v>
          </cell>
        </row>
        <row r="2102">
          <cell r="D2102">
            <v>0</v>
          </cell>
        </row>
        <row r="2103">
          <cell r="D2103">
            <v>0</v>
          </cell>
        </row>
        <row r="2104">
          <cell r="D2104">
            <v>0</v>
          </cell>
        </row>
        <row r="2105">
          <cell r="D2105">
            <v>0</v>
          </cell>
        </row>
        <row r="2106">
          <cell r="D2106">
            <v>0</v>
          </cell>
        </row>
        <row r="2107">
          <cell r="D2107">
            <v>0</v>
          </cell>
        </row>
        <row r="2108">
          <cell r="D2108">
            <v>0</v>
          </cell>
        </row>
        <row r="2109">
          <cell r="D2109">
            <v>0</v>
          </cell>
        </row>
        <row r="2110">
          <cell r="D2110">
            <v>0</v>
          </cell>
        </row>
        <row r="2111">
          <cell r="D2111">
            <v>0</v>
          </cell>
        </row>
        <row r="2112">
          <cell r="D2112">
            <v>0</v>
          </cell>
        </row>
        <row r="2113">
          <cell r="D2113">
            <v>0</v>
          </cell>
        </row>
        <row r="2114">
          <cell r="D2114">
            <v>0</v>
          </cell>
        </row>
        <row r="2115">
          <cell r="D2115">
            <v>0</v>
          </cell>
        </row>
        <row r="2116">
          <cell r="D2116">
            <v>0</v>
          </cell>
        </row>
        <row r="2117">
          <cell r="D2117">
            <v>0</v>
          </cell>
        </row>
        <row r="2118">
          <cell r="D2118">
            <v>0</v>
          </cell>
        </row>
        <row r="2119">
          <cell r="D2119">
            <v>0</v>
          </cell>
        </row>
        <row r="2120">
          <cell r="D2120">
            <v>0</v>
          </cell>
        </row>
        <row r="2121">
          <cell r="D2121">
            <v>0</v>
          </cell>
        </row>
        <row r="2122">
          <cell r="D2122">
            <v>0</v>
          </cell>
        </row>
        <row r="2123">
          <cell r="D2123">
            <v>0</v>
          </cell>
        </row>
        <row r="2124">
          <cell r="D2124">
            <v>0</v>
          </cell>
        </row>
        <row r="2125">
          <cell r="D2125">
            <v>0</v>
          </cell>
        </row>
        <row r="2126">
          <cell r="D2126">
            <v>0</v>
          </cell>
        </row>
        <row r="2127">
          <cell r="D2127">
            <v>0</v>
          </cell>
        </row>
        <row r="2128">
          <cell r="D2128">
            <v>0</v>
          </cell>
        </row>
        <row r="2129">
          <cell r="D2129">
            <v>0</v>
          </cell>
        </row>
        <row r="2130">
          <cell r="D2130">
            <v>0</v>
          </cell>
        </row>
        <row r="2131">
          <cell r="D2131">
            <v>0</v>
          </cell>
        </row>
        <row r="2132">
          <cell r="D2132">
            <v>0</v>
          </cell>
        </row>
        <row r="2133">
          <cell r="D2133">
            <v>0</v>
          </cell>
        </row>
        <row r="2134">
          <cell r="D2134">
            <v>0</v>
          </cell>
        </row>
        <row r="2135">
          <cell r="D2135">
            <v>0</v>
          </cell>
        </row>
        <row r="2136">
          <cell r="D2136">
            <v>0</v>
          </cell>
        </row>
        <row r="2137">
          <cell r="D2137">
            <v>0</v>
          </cell>
        </row>
        <row r="2138">
          <cell r="D2138">
            <v>0</v>
          </cell>
        </row>
        <row r="2139">
          <cell r="D2139">
            <v>0</v>
          </cell>
        </row>
        <row r="2140">
          <cell r="D2140">
            <v>0</v>
          </cell>
        </row>
        <row r="2141">
          <cell r="D2141">
            <v>0</v>
          </cell>
        </row>
        <row r="2142">
          <cell r="D2142">
            <v>0</v>
          </cell>
        </row>
        <row r="2143">
          <cell r="D2143">
            <v>0</v>
          </cell>
        </row>
        <row r="2144">
          <cell r="D2144">
            <v>0</v>
          </cell>
        </row>
        <row r="2145">
          <cell r="D2145">
            <v>0</v>
          </cell>
        </row>
        <row r="2146">
          <cell r="D2146">
            <v>0</v>
          </cell>
        </row>
        <row r="2147">
          <cell r="D2147">
            <v>0</v>
          </cell>
        </row>
        <row r="2148">
          <cell r="D2148">
            <v>0</v>
          </cell>
        </row>
        <row r="2149">
          <cell r="D2149">
            <v>0</v>
          </cell>
        </row>
        <row r="2150">
          <cell r="D2150">
            <v>0</v>
          </cell>
        </row>
        <row r="2151">
          <cell r="D2151">
            <v>0</v>
          </cell>
        </row>
        <row r="2152">
          <cell r="D2152">
            <v>0</v>
          </cell>
        </row>
        <row r="2153">
          <cell r="D2153">
            <v>0</v>
          </cell>
        </row>
        <row r="2154">
          <cell r="D2154">
            <v>0</v>
          </cell>
        </row>
        <row r="2155">
          <cell r="D2155">
            <v>0</v>
          </cell>
        </row>
        <row r="2156">
          <cell r="D2156">
            <v>0</v>
          </cell>
        </row>
        <row r="2157">
          <cell r="D2157">
            <v>0</v>
          </cell>
        </row>
        <row r="2158">
          <cell r="D2158">
            <v>0</v>
          </cell>
        </row>
        <row r="2159">
          <cell r="D2159">
            <v>0</v>
          </cell>
        </row>
        <row r="2160">
          <cell r="D2160">
            <v>0</v>
          </cell>
        </row>
        <row r="2161">
          <cell r="D2161">
            <v>0</v>
          </cell>
        </row>
        <row r="2162">
          <cell r="D2162">
            <v>0</v>
          </cell>
        </row>
        <row r="2163">
          <cell r="D2163">
            <v>0</v>
          </cell>
        </row>
        <row r="2164">
          <cell r="D2164">
            <v>0</v>
          </cell>
        </row>
        <row r="2165">
          <cell r="D2165">
            <v>0</v>
          </cell>
        </row>
        <row r="2166">
          <cell r="D2166">
            <v>0</v>
          </cell>
        </row>
        <row r="2167">
          <cell r="D2167">
            <v>0</v>
          </cell>
        </row>
        <row r="2168">
          <cell r="D2168">
            <v>0</v>
          </cell>
        </row>
        <row r="2169">
          <cell r="D2169">
            <v>0</v>
          </cell>
        </row>
        <row r="2170">
          <cell r="D2170">
            <v>0</v>
          </cell>
        </row>
        <row r="2171">
          <cell r="D2171">
            <v>0</v>
          </cell>
        </row>
        <row r="2172">
          <cell r="D2172">
            <v>0</v>
          </cell>
        </row>
        <row r="2173">
          <cell r="D2173">
            <v>0</v>
          </cell>
        </row>
        <row r="2174">
          <cell r="D2174">
            <v>0</v>
          </cell>
        </row>
        <row r="2175">
          <cell r="D2175">
            <v>0</v>
          </cell>
        </row>
        <row r="2176">
          <cell r="D2176">
            <v>0</v>
          </cell>
        </row>
        <row r="2177">
          <cell r="D2177">
            <v>0</v>
          </cell>
        </row>
        <row r="2178">
          <cell r="D2178">
            <v>0</v>
          </cell>
        </row>
        <row r="2179">
          <cell r="D2179">
            <v>0</v>
          </cell>
        </row>
        <row r="2180">
          <cell r="D2180">
            <v>0</v>
          </cell>
        </row>
        <row r="2181">
          <cell r="D2181">
            <v>0</v>
          </cell>
        </row>
        <row r="2182">
          <cell r="D2182">
            <v>0</v>
          </cell>
        </row>
        <row r="2183">
          <cell r="D2183">
            <v>0</v>
          </cell>
        </row>
        <row r="2184">
          <cell r="D2184">
            <v>0</v>
          </cell>
        </row>
        <row r="2185">
          <cell r="D2185">
            <v>0</v>
          </cell>
        </row>
        <row r="2186">
          <cell r="D2186">
            <v>0</v>
          </cell>
        </row>
        <row r="2187">
          <cell r="D2187">
            <v>0</v>
          </cell>
        </row>
        <row r="2188">
          <cell r="D2188">
            <v>0</v>
          </cell>
        </row>
        <row r="2189">
          <cell r="D2189">
            <v>0</v>
          </cell>
        </row>
        <row r="2190">
          <cell r="D2190">
            <v>0</v>
          </cell>
        </row>
        <row r="2191">
          <cell r="D2191">
            <v>0</v>
          </cell>
        </row>
        <row r="2192">
          <cell r="D2192">
            <v>0</v>
          </cell>
        </row>
        <row r="2193">
          <cell r="D2193">
            <v>0</v>
          </cell>
        </row>
        <row r="2194">
          <cell r="D2194">
            <v>0</v>
          </cell>
        </row>
        <row r="2195">
          <cell r="D2195">
            <v>0</v>
          </cell>
        </row>
        <row r="2196">
          <cell r="D2196">
            <v>0</v>
          </cell>
        </row>
        <row r="2197">
          <cell r="D2197">
            <v>0</v>
          </cell>
        </row>
        <row r="2198">
          <cell r="D2198">
            <v>0</v>
          </cell>
        </row>
        <row r="2199">
          <cell r="D2199">
            <v>0</v>
          </cell>
        </row>
        <row r="2200">
          <cell r="D2200">
            <v>0</v>
          </cell>
        </row>
        <row r="2201">
          <cell r="D2201">
            <v>0</v>
          </cell>
        </row>
        <row r="2202">
          <cell r="D2202">
            <v>0</v>
          </cell>
        </row>
        <row r="2203">
          <cell r="D2203">
            <v>0</v>
          </cell>
        </row>
        <row r="2204">
          <cell r="D2204">
            <v>0</v>
          </cell>
        </row>
        <row r="2205">
          <cell r="D2205">
            <v>0</v>
          </cell>
        </row>
        <row r="2206">
          <cell r="D2206">
            <v>0</v>
          </cell>
        </row>
        <row r="2207">
          <cell r="D2207">
            <v>0</v>
          </cell>
        </row>
        <row r="2208">
          <cell r="D2208">
            <v>0</v>
          </cell>
        </row>
        <row r="2209">
          <cell r="D2209">
            <v>0</v>
          </cell>
        </row>
        <row r="2210">
          <cell r="D2210">
            <v>0</v>
          </cell>
        </row>
        <row r="2211">
          <cell r="D2211">
            <v>0</v>
          </cell>
        </row>
        <row r="2212">
          <cell r="D2212">
            <v>0</v>
          </cell>
        </row>
        <row r="2213">
          <cell r="D2213">
            <v>0</v>
          </cell>
        </row>
        <row r="2214">
          <cell r="D2214">
            <v>0</v>
          </cell>
        </row>
        <row r="2215">
          <cell r="D2215">
            <v>0</v>
          </cell>
        </row>
        <row r="2216">
          <cell r="D2216">
            <v>0</v>
          </cell>
        </row>
        <row r="2217">
          <cell r="D2217">
            <v>0</v>
          </cell>
        </row>
        <row r="2218">
          <cell r="D2218">
            <v>0</v>
          </cell>
        </row>
        <row r="2219">
          <cell r="D2219">
            <v>0</v>
          </cell>
        </row>
        <row r="2220">
          <cell r="D2220">
            <v>0</v>
          </cell>
        </row>
        <row r="2221">
          <cell r="D2221">
            <v>0</v>
          </cell>
        </row>
        <row r="2222">
          <cell r="D2222">
            <v>0</v>
          </cell>
        </row>
        <row r="2223">
          <cell r="D2223">
            <v>0</v>
          </cell>
        </row>
        <row r="2224">
          <cell r="D2224">
            <v>0</v>
          </cell>
        </row>
        <row r="2225">
          <cell r="D2225">
            <v>0</v>
          </cell>
        </row>
        <row r="2226">
          <cell r="D2226">
            <v>0</v>
          </cell>
        </row>
        <row r="2227">
          <cell r="D2227">
            <v>0</v>
          </cell>
        </row>
        <row r="2228">
          <cell r="D2228">
            <v>0</v>
          </cell>
        </row>
        <row r="2229">
          <cell r="D2229">
            <v>0</v>
          </cell>
        </row>
        <row r="2230">
          <cell r="D2230">
            <v>0</v>
          </cell>
        </row>
        <row r="2231">
          <cell r="D2231">
            <v>0</v>
          </cell>
        </row>
        <row r="2232">
          <cell r="D2232">
            <v>0</v>
          </cell>
        </row>
        <row r="2233">
          <cell r="D2233">
            <v>0</v>
          </cell>
        </row>
        <row r="2234">
          <cell r="D2234">
            <v>0</v>
          </cell>
        </row>
        <row r="2235">
          <cell r="D2235">
            <v>0</v>
          </cell>
        </row>
        <row r="2236">
          <cell r="D2236">
            <v>0</v>
          </cell>
        </row>
        <row r="2237">
          <cell r="D2237">
            <v>0</v>
          </cell>
        </row>
        <row r="2238">
          <cell r="D2238">
            <v>0</v>
          </cell>
        </row>
        <row r="2239">
          <cell r="D2239">
            <v>0</v>
          </cell>
        </row>
        <row r="2240">
          <cell r="D2240">
            <v>0</v>
          </cell>
        </row>
        <row r="2241">
          <cell r="D2241">
            <v>0</v>
          </cell>
        </row>
        <row r="2242">
          <cell r="D2242">
            <v>0</v>
          </cell>
        </row>
        <row r="2243">
          <cell r="D2243">
            <v>0</v>
          </cell>
        </row>
        <row r="2244">
          <cell r="D2244">
            <v>0</v>
          </cell>
        </row>
        <row r="2245">
          <cell r="D2245">
            <v>0</v>
          </cell>
        </row>
        <row r="2246">
          <cell r="D2246">
            <v>0</v>
          </cell>
        </row>
        <row r="2247">
          <cell r="D2247">
            <v>0</v>
          </cell>
        </row>
        <row r="2248">
          <cell r="D2248">
            <v>0</v>
          </cell>
        </row>
        <row r="2249">
          <cell r="D2249">
            <v>0</v>
          </cell>
        </row>
        <row r="2250">
          <cell r="D2250">
            <v>0</v>
          </cell>
        </row>
        <row r="2251">
          <cell r="D2251">
            <v>0</v>
          </cell>
        </row>
        <row r="2252">
          <cell r="D2252">
            <v>0</v>
          </cell>
        </row>
        <row r="2253">
          <cell r="D2253">
            <v>0</v>
          </cell>
        </row>
        <row r="2254">
          <cell r="D2254">
            <v>0</v>
          </cell>
        </row>
        <row r="2255">
          <cell r="D2255">
            <v>0</v>
          </cell>
        </row>
        <row r="2256">
          <cell r="D2256">
            <v>0</v>
          </cell>
        </row>
        <row r="2257">
          <cell r="D2257">
            <v>0</v>
          </cell>
        </row>
        <row r="2258">
          <cell r="D2258">
            <v>0</v>
          </cell>
        </row>
        <row r="2259">
          <cell r="D2259">
            <v>0</v>
          </cell>
        </row>
        <row r="2260">
          <cell r="D2260">
            <v>0</v>
          </cell>
        </row>
        <row r="2261">
          <cell r="D2261">
            <v>0</v>
          </cell>
        </row>
        <row r="2262">
          <cell r="D2262">
            <v>0</v>
          </cell>
        </row>
        <row r="2263">
          <cell r="D2263">
            <v>0</v>
          </cell>
        </row>
        <row r="2264">
          <cell r="D2264">
            <v>0</v>
          </cell>
        </row>
        <row r="2265">
          <cell r="D2265">
            <v>0</v>
          </cell>
        </row>
        <row r="2266">
          <cell r="D2266">
            <v>0</v>
          </cell>
        </row>
        <row r="2267">
          <cell r="D2267">
            <v>0</v>
          </cell>
        </row>
        <row r="2268">
          <cell r="D2268">
            <v>0</v>
          </cell>
        </row>
        <row r="2269">
          <cell r="D2269">
            <v>0</v>
          </cell>
        </row>
        <row r="2270">
          <cell r="D2270">
            <v>0</v>
          </cell>
        </row>
        <row r="2271">
          <cell r="D2271">
            <v>0</v>
          </cell>
        </row>
        <row r="2272">
          <cell r="D2272">
            <v>0</v>
          </cell>
        </row>
        <row r="2273">
          <cell r="D2273">
            <v>0</v>
          </cell>
        </row>
        <row r="2274">
          <cell r="D2274">
            <v>0</v>
          </cell>
        </row>
        <row r="2275">
          <cell r="D2275">
            <v>0</v>
          </cell>
        </row>
        <row r="2276">
          <cell r="D2276">
            <v>0</v>
          </cell>
        </row>
        <row r="2277">
          <cell r="D2277">
            <v>0</v>
          </cell>
        </row>
        <row r="2278">
          <cell r="D2278">
            <v>0</v>
          </cell>
        </row>
        <row r="2279">
          <cell r="D2279">
            <v>0</v>
          </cell>
        </row>
        <row r="2280">
          <cell r="D2280">
            <v>0</v>
          </cell>
        </row>
        <row r="2281">
          <cell r="D2281">
            <v>0</v>
          </cell>
        </row>
        <row r="2282">
          <cell r="D2282">
            <v>0</v>
          </cell>
        </row>
        <row r="2283">
          <cell r="D2283">
            <v>0</v>
          </cell>
        </row>
        <row r="2284">
          <cell r="D2284">
            <v>0</v>
          </cell>
        </row>
        <row r="2285">
          <cell r="D2285">
            <v>0</v>
          </cell>
        </row>
        <row r="2286">
          <cell r="D2286">
            <v>0</v>
          </cell>
        </row>
        <row r="2287">
          <cell r="D2287">
            <v>0</v>
          </cell>
        </row>
        <row r="2288">
          <cell r="D2288">
            <v>0</v>
          </cell>
        </row>
        <row r="2289">
          <cell r="D2289">
            <v>0</v>
          </cell>
        </row>
        <row r="2290">
          <cell r="D2290">
            <v>0</v>
          </cell>
        </row>
        <row r="2291">
          <cell r="D2291">
            <v>0</v>
          </cell>
        </row>
        <row r="2292">
          <cell r="D2292">
            <v>0</v>
          </cell>
        </row>
        <row r="2293">
          <cell r="D2293">
            <v>0</v>
          </cell>
        </row>
        <row r="2294">
          <cell r="D2294">
            <v>0</v>
          </cell>
        </row>
        <row r="2295">
          <cell r="D2295">
            <v>0</v>
          </cell>
        </row>
        <row r="2296">
          <cell r="D2296">
            <v>0</v>
          </cell>
        </row>
        <row r="2297">
          <cell r="D2297">
            <v>0</v>
          </cell>
        </row>
        <row r="2298">
          <cell r="D2298">
            <v>0</v>
          </cell>
        </row>
        <row r="2299">
          <cell r="D2299">
            <v>0</v>
          </cell>
        </row>
        <row r="2300">
          <cell r="D2300">
            <v>0</v>
          </cell>
        </row>
        <row r="2301">
          <cell r="D2301">
            <v>0</v>
          </cell>
        </row>
        <row r="2302">
          <cell r="D2302">
            <v>0</v>
          </cell>
        </row>
        <row r="2303">
          <cell r="D2303">
            <v>0</v>
          </cell>
        </row>
        <row r="2304">
          <cell r="D2304">
            <v>0</v>
          </cell>
        </row>
        <row r="2305">
          <cell r="D2305">
            <v>0</v>
          </cell>
        </row>
        <row r="2306">
          <cell r="D2306">
            <v>0</v>
          </cell>
        </row>
        <row r="2307">
          <cell r="D2307">
            <v>0</v>
          </cell>
        </row>
        <row r="2308">
          <cell r="D2308">
            <v>0</v>
          </cell>
        </row>
        <row r="2309">
          <cell r="D2309">
            <v>0</v>
          </cell>
        </row>
        <row r="2310">
          <cell r="D2310">
            <v>0</v>
          </cell>
        </row>
        <row r="2311">
          <cell r="D2311">
            <v>0</v>
          </cell>
        </row>
        <row r="2312">
          <cell r="D2312">
            <v>0</v>
          </cell>
        </row>
        <row r="2313">
          <cell r="D2313">
            <v>0</v>
          </cell>
        </row>
        <row r="2314">
          <cell r="D2314">
            <v>0</v>
          </cell>
        </row>
        <row r="2315">
          <cell r="D2315">
            <v>0</v>
          </cell>
        </row>
        <row r="2316">
          <cell r="D2316">
            <v>0</v>
          </cell>
        </row>
        <row r="2317">
          <cell r="D2317">
            <v>0</v>
          </cell>
        </row>
        <row r="2318">
          <cell r="D2318">
            <v>0</v>
          </cell>
        </row>
        <row r="2319">
          <cell r="D2319">
            <v>0</v>
          </cell>
        </row>
        <row r="2320">
          <cell r="D2320">
            <v>0</v>
          </cell>
        </row>
        <row r="2321">
          <cell r="D2321">
            <v>0</v>
          </cell>
        </row>
        <row r="2322">
          <cell r="D2322">
            <v>0</v>
          </cell>
        </row>
        <row r="2323">
          <cell r="D2323">
            <v>0</v>
          </cell>
        </row>
        <row r="2324">
          <cell r="D2324">
            <v>0</v>
          </cell>
        </row>
        <row r="2325">
          <cell r="D2325">
            <v>0</v>
          </cell>
        </row>
        <row r="2326">
          <cell r="D2326">
            <v>0</v>
          </cell>
        </row>
        <row r="2327">
          <cell r="D2327">
            <v>0</v>
          </cell>
        </row>
        <row r="2328">
          <cell r="D2328">
            <v>0</v>
          </cell>
        </row>
        <row r="2329">
          <cell r="D2329">
            <v>0</v>
          </cell>
        </row>
        <row r="2330">
          <cell r="D2330">
            <v>0</v>
          </cell>
        </row>
        <row r="2331">
          <cell r="D2331">
            <v>0</v>
          </cell>
        </row>
        <row r="2332">
          <cell r="D2332">
            <v>0</v>
          </cell>
        </row>
        <row r="2333">
          <cell r="D2333">
            <v>0</v>
          </cell>
        </row>
        <row r="2334">
          <cell r="D2334">
            <v>0</v>
          </cell>
        </row>
        <row r="2335">
          <cell r="D2335">
            <v>0</v>
          </cell>
        </row>
        <row r="2336">
          <cell r="D2336">
            <v>0</v>
          </cell>
        </row>
        <row r="2337">
          <cell r="D2337">
            <v>0</v>
          </cell>
        </row>
        <row r="2338">
          <cell r="D2338">
            <v>0</v>
          </cell>
        </row>
        <row r="2339">
          <cell r="D2339">
            <v>0</v>
          </cell>
        </row>
        <row r="2340">
          <cell r="D2340">
            <v>0</v>
          </cell>
        </row>
        <row r="2341">
          <cell r="D2341">
            <v>0</v>
          </cell>
        </row>
        <row r="2342">
          <cell r="D2342">
            <v>0</v>
          </cell>
        </row>
        <row r="2343">
          <cell r="D2343">
            <v>0</v>
          </cell>
        </row>
        <row r="2344">
          <cell r="D2344">
            <v>0</v>
          </cell>
        </row>
        <row r="2345">
          <cell r="D2345">
            <v>0</v>
          </cell>
        </row>
        <row r="2346">
          <cell r="D2346">
            <v>0</v>
          </cell>
        </row>
        <row r="2347">
          <cell r="D2347">
            <v>0</v>
          </cell>
        </row>
        <row r="2348">
          <cell r="D2348">
            <v>0</v>
          </cell>
        </row>
        <row r="2349">
          <cell r="D2349">
            <v>0</v>
          </cell>
        </row>
        <row r="2350">
          <cell r="D2350">
            <v>0</v>
          </cell>
        </row>
        <row r="2351">
          <cell r="D2351">
            <v>0</v>
          </cell>
        </row>
        <row r="2352">
          <cell r="D2352">
            <v>0</v>
          </cell>
        </row>
        <row r="2353">
          <cell r="D2353">
            <v>0</v>
          </cell>
        </row>
        <row r="2354">
          <cell r="D2354">
            <v>0</v>
          </cell>
        </row>
        <row r="2355">
          <cell r="D2355">
            <v>0</v>
          </cell>
        </row>
        <row r="2356">
          <cell r="D2356">
            <v>0</v>
          </cell>
        </row>
        <row r="2357">
          <cell r="D2357">
            <v>0</v>
          </cell>
        </row>
        <row r="2358">
          <cell r="D2358">
            <v>0</v>
          </cell>
        </row>
        <row r="2359">
          <cell r="D2359">
            <v>0</v>
          </cell>
        </row>
        <row r="2360">
          <cell r="D2360">
            <v>0</v>
          </cell>
        </row>
        <row r="2361">
          <cell r="D2361">
            <v>0</v>
          </cell>
        </row>
        <row r="2362">
          <cell r="D2362">
            <v>0</v>
          </cell>
        </row>
        <row r="2363">
          <cell r="D2363">
            <v>0</v>
          </cell>
        </row>
        <row r="2364">
          <cell r="D2364">
            <v>0</v>
          </cell>
        </row>
        <row r="2365">
          <cell r="D2365">
            <v>0</v>
          </cell>
        </row>
        <row r="2366">
          <cell r="D2366">
            <v>0</v>
          </cell>
        </row>
        <row r="2367">
          <cell r="D2367">
            <v>0</v>
          </cell>
        </row>
        <row r="2368">
          <cell r="D2368">
            <v>0</v>
          </cell>
        </row>
        <row r="2369">
          <cell r="D2369">
            <v>0</v>
          </cell>
        </row>
        <row r="2370">
          <cell r="D2370">
            <v>0</v>
          </cell>
        </row>
        <row r="2371">
          <cell r="D2371">
            <v>0</v>
          </cell>
        </row>
        <row r="2372">
          <cell r="D2372">
            <v>0</v>
          </cell>
        </row>
        <row r="2373">
          <cell r="D2373">
            <v>0</v>
          </cell>
        </row>
        <row r="2374">
          <cell r="D2374">
            <v>0</v>
          </cell>
        </row>
        <row r="2375">
          <cell r="D2375">
            <v>0</v>
          </cell>
        </row>
        <row r="2376">
          <cell r="D2376">
            <v>0</v>
          </cell>
        </row>
        <row r="2377">
          <cell r="D2377">
            <v>0</v>
          </cell>
        </row>
        <row r="2378">
          <cell r="D2378">
            <v>0</v>
          </cell>
        </row>
        <row r="2379">
          <cell r="D2379">
            <v>0</v>
          </cell>
        </row>
        <row r="2380">
          <cell r="D2380">
            <v>0</v>
          </cell>
        </row>
        <row r="2381">
          <cell r="D2381">
            <v>0</v>
          </cell>
        </row>
        <row r="2382">
          <cell r="D2382">
            <v>0</v>
          </cell>
        </row>
        <row r="2383">
          <cell r="D2383">
            <v>0</v>
          </cell>
        </row>
        <row r="2384">
          <cell r="D2384">
            <v>0</v>
          </cell>
        </row>
        <row r="2385">
          <cell r="D2385">
            <v>0</v>
          </cell>
        </row>
        <row r="2386">
          <cell r="D2386">
            <v>0</v>
          </cell>
        </row>
        <row r="2387">
          <cell r="D2387">
            <v>0</v>
          </cell>
        </row>
        <row r="2388">
          <cell r="D2388">
            <v>0</v>
          </cell>
        </row>
        <row r="2389">
          <cell r="D2389">
            <v>0</v>
          </cell>
        </row>
        <row r="2390">
          <cell r="D2390">
            <v>0</v>
          </cell>
        </row>
        <row r="2391">
          <cell r="D2391">
            <v>0</v>
          </cell>
        </row>
        <row r="2392">
          <cell r="D2392">
            <v>0</v>
          </cell>
        </row>
        <row r="2393">
          <cell r="D2393">
            <v>0</v>
          </cell>
        </row>
        <row r="2394">
          <cell r="D2394">
            <v>0</v>
          </cell>
        </row>
        <row r="2395">
          <cell r="D2395">
            <v>0</v>
          </cell>
        </row>
        <row r="2396">
          <cell r="D2396">
            <v>0</v>
          </cell>
        </row>
        <row r="2397">
          <cell r="D2397">
            <v>0</v>
          </cell>
        </row>
        <row r="2398">
          <cell r="D2398">
            <v>0</v>
          </cell>
        </row>
        <row r="2399">
          <cell r="D2399">
            <v>0</v>
          </cell>
        </row>
        <row r="2400">
          <cell r="D2400">
            <v>0</v>
          </cell>
        </row>
        <row r="2401">
          <cell r="D2401">
            <v>0</v>
          </cell>
        </row>
        <row r="2402">
          <cell r="D2402">
            <v>0</v>
          </cell>
        </row>
        <row r="2403">
          <cell r="D2403">
            <v>0</v>
          </cell>
        </row>
        <row r="2404">
          <cell r="D2404">
            <v>0</v>
          </cell>
        </row>
        <row r="2405">
          <cell r="D2405">
            <v>0</v>
          </cell>
        </row>
        <row r="2406">
          <cell r="D2406">
            <v>0</v>
          </cell>
        </row>
        <row r="2407">
          <cell r="D2407">
            <v>0</v>
          </cell>
        </row>
        <row r="2408">
          <cell r="D2408">
            <v>0</v>
          </cell>
        </row>
        <row r="2409">
          <cell r="D2409">
            <v>0</v>
          </cell>
        </row>
        <row r="2410">
          <cell r="D2410">
            <v>0</v>
          </cell>
        </row>
        <row r="2411">
          <cell r="D2411">
            <v>0</v>
          </cell>
        </row>
        <row r="2412">
          <cell r="D2412">
            <v>0</v>
          </cell>
        </row>
        <row r="2413">
          <cell r="D2413">
            <v>0</v>
          </cell>
        </row>
        <row r="2414">
          <cell r="D2414">
            <v>0</v>
          </cell>
        </row>
        <row r="2415">
          <cell r="D2415">
            <v>0</v>
          </cell>
        </row>
        <row r="2416">
          <cell r="D2416">
            <v>0</v>
          </cell>
        </row>
        <row r="2417">
          <cell r="D2417">
            <v>0</v>
          </cell>
        </row>
        <row r="2418">
          <cell r="D2418">
            <v>0</v>
          </cell>
        </row>
        <row r="2419">
          <cell r="D2419">
            <v>0</v>
          </cell>
        </row>
        <row r="2420">
          <cell r="D2420">
            <v>0</v>
          </cell>
        </row>
        <row r="2421">
          <cell r="D2421">
            <v>0</v>
          </cell>
        </row>
        <row r="2422">
          <cell r="D2422">
            <v>0</v>
          </cell>
        </row>
        <row r="2423">
          <cell r="D2423">
            <v>0</v>
          </cell>
        </row>
        <row r="2424">
          <cell r="D2424">
            <v>0</v>
          </cell>
        </row>
        <row r="2425">
          <cell r="D2425">
            <v>0</v>
          </cell>
        </row>
        <row r="2426">
          <cell r="D2426">
            <v>0</v>
          </cell>
        </row>
        <row r="2427">
          <cell r="D2427">
            <v>0</v>
          </cell>
        </row>
        <row r="2428">
          <cell r="D2428">
            <v>0</v>
          </cell>
        </row>
        <row r="2429">
          <cell r="D2429">
            <v>0</v>
          </cell>
        </row>
        <row r="2430">
          <cell r="D2430">
            <v>0</v>
          </cell>
        </row>
        <row r="2431">
          <cell r="D2431">
            <v>0</v>
          </cell>
        </row>
        <row r="2432">
          <cell r="D2432">
            <v>0</v>
          </cell>
        </row>
        <row r="2433">
          <cell r="D2433">
            <v>0</v>
          </cell>
        </row>
        <row r="2434">
          <cell r="D2434">
            <v>0</v>
          </cell>
        </row>
        <row r="2435">
          <cell r="D2435">
            <v>0</v>
          </cell>
        </row>
        <row r="2436">
          <cell r="D2436">
            <v>0</v>
          </cell>
        </row>
        <row r="2437">
          <cell r="D2437">
            <v>0</v>
          </cell>
        </row>
        <row r="2438">
          <cell r="D2438">
            <v>0</v>
          </cell>
        </row>
        <row r="2439">
          <cell r="D2439">
            <v>0</v>
          </cell>
        </row>
        <row r="2440">
          <cell r="D2440">
            <v>0</v>
          </cell>
        </row>
        <row r="2441">
          <cell r="D2441">
            <v>0</v>
          </cell>
        </row>
        <row r="2442">
          <cell r="D2442">
            <v>0</v>
          </cell>
        </row>
        <row r="2443">
          <cell r="D2443">
            <v>0</v>
          </cell>
        </row>
        <row r="2444">
          <cell r="D2444">
            <v>0</v>
          </cell>
        </row>
        <row r="2445">
          <cell r="D2445">
            <v>0</v>
          </cell>
        </row>
        <row r="2446">
          <cell r="D2446">
            <v>0</v>
          </cell>
        </row>
        <row r="2447">
          <cell r="D2447">
            <v>0</v>
          </cell>
        </row>
        <row r="2448">
          <cell r="D2448">
            <v>0</v>
          </cell>
        </row>
        <row r="2449">
          <cell r="D2449">
            <v>0</v>
          </cell>
        </row>
        <row r="2450">
          <cell r="D2450">
            <v>0</v>
          </cell>
        </row>
        <row r="2451">
          <cell r="D2451">
            <v>0</v>
          </cell>
        </row>
        <row r="2452">
          <cell r="D2452">
            <v>0</v>
          </cell>
        </row>
        <row r="2453">
          <cell r="D2453">
            <v>0</v>
          </cell>
        </row>
        <row r="2454">
          <cell r="D2454">
            <v>0</v>
          </cell>
        </row>
        <row r="2455">
          <cell r="D2455">
            <v>0</v>
          </cell>
        </row>
        <row r="2456">
          <cell r="D2456">
            <v>0</v>
          </cell>
        </row>
        <row r="2457">
          <cell r="D2457">
            <v>0</v>
          </cell>
        </row>
        <row r="2458">
          <cell r="D2458">
            <v>0</v>
          </cell>
        </row>
        <row r="2459">
          <cell r="D2459">
            <v>0</v>
          </cell>
        </row>
        <row r="2460">
          <cell r="D2460">
            <v>0</v>
          </cell>
        </row>
        <row r="2461">
          <cell r="D2461">
            <v>0</v>
          </cell>
        </row>
        <row r="2462">
          <cell r="D2462">
            <v>0</v>
          </cell>
        </row>
        <row r="2463">
          <cell r="D2463">
            <v>0</v>
          </cell>
        </row>
        <row r="2464">
          <cell r="D2464">
            <v>0</v>
          </cell>
        </row>
        <row r="2465">
          <cell r="D2465">
            <v>0</v>
          </cell>
        </row>
        <row r="2466">
          <cell r="D2466">
            <v>0</v>
          </cell>
        </row>
        <row r="2467">
          <cell r="D2467">
            <v>0</v>
          </cell>
        </row>
        <row r="2468">
          <cell r="D2468">
            <v>0</v>
          </cell>
        </row>
        <row r="2469">
          <cell r="D2469">
            <v>0</v>
          </cell>
        </row>
        <row r="2470">
          <cell r="D2470">
            <v>0</v>
          </cell>
        </row>
        <row r="2471">
          <cell r="D2471">
            <v>0</v>
          </cell>
        </row>
        <row r="2472">
          <cell r="D2472">
            <v>0</v>
          </cell>
        </row>
        <row r="2473">
          <cell r="D2473">
            <v>0</v>
          </cell>
        </row>
        <row r="2474">
          <cell r="D2474">
            <v>0</v>
          </cell>
        </row>
        <row r="2475">
          <cell r="D2475">
            <v>0</v>
          </cell>
        </row>
        <row r="2476">
          <cell r="D2476">
            <v>0</v>
          </cell>
        </row>
        <row r="2477">
          <cell r="D2477">
            <v>0</v>
          </cell>
        </row>
        <row r="2478">
          <cell r="D2478">
            <v>0</v>
          </cell>
        </row>
        <row r="2479">
          <cell r="D2479">
            <v>0</v>
          </cell>
        </row>
        <row r="2480">
          <cell r="D2480">
            <v>0</v>
          </cell>
        </row>
        <row r="2481">
          <cell r="D2481">
            <v>0</v>
          </cell>
        </row>
        <row r="2482">
          <cell r="D2482">
            <v>0</v>
          </cell>
        </row>
        <row r="2483">
          <cell r="D2483">
            <v>0</v>
          </cell>
        </row>
        <row r="2484">
          <cell r="D2484">
            <v>0</v>
          </cell>
        </row>
        <row r="2485">
          <cell r="D2485">
            <v>0</v>
          </cell>
        </row>
        <row r="2486">
          <cell r="D2486">
            <v>0</v>
          </cell>
        </row>
        <row r="2487">
          <cell r="D2487">
            <v>0</v>
          </cell>
        </row>
        <row r="2488">
          <cell r="D2488">
            <v>0</v>
          </cell>
        </row>
        <row r="2489">
          <cell r="D2489">
            <v>0</v>
          </cell>
        </row>
        <row r="2490">
          <cell r="D2490">
            <v>0</v>
          </cell>
        </row>
        <row r="2491">
          <cell r="D2491">
            <v>0</v>
          </cell>
        </row>
        <row r="2492">
          <cell r="D2492">
            <v>0</v>
          </cell>
        </row>
        <row r="2493">
          <cell r="D2493">
            <v>0</v>
          </cell>
        </row>
        <row r="2494">
          <cell r="D2494">
            <v>0</v>
          </cell>
        </row>
        <row r="2495">
          <cell r="D2495">
            <v>0</v>
          </cell>
        </row>
        <row r="2496">
          <cell r="D2496">
            <v>0</v>
          </cell>
        </row>
        <row r="2497">
          <cell r="D2497">
            <v>0</v>
          </cell>
        </row>
        <row r="2498">
          <cell r="D2498">
            <v>0</v>
          </cell>
        </row>
        <row r="2499">
          <cell r="D2499">
            <v>0</v>
          </cell>
        </row>
        <row r="2500">
          <cell r="D2500">
            <v>0</v>
          </cell>
        </row>
        <row r="2501">
          <cell r="D2501">
            <v>0</v>
          </cell>
        </row>
        <row r="2502">
          <cell r="D2502">
            <v>0</v>
          </cell>
        </row>
        <row r="2503">
          <cell r="D2503">
            <v>0</v>
          </cell>
        </row>
        <row r="2504">
          <cell r="D2504">
            <v>0</v>
          </cell>
        </row>
        <row r="2505">
          <cell r="D2505">
            <v>0</v>
          </cell>
        </row>
        <row r="2506">
          <cell r="D2506">
            <v>0</v>
          </cell>
        </row>
        <row r="2507">
          <cell r="D2507">
            <v>0</v>
          </cell>
        </row>
        <row r="2508">
          <cell r="D2508">
            <v>0</v>
          </cell>
        </row>
        <row r="2509">
          <cell r="D2509">
            <v>0</v>
          </cell>
        </row>
        <row r="2510">
          <cell r="D2510">
            <v>0</v>
          </cell>
        </row>
        <row r="2511">
          <cell r="D2511">
            <v>0</v>
          </cell>
        </row>
        <row r="2512">
          <cell r="D2512">
            <v>0</v>
          </cell>
        </row>
        <row r="2513">
          <cell r="D2513">
            <v>0</v>
          </cell>
        </row>
        <row r="2514">
          <cell r="D2514">
            <v>0</v>
          </cell>
        </row>
        <row r="2515">
          <cell r="D2515">
            <v>0</v>
          </cell>
        </row>
        <row r="2516">
          <cell r="D2516">
            <v>0</v>
          </cell>
        </row>
        <row r="2517">
          <cell r="D2517">
            <v>0</v>
          </cell>
        </row>
        <row r="2518">
          <cell r="D2518">
            <v>0</v>
          </cell>
        </row>
        <row r="2519">
          <cell r="D2519">
            <v>0</v>
          </cell>
        </row>
        <row r="2520">
          <cell r="D2520">
            <v>0</v>
          </cell>
        </row>
        <row r="2521">
          <cell r="D2521">
            <v>0</v>
          </cell>
        </row>
        <row r="2522">
          <cell r="D2522">
            <v>0</v>
          </cell>
        </row>
        <row r="2523">
          <cell r="D2523">
            <v>0</v>
          </cell>
        </row>
        <row r="2524">
          <cell r="D2524">
            <v>0</v>
          </cell>
        </row>
        <row r="2525">
          <cell r="D2525">
            <v>0</v>
          </cell>
        </row>
        <row r="2526">
          <cell r="D2526">
            <v>0</v>
          </cell>
        </row>
        <row r="2527">
          <cell r="D2527">
            <v>0</v>
          </cell>
        </row>
        <row r="2528">
          <cell r="D2528">
            <v>0</v>
          </cell>
        </row>
        <row r="2529">
          <cell r="D2529">
            <v>0</v>
          </cell>
        </row>
        <row r="2530">
          <cell r="D2530">
            <v>0</v>
          </cell>
        </row>
        <row r="2531">
          <cell r="D2531">
            <v>0</v>
          </cell>
        </row>
        <row r="2532">
          <cell r="D2532">
            <v>0</v>
          </cell>
        </row>
        <row r="2533">
          <cell r="D2533">
            <v>0</v>
          </cell>
        </row>
        <row r="2534">
          <cell r="D2534">
            <v>0</v>
          </cell>
        </row>
        <row r="2535">
          <cell r="D2535">
            <v>0</v>
          </cell>
        </row>
        <row r="2536">
          <cell r="D2536">
            <v>0</v>
          </cell>
        </row>
        <row r="2537">
          <cell r="D2537">
            <v>0</v>
          </cell>
        </row>
        <row r="2538">
          <cell r="D2538">
            <v>0</v>
          </cell>
        </row>
        <row r="2539">
          <cell r="D2539">
            <v>0</v>
          </cell>
        </row>
        <row r="2540">
          <cell r="D2540">
            <v>0</v>
          </cell>
        </row>
        <row r="2541">
          <cell r="D2541">
            <v>0</v>
          </cell>
        </row>
        <row r="2542">
          <cell r="D2542">
            <v>0</v>
          </cell>
        </row>
        <row r="2543">
          <cell r="D2543">
            <v>0</v>
          </cell>
        </row>
        <row r="2544">
          <cell r="D2544">
            <v>0</v>
          </cell>
        </row>
        <row r="2545">
          <cell r="D2545">
            <v>0</v>
          </cell>
        </row>
        <row r="2546">
          <cell r="D2546">
            <v>0</v>
          </cell>
        </row>
        <row r="2547">
          <cell r="D2547">
            <v>0</v>
          </cell>
        </row>
        <row r="2548">
          <cell r="D2548">
            <v>0</v>
          </cell>
        </row>
        <row r="2549">
          <cell r="D2549">
            <v>0</v>
          </cell>
        </row>
        <row r="2550">
          <cell r="D2550">
            <v>0</v>
          </cell>
        </row>
        <row r="2551">
          <cell r="D2551">
            <v>0</v>
          </cell>
        </row>
        <row r="2552">
          <cell r="D2552">
            <v>0</v>
          </cell>
        </row>
        <row r="2553">
          <cell r="D2553">
            <v>0</v>
          </cell>
        </row>
        <row r="2554">
          <cell r="D2554">
            <v>0</v>
          </cell>
        </row>
        <row r="2555">
          <cell r="D2555">
            <v>0</v>
          </cell>
        </row>
        <row r="2556">
          <cell r="D2556">
            <v>0</v>
          </cell>
        </row>
        <row r="2557">
          <cell r="D2557">
            <v>0</v>
          </cell>
        </row>
        <row r="2558">
          <cell r="D2558">
            <v>0</v>
          </cell>
        </row>
        <row r="2559">
          <cell r="D2559">
            <v>0</v>
          </cell>
        </row>
        <row r="2560">
          <cell r="D2560">
            <v>0</v>
          </cell>
        </row>
        <row r="2561">
          <cell r="D2561">
            <v>0</v>
          </cell>
        </row>
        <row r="2562">
          <cell r="D2562">
            <v>0</v>
          </cell>
        </row>
        <row r="2563">
          <cell r="D2563">
            <v>0</v>
          </cell>
        </row>
        <row r="2564">
          <cell r="D2564">
            <v>0</v>
          </cell>
        </row>
        <row r="2565">
          <cell r="D2565">
            <v>0</v>
          </cell>
        </row>
        <row r="2566">
          <cell r="D2566">
            <v>0</v>
          </cell>
        </row>
        <row r="2567">
          <cell r="D2567">
            <v>0</v>
          </cell>
        </row>
        <row r="2568">
          <cell r="D2568">
            <v>0</v>
          </cell>
        </row>
        <row r="2569">
          <cell r="D2569">
            <v>0</v>
          </cell>
        </row>
        <row r="2570">
          <cell r="D2570">
            <v>0</v>
          </cell>
        </row>
        <row r="2571">
          <cell r="D2571">
            <v>0</v>
          </cell>
        </row>
        <row r="2572">
          <cell r="D2572">
            <v>0</v>
          </cell>
        </row>
        <row r="2573">
          <cell r="D2573">
            <v>0</v>
          </cell>
        </row>
        <row r="2574">
          <cell r="D2574">
            <v>0</v>
          </cell>
        </row>
        <row r="2575">
          <cell r="D2575">
            <v>0</v>
          </cell>
        </row>
        <row r="2576">
          <cell r="D2576">
            <v>0</v>
          </cell>
        </row>
        <row r="2577">
          <cell r="D2577">
            <v>0</v>
          </cell>
        </row>
        <row r="2578">
          <cell r="D2578">
            <v>0</v>
          </cell>
        </row>
        <row r="2579">
          <cell r="D2579">
            <v>0</v>
          </cell>
        </row>
        <row r="2580">
          <cell r="D2580">
            <v>0</v>
          </cell>
        </row>
        <row r="2581">
          <cell r="D2581">
            <v>0</v>
          </cell>
        </row>
        <row r="2582">
          <cell r="D2582">
            <v>0</v>
          </cell>
        </row>
        <row r="2583">
          <cell r="D2583">
            <v>0</v>
          </cell>
        </row>
        <row r="2584">
          <cell r="D2584">
            <v>0</v>
          </cell>
        </row>
        <row r="2585">
          <cell r="D2585">
            <v>0</v>
          </cell>
        </row>
        <row r="2586">
          <cell r="D2586">
            <v>0</v>
          </cell>
        </row>
        <row r="2587">
          <cell r="D2587">
            <v>0</v>
          </cell>
        </row>
        <row r="2588">
          <cell r="D2588">
            <v>0</v>
          </cell>
        </row>
        <row r="2589">
          <cell r="D2589">
            <v>0</v>
          </cell>
        </row>
        <row r="2590">
          <cell r="D2590">
            <v>0</v>
          </cell>
        </row>
        <row r="2591">
          <cell r="D2591">
            <v>0</v>
          </cell>
        </row>
        <row r="2592">
          <cell r="D2592">
            <v>0</v>
          </cell>
        </row>
        <row r="2593">
          <cell r="D2593">
            <v>0</v>
          </cell>
        </row>
        <row r="2594">
          <cell r="D2594">
            <v>0</v>
          </cell>
        </row>
        <row r="2595">
          <cell r="D2595">
            <v>0</v>
          </cell>
        </row>
        <row r="2596">
          <cell r="D2596">
            <v>0</v>
          </cell>
        </row>
        <row r="2597">
          <cell r="D2597">
            <v>0</v>
          </cell>
        </row>
        <row r="2598">
          <cell r="D2598">
            <v>0</v>
          </cell>
        </row>
        <row r="2599">
          <cell r="D2599">
            <v>0</v>
          </cell>
        </row>
        <row r="2600">
          <cell r="D2600">
            <v>0</v>
          </cell>
        </row>
        <row r="2601">
          <cell r="D2601">
            <v>0</v>
          </cell>
        </row>
        <row r="2602">
          <cell r="D2602">
            <v>0</v>
          </cell>
        </row>
        <row r="2603">
          <cell r="D2603">
            <v>0</v>
          </cell>
        </row>
        <row r="2604">
          <cell r="D2604">
            <v>0</v>
          </cell>
        </row>
        <row r="2605">
          <cell r="D2605">
            <v>0</v>
          </cell>
        </row>
        <row r="2606">
          <cell r="D2606">
            <v>0</v>
          </cell>
        </row>
        <row r="2607">
          <cell r="D2607">
            <v>0</v>
          </cell>
        </row>
        <row r="2608">
          <cell r="D2608">
            <v>0</v>
          </cell>
        </row>
        <row r="2609">
          <cell r="D2609">
            <v>0</v>
          </cell>
        </row>
        <row r="2610">
          <cell r="D2610">
            <v>0</v>
          </cell>
        </row>
        <row r="2611">
          <cell r="D2611">
            <v>0</v>
          </cell>
        </row>
        <row r="2612">
          <cell r="D2612">
            <v>0</v>
          </cell>
        </row>
        <row r="2613">
          <cell r="D2613">
            <v>0</v>
          </cell>
        </row>
        <row r="2614">
          <cell r="D2614">
            <v>0</v>
          </cell>
        </row>
        <row r="2615">
          <cell r="D2615">
            <v>0</v>
          </cell>
        </row>
        <row r="2616">
          <cell r="D2616">
            <v>0</v>
          </cell>
        </row>
        <row r="2617">
          <cell r="D2617">
            <v>0</v>
          </cell>
        </row>
        <row r="2618">
          <cell r="D2618">
            <v>0</v>
          </cell>
        </row>
        <row r="2619">
          <cell r="D2619">
            <v>0</v>
          </cell>
        </row>
        <row r="2620">
          <cell r="D2620">
            <v>0</v>
          </cell>
        </row>
        <row r="2621">
          <cell r="D2621">
            <v>0</v>
          </cell>
        </row>
        <row r="2622">
          <cell r="D2622">
            <v>0</v>
          </cell>
        </row>
        <row r="2623">
          <cell r="D2623">
            <v>0</v>
          </cell>
        </row>
        <row r="2624">
          <cell r="D2624">
            <v>0</v>
          </cell>
        </row>
        <row r="2625">
          <cell r="D2625">
            <v>0</v>
          </cell>
        </row>
        <row r="2626">
          <cell r="D2626">
            <v>0</v>
          </cell>
        </row>
        <row r="2627">
          <cell r="D2627">
            <v>0</v>
          </cell>
        </row>
        <row r="2628">
          <cell r="D2628">
            <v>0</v>
          </cell>
        </row>
        <row r="2629">
          <cell r="D2629">
            <v>0</v>
          </cell>
        </row>
        <row r="2630">
          <cell r="D2630">
            <v>0</v>
          </cell>
        </row>
        <row r="2631">
          <cell r="D2631">
            <v>0</v>
          </cell>
        </row>
        <row r="2632">
          <cell r="D2632">
            <v>0</v>
          </cell>
        </row>
        <row r="2633">
          <cell r="D2633">
            <v>0</v>
          </cell>
        </row>
        <row r="2634">
          <cell r="D2634">
            <v>0</v>
          </cell>
        </row>
        <row r="2635">
          <cell r="D2635">
            <v>0</v>
          </cell>
        </row>
        <row r="2636">
          <cell r="D2636">
            <v>0</v>
          </cell>
        </row>
        <row r="2637">
          <cell r="D2637">
            <v>0</v>
          </cell>
        </row>
        <row r="2638">
          <cell r="D2638">
            <v>0</v>
          </cell>
        </row>
        <row r="2639">
          <cell r="D2639">
            <v>0</v>
          </cell>
        </row>
        <row r="2640">
          <cell r="D2640">
            <v>0</v>
          </cell>
        </row>
        <row r="2641">
          <cell r="D2641">
            <v>0</v>
          </cell>
        </row>
        <row r="2642">
          <cell r="D2642">
            <v>0</v>
          </cell>
        </row>
        <row r="2643">
          <cell r="D2643">
            <v>0</v>
          </cell>
        </row>
        <row r="2644">
          <cell r="D2644">
            <v>0</v>
          </cell>
        </row>
        <row r="2645">
          <cell r="D2645">
            <v>0</v>
          </cell>
        </row>
        <row r="2646">
          <cell r="D2646">
            <v>0</v>
          </cell>
        </row>
        <row r="2647">
          <cell r="D2647">
            <v>0</v>
          </cell>
        </row>
        <row r="2648">
          <cell r="D2648">
            <v>0</v>
          </cell>
        </row>
        <row r="2649">
          <cell r="D2649">
            <v>0</v>
          </cell>
        </row>
        <row r="2650">
          <cell r="D2650">
            <v>0</v>
          </cell>
        </row>
        <row r="2651">
          <cell r="D2651">
            <v>0</v>
          </cell>
        </row>
        <row r="2652">
          <cell r="D2652">
            <v>0</v>
          </cell>
        </row>
        <row r="2653">
          <cell r="D2653">
            <v>0</v>
          </cell>
        </row>
        <row r="2654">
          <cell r="D2654">
            <v>0</v>
          </cell>
        </row>
        <row r="2655">
          <cell r="D2655">
            <v>0</v>
          </cell>
        </row>
        <row r="2656">
          <cell r="D2656">
            <v>0</v>
          </cell>
        </row>
        <row r="2657">
          <cell r="D2657">
            <v>0</v>
          </cell>
        </row>
        <row r="2658">
          <cell r="D2658">
            <v>0</v>
          </cell>
        </row>
        <row r="2659">
          <cell r="D2659">
            <v>0</v>
          </cell>
        </row>
        <row r="2660">
          <cell r="D2660">
            <v>0</v>
          </cell>
        </row>
        <row r="2661">
          <cell r="D2661">
            <v>0</v>
          </cell>
        </row>
        <row r="2662">
          <cell r="D2662">
            <v>0</v>
          </cell>
        </row>
        <row r="2663">
          <cell r="D2663">
            <v>0</v>
          </cell>
        </row>
        <row r="2664">
          <cell r="D2664">
            <v>0</v>
          </cell>
        </row>
        <row r="2665">
          <cell r="D2665">
            <v>0</v>
          </cell>
        </row>
        <row r="2666">
          <cell r="D2666">
            <v>0</v>
          </cell>
        </row>
        <row r="2667">
          <cell r="D2667">
            <v>0</v>
          </cell>
        </row>
        <row r="2668">
          <cell r="D2668">
            <v>0</v>
          </cell>
        </row>
        <row r="2669">
          <cell r="D2669">
            <v>0</v>
          </cell>
        </row>
        <row r="2670">
          <cell r="D2670">
            <v>0</v>
          </cell>
        </row>
        <row r="2671">
          <cell r="D2671">
            <v>0</v>
          </cell>
        </row>
        <row r="2672">
          <cell r="D2672">
            <v>0</v>
          </cell>
        </row>
        <row r="2673">
          <cell r="D2673">
            <v>0</v>
          </cell>
        </row>
        <row r="2674">
          <cell r="D2674">
            <v>0</v>
          </cell>
        </row>
        <row r="2675">
          <cell r="D2675">
            <v>0</v>
          </cell>
        </row>
        <row r="2676">
          <cell r="D2676">
            <v>0</v>
          </cell>
        </row>
        <row r="2677">
          <cell r="D2677">
            <v>0</v>
          </cell>
        </row>
        <row r="2678">
          <cell r="D2678">
            <v>0</v>
          </cell>
        </row>
        <row r="2679">
          <cell r="D2679">
            <v>0</v>
          </cell>
        </row>
        <row r="2680">
          <cell r="D2680">
            <v>0</v>
          </cell>
        </row>
        <row r="2681">
          <cell r="D2681">
            <v>0</v>
          </cell>
        </row>
        <row r="2682">
          <cell r="D2682">
            <v>0</v>
          </cell>
        </row>
        <row r="2683">
          <cell r="D2683">
            <v>0</v>
          </cell>
        </row>
        <row r="2684">
          <cell r="D2684">
            <v>0</v>
          </cell>
        </row>
        <row r="2685">
          <cell r="D2685">
            <v>0</v>
          </cell>
        </row>
        <row r="2686">
          <cell r="D2686">
            <v>0</v>
          </cell>
        </row>
        <row r="2687">
          <cell r="D2687">
            <v>0</v>
          </cell>
        </row>
        <row r="2688">
          <cell r="D2688">
            <v>0</v>
          </cell>
        </row>
        <row r="2689">
          <cell r="D2689">
            <v>0</v>
          </cell>
        </row>
        <row r="2690">
          <cell r="D2690">
            <v>0</v>
          </cell>
        </row>
        <row r="2691">
          <cell r="D2691">
            <v>0</v>
          </cell>
        </row>
        <row r="2692">
          <cell r="D2692">
            <v>0</v>
          </cell>
        </row>
        <row r="2693">
          <cell r="D2693">
            <v>0</v>
          </cell>
        </row>
        <row r="2694">
          <cell r="D2694">
            <v>0</v>
          </cell>
        </row>
        <row r="2695">
          <cell r="D2695">
            <v>0</v>
          </cell>
        </row>
        <row r="2696">
          <cell r="D2696">
            <v>0</v>
          </cell>
        </row>
        <row r="2697">
          <cell r="D2697">
            <v>0</v>
          </cell>
        </row>
        <row r="2698">
          <cell r="D2698">
            <v>0</v>
          </cell>
        </row>
        <row r="2699">
          <cell r="D2699">
            <v>0</v>
          </cell>
        </row>
        <row r="2700">
          <cell r="D2700">
            <v>0</v>
          </cell>
        </row>
        <row r="2701">
          <cell r="D2701">
            <v>0</v>
          </cell>
        </row>
        <row r="2702">
          <cell r="D2702">
            <v>0</v>
          </cell>
        </row>
        <row r="2703">
          <cell r="D2703">
            <v>0</v>
          </cell>
        </row>
        <row r="2704">
          <cell r="D2704">
            <v>0</v>
          </cell>
        </row>
        <row r="2705">
          <cell r="D2705">
            <v>0</v>
          </cell>
        </row>
        <row r="2706">
          <cell r="D2706">
            <v>0</v>
          </cell>
        </row>
        <row r="2707">
          <cell r="D2707">
            <v>0</v>
          </cell>
        </row>
        <row r="2708">
          <cell r="D2708">
            <v>0</v>
          </cell>
        </row>
        <row r="2709">
          <cell r="D2709">
            <v>0</v>
          </cell>
        </row>
        <row r="2710">
          <cell r="D2710">
            <v>0</v>
          </cell>
        </row>
        <row r="2711">
          <cell r="D2711">
            <v>0</v>
          </cell>
        </row>
        <row r="2712">
          <cell r="D2712">
            <v>0</v>
          </cell>
        </row>
        <row r="2713">
          <cell r="D2713">
            <v>0</v>
          </cell>
        </row>
        <row r="2714">
          <cell r="D2714">
            <v>0</v>
          </cell>
        </row>
        <row r="2715">
          <cell r="D2715">
            <v>0</v>
          </cell>
        </row>
        <row r="2716">
          <cell r="D2716">
            <v>0</v>
          </cell>
        </row>
        <row r="2717">
          <cell r="D2717">
            <v>0</v>
          </cell>
        </row>
        <row r="2718">
          <cell r="D2718">
            <v>0</v>
          </cell>
        </row>
        <row r="2719">
          <cell r="D2719">
            <v>0</v>
          </cell>
        </row>
        <row r="2720">
          <cell r="D2720">
            <v>0</v>
          </cell>
        </row>
        <row r="2721">
          <cell r="D2721">
            <v>0</v>
          </cell>
        </row>
        <row r="2722">
          <cell r="D2722">
            <v>0</v>
          </cell>
        </row>
        <row r="2723">
          <cell r="D2723">
            <v>0</v>
          </cell>
        </row>
        <row r="2724">
          <cell r="D2724">
            <v>0</v>
          </cell>
        </row>
        <row r="2725">
          <cell r="D2725">
            <v>0</v>
          </cell>
        </row>
        <row r="2726">
          <cell r="D2726">
            <v>0</v>
          </cell>
        </row>
        <row r="2727">
          <cell r="D2727">
            <v>0</v>
          </cell>
        </row>
        <row r="2728">
          <cell r="D2728">
            <v>0</v>
          </cell>
        </row>
        <row r="2729">
          <cell r="D2729">
            <v>0</v>
          </cell>
        </row>
        <row r="2730">
          <cell r="D2730">
            <v>0</v>
          </cell>
        </row>
        <row r="2731">
          <cell r="D2731">
            <v>0</v>
          </cell>
        </row>
        <row r="2732">
          <cell r="D2732">
            <v>0</v>
          </cell>
        </row>
        <row r="2733">
          <cell r="D2733">
            <v>0</v>
          </cell>
        </row>
        <row r="2734">
          <cell r="D2734">
            <v>0</v>
          </cell>
        </row>
        <row r="2735">
          <cell r="D2735">
            <v>0</v>
          </cell>
        </row>
        <row r="2736">
          <cell r="D2736">
            <v>0</v>
          </cell>
        </row>
        <row r="2737">
          <cell r="D2737">
            <v>0</v>
          </cell>
        </row>
        <row r="2738">
          <cell r="D2738">
            <v>0</v>
          </cell>
        </row>
        <row r="2739">
          <cell r="D2739">
            <v>0</v>
          </cell>
        </row>
        <row r="2740">
          <cell r="D2740">
            <v>0</v>
          </cell>
        </row>
        <row r="2741">
          <cell r="D2741">
            <v>0</v>
          </cell>
        </row>
        <row r="2742">
          <cell r="D2742">
            <v>0</v>
          </cell>
        </row>
        <row r="2743">
          <cell r="D2743">
            <v>0</v>
          </cell>
        </row>
        <row r="2744">
          <cell r="D2744">
            <v>0</v>
          </cell>
        </row>
        <row r="2745">
          <cell r="D2745">
            <v>0</v>
          </cell>
        </row>
        <row r="2746">
          <cell r="D2746">
            <v>0</v>
          </cell>
        </row>
        <row r="2747">
          <cell r="D2747">
            <v>0</v>
          </cell>
        </row>
        <row r="2748">
          <cell r="D2748">
            <v>0</v>
          </cell>
        </row>
        <row r="2749">
          <cell r="D2749">
            <v>0</v>
          </cell>
        </row>
        <row r="2750">
          <cell r="D2750">
            <v>0</v>
          </cell>
        </row>
        <row r="2751">
          <cell r="D2751">
            <v>0</v>
          </cell>
        </row>
        <row r="2752">
          <cell r="D2752">
            <v>0</v>
          </cell>
        </row>
        <row r="2753">
          <cell r="D2753">
            <v>0</v>
          </cell>
        </row>
        <row r="2754">
          <cell r="D2754">
            <v>0</v>
          </cell>
        </row>
        <row r="2755">
          <cell r="D2755">
            <v>0</v>
          </cell>
        </row>
        <row r="2756">
          <cell r="D2756">
            <v>0</v>
          </cell>
        </row>
        <row r="2757">
          <cell r="D2757">
            <v>0</v>
          </cell>
        </row>
        <row r="2758">
          <cell r="D2758">
            <v>0</v>
          </cell>
        </row>
        <row r="2759">
          <cell r="D2759">
            <v>0</v>
          </cell>
        </row>
        <row r="2760">
          <cell r="D2760">
            <v>0</v>
          </cell>
        </row>
        <row r="2761">
          <cell r="D2761">
            <v>0</v>
          </cell>
        </row>
        <row r="2762">
          <cell r="D2762">
            <v>0</v>
          </cell>
        </row>
        <row r="2763">
          <cell r="D2763">
            <v>0</v>
          </cell>
        </row>
        <row r="2764">
          <cell r="D2764">
            <v>0</v>
          </cell>
        </row>
        <row r="2765">
          <cell r="D2765">
            <v>0</v>
          </cell>
        </row>
        <row r="2766">
          <cell r="D2766">
            <v>0</v>
          </cell>
        </row>
        <row r="2767">
          <cell r="D2767">
            <v>0</v>
          </cell>
        </row>
        <row r="2768">
          <cell r="D2768">
            <v>0</v>
          </cell>
        </row>
        <row r="2769">
          <cell r="D2769">
            <v>0</v>
          </cell>
        </row>
        <row r="2770">
          <cell r="D2770">
            <v>0</v>
          </cell>
        </row>
        <row r="2771">
          <cell r="D2771">
            <v>0</v>
          </cell>
        </row>
        <row r="2772">
          <cell r="D2772">
            <v>0</v>
          </cell>
        </row>
        <row r="2773">
          <cell r="D2773">
            <v>0</v>
          </cell>
        </row>
        <row r="2774">
          <cell r="D2774">
            <v>0</v>
          </cell>
        </row>
        <row r="2775">
          <cell r="D2775">
            <v>0</v>
          </cell>
        </row>
        <row r="2776">
          <cell r="D2776">
            <v>0</v>
          </cell>
        </row>
        <row r="2777">
          <cell r="D2777">
            <v>0</v>
          </cell>
        </row>
        <row r="2778">
          <cell r="D2778">
            <v>0</v>
          </cell>
        </row>
        <row r="2779">
          <cell r="D2779">
            <v>0</v>
          </cell>
        </row>
        <row r="2780">
          <cell r="D2780">
            <v>0</v>
          </cell>
        </row>
        <row r="2781">
          <cell r="D2781">
            <v>0</v>
          </cell>
        </row>
        <row r="2782">
          <cell r="D2782">
            <v>0</v>
          </cell>
        </row>
        <row r="2783">
          <cell r="D2783">
            <v>0</v>
          </cell>
        </row>
        <row r="2784">
          <cell r="D2784">
            <v>0</v>
          </cell>
        </row>
        <row r="2785">
          <cell r="D2785">
            <v>0</v>
          </cell>
        </row>
        <row r="2786">
          <cell r="D2786">
            <v>0</v>
          </cell>
        </row>
        <row r="2787">
          <cell r="D2787">
            <v>0</v>
          </cell>
        </row>
        <row r="2788">
          <cell r="D2788">
            <v>0</v>
          </cell>
        </row>
        <row r="2789">
          <cell r="D2789">
            <v>0</v>
          </cell>
        </row>
        <row r="2790">
          <cell r="D2790">
            <v>0</v>
          </cell>
        </row>
        <row r="2791">
          <cell r="D2791">
            <v>0</v>
          </cell>
        </row>
        <row r="2792">
          <cell r="D2792">
            <v>0</v>
          </cell>
        </row>
        <row r="2793">
          <cell r="D2793">
            <v>0</v>
          </cell>
        </row>
        <row r="2794">
          <cell r="D2794">
            <v>0</v>
          </cell>
        </row>
        <row r="2795">
          <cell r="D2795">
            <v>0</v>
          </cell>
        </row>
        <row r="2796">
          <cell r="D2796">
            <v>0</v>
          </cell>
        </row>
        <row r="2797">
          <cell r="D2797">
            <v>0</v>
          </cell>
        </row>
        <row r="2798">
          <cell r="D2798">
            <v>0</v>
          </cell>
        </row>
        <row r="2799">
          <cell r="D2799">
            <v>0</v>
          </cell>
        </row>
        <row r="2800">
          <cell r="D2800">
            <v>0</v>
          </cell>
        </row>
        <row r="2801">
          <cell r="D2801">
            <v>0</v>
          </cell>
        </row>
        <row r="2802">
          <cell r="D2802">
            <v>0</v>
          </cell>
        </row>
        <row r="2803">
          <cell r="D2803">
            <v>0</v>
          </cell>
        </row>
        <row r="2804">
          <cell r="D2804">
            <v>0</v>
          </cell>
        </row>
        <row r="2805">
          <cell r="D2805">
            <v>0</v>
          </cell>
        </row>
        <row r="2806">
          <cell r="D2806">
            <v>0</v>
          </cell>
        </row>
        <row r="2807">
          <cell r="D2807">
            <v>0</v>
          </cell>
        </row>
        <row r="2808">
          <cell r="D2808">
            <v>0</v>
          </cell>
        </row>
        <row r="2809">
          <cell r="D2809">
            <v>0</v>
          </cell>
        </row>
        <row r="2810">
          <cell r="D2810">
            <v>0</v>
          </cell>
        </row>
        <row r="2811">
          <cell r="D2811">
            <v>0</v>
          </cell>
        </row>
        <row r="2812">
          <cell r="D2812">
            <v>0</v>
          </cell>
        </row>
        <row r="2813">
          <cell r="D2813">
            <v>0</v>
          </cell>
        </row>
        <row r="2814">
          <cell r="D2814">
            <v>0</v>
          </cell>
        </row>
        <row r="2815">
          <cell r="D2815">
            <v>0</v>
          </cell>
        </row>
        <row r="2816">
          <cell r="D2816">
            <v>0</v>
          </cell>
        </row>
        <row r="2817">
          <cell r="D2817">
            <v>0</v>
          </cell>
        </row>
        <row r="2818">
          <cell r="D2818">
            <v>0</v>
          </cell>
        </row>
        <row r="2819">
          <cell r="D2819">
            <v>0</v>
          </cell>
        </row>
        <row r="2820">
          <cell r="D2820">
            <v>0</v>
          </cell>
        </row>
        <row r="2821">
          <cell r="D2821">
            <v>0</v>
          </cell>
        </row>
        <row r="2822">
          <cell r="D2822">
            <v>0</v>
          </cell>
        </row>
        <row r="2823">
          <cell r="D2823">
            <v>0</v>
          </cell>
        </row>
        <row r="2824">
          <cell r="D2824">
            <v>0</v>
          </cell>
        </row>
        <row r="2825">
          <cell r="D2825">
            <v>0</v>
          </cell>
        </row>
        <row r="2826">
          <cell r="D2826">
            <v>0</v>
          </cell>
        </row>
        <row r="2827">
          <cell r="D2827">
            <v>0</v>
          </cell>
        </row>
        <row r="2828">
          <cell r="D2828">
            <v>0</v>
          </cell>
        </row>
        <row r="2829">
          <cell r="D2829">
            <v>0</v>
          </cell>
        </row>
        <row r="2830">
          <cell r="D2830">
            <v>0</v>
          </cell>
        </row>
        <row r="2831">
          <cell r="D2831">
            <v>0</v>
          </cell>
        </row>
        <row r="2832">
          <cell r="D2832">
            <v>0</v>
          </cell>
        </row>
        <row r="2833">
          <cell r="D2833">
            <v>0</v>
          </cell>
        </row>
        <row r="2834">
          <cell r="D2834">
            <v>0</v>
          </cell>
        </row>
        <row r="2835">
          <cell r="D2835">
            <v>0</v>
          </cell>
        </row>
        <row r="2836">
          <cell r="D2836">
            <v>0</v>
          </cell>
        </row>
        <row r="2837">
          <cell r="D2837">
            <v>0</v>
          </cell>
        </row>
        <row r="2838">
          <cell r="D2838">
            <v>0</v>
          </cell>
        </row>
        <row r="2839">
          <cell r="D2839">
            <v>0</v>
          </cell>
        </row>
        <row r="2840">
          <cell r="D2840">
            <v>0</v>
          </cell>
        </row>
        <row r="2841">
          <cell r="D2841">
            <v>0</v>
          </cell>
        </row>
        <row r="2842">
          <cell r="D2842">
            <v>0</v>
          </cell>
        </row>
        <row r="2843">
          <cell r="D2843">
            <v>0</v>
          </cell>
        </row>
        <row r="2844">
          <cell r="D2844">
            <v>0</v>
          </cell>
        </row>
        <row r="2845">
          <cell r="D2845">
            <v>0</v>
          </cell>
        </row>
        <row r="2846">
          <cell r="D2846">
            <v>0</v>
          </cell>
        </row>
        <row r="2847">
          <cell r="D2847">
            <v>0</v>
          </cell>
        </row>
        <row r="2848">
          <cell r="D2848">
            <v>0</v>
          </cell>
        </row>
        <row r="2849">
          <cell r="D2849">
            <v>0</v>
          </cell>
        </row>
        <row r="2850">
          <cell r="D2850">
            <v>0</v>
          </cell>
        </row>
        <row r="2851">
          <cell r="D2851">
            <v>0</v>
          </cell>
        </row>
        <row r="2852">
          <cell r="D2852">
            <v>0</v>
          </cell>
        </row>
        <row r="2853">
          <cell r="D2853">
            <v>0</v>
          </cell>
        </row>
        <row r="2854">
          <cell r="D2854">
            <v>0</v>
          </cell>
        </row>
        <row r="2855">
          <cell r="D2855">
            <v>0</v>
          </cell>
        </row>
        <row r="2856">
          <cell r="D2856">
            <v>0</v>
          </cell>
        </row>
        <row r="2857">
          <cell r="D2857">
            <v>0</v>
          </cell>
        </row>
        <row r="2858">
          <cell r="D2858">
            <v>0</v>
          </cell>
        </row>
        <row r="2859">
          <cell r="D2859">
            <v>0</v>
          </cell>
        </row>
        <row r="2860">
          <cell r="D2860">
            <v>0</v>
          </cell>
        </row>
        <row r="2861">
          <cell r="D2861">
            <v>0</v>
          </cell>
        </row>
        <row r="2862">
          <cell r="D2862">
            <v>0</v>
          </cell>
        </row>
        <row r="2863">
          <cell r="D2863">
            <v>0</v>
          </cell>
        </row>
        <row r="2864">
          <cell r="D2864">
            <v>0</v>
          </cell>
        </row>
        <row r="2865">
          <cell r="D2865">
            <v>0</v>
          </cell>
        </row>
        <row r="2866">
          <cell r="D2866">
            <v>0</v>
          </cell>
        </row>
        <row r="2867">
          <cell r="D2867">
            <v>0</v>
          </cell>
        </row>
        <row r="2868">
          <cell r="D2868">
            <v>0</v>
          </cell>
        </row>
        <row r="2869">
          <cell r="D2869">
            <v>0</v>
          </cell>
        </row>
        <row r="2870">
          <cell r="D2870">
            <v>0</v>
          </cell>
        </row>
        <row r="2871">
          <cell r="D2871">
            <v>0</v>
          </cell>
        </row>
        <row r="2872">
          <cell r="D2872">
            <v>0</v>
          </cell>
        </row>
        <row r="2873">
          <cell r="D2873">
            <v>0</v>
          </cell>
        </row>
        <row r="2874">
          <cell r="D2874">
            <v>0</v>
          </cell>
        </row>
        <row r="2875">
          <cell r="D2875">
            <v>0</v>
          </cell>
        </row>
        <row r="2876">
          <cell r="D2876">
            <v>0</v>
          </cell>
        </row>
        <row r="2877">
          <cell r="D2877">
            <v>0</v>
          </cell>
        </row>
        <row r="2878">
          <cell r="D2878">
            <v>0</v>
          </cell>
        </row>
        <row r="2879">
          <cell r="D2879">
            <v>0</v>
          </cell>
        </row>
        <row r="2880">
          <cell r="D2880">
            <v>0</v>
          </cell>
        </row>
        <row r="2881">
          <cell r="D2881">
            <v>0</v>
          </cell>
        </row>
        <row r="2882">
          <cell r="D2882">
            <v>0</v>
          </cell>
        </row>
        <row r="2883">
          <cell r="D2883">
            <v>0</v>
          </cell>
        </row>
        <row r="2884">
          <cell r="D2884">
            <v>0</v>
          </cell>
        </row>
        <row r="2885">
          <cell r="D2885">
            <v>0</v>
          </cell>
        </row>
        <row r="2886">
          <cell r="D2886">
            <v>0</v>
          </cell>
        </row>
        <row r="2887">
          <cell r="D2887">
            <v>0</v>
          </cell>
        </row>
        <row r="2888">
          <cell r="D2888">
            <v>0</v>
          </cell>
        </row>
        <row r="2889">
          <cell r="D2889">
            <v>0</v>
          </cell>
        </row>
        <row r="2890">
          <cell r="D2890">
            <v>0</v>
          </cell>
        </row>
        <row r="2891">
          <cell r="D2891">
            <v>0</v>
          </cell>
        </row>
        <row r="2892">
          <cell r="D2892">
            <v>0</v>
          </cell>
        </row>
        <row r="2893">
          <cell r="D2893">
            <v>0</v>
          </cell>
        </row>
        <row r="2894">
          <cell r="D2894">
            <v>0</v>
          </cell>
        </row>
        <row r="2895">
          <cell r="D2895">
            <v>0</v>
          </cell>
        </row>
        <row r="2896">
          <cell r="D2896">
            <v>0</v>
          </cell>
        </row>
        <row r="2897">
          <cell r="D2897">
            <v>0</v>
          </cell>
        </row>
        <row r="2898">
          <cell r="D2898">
            <v>0</v>
          </cell>
        </row>
        <row r="2899">
          <cell r="D2899">
            <v>0</v>
          </cell>
        </row>
        <row r="2900">
          <cell r="D2900">
            <v>0</v>
          </cell>
        </row>
        <row r="2901">
          <cell r="D2901">
            <v>0</v>
          </cell>
        </row>
        <row r="2902">
          <cell r="D2902">
            <v>0</v>
          </cell>
        </row>
        <row r="2903">
          <cell r="D2903">
            <v>0</v>
          </cell>
        </row>
        <row r="2904">
          <cell r="D2904">
            <v>0</v>
          </cell>
        </row>
        <row r="2905">
          <cell r="D2905">
            <v>0</v>
          </cell>
        </row>
        <row r="2906">
          <cell r="D2906">
            <v>0</v>
          </cell>
        </row>
        <row r="2907">
          <cell r="D2907">
            <v>0</v>
          </cell>
        </row>
        <row r="2908">
          <cell r="D2908">
            <v>0</v>
          </cell>
        </row>
        <row r="2909">
          <cell r="D2909">
            <v>0</v>
          </cell>
        </row>
        <row r="2910">
          <cell r="D2910">
            <v>0</v>
          </cell>
        </row>
        <row r="2911">
          <cell r="D2911">
            <v>0</v>
          </cell>
        </row>
        <row r="2912">
          <cell r="D2912">
            <v>0</v>
          </cell>
        </row>
        <row r="2913">
          <cell r="D2913">
            <v>0</v>
          </cell>
        </row>
        <row r="2914">
          <cell r="D2914">
            <v>0</v>
          </cell>
        </row>
        <row r="2915">
          <cell r="D2915">
            <v>0</v>
          </cell>
        </row>
        <row r="2916">
          <cell r="D2916">
            <v>0</v>
          </cell>
        </row>
        <row r="2917">
          <cell r="D2917">
            <v>0</v>
          </cell>
        </row>
        <row r="2918">
          <cell r="D2918">
            <v>0</v>
          </cell>
        </row>
        <row r="2919">
          <cell r="D2919">
            <v>0</v>
          </cell>
        </row>
        <row r="2920">
          <cell r="D2920">
            <v>0</v>
          </cell>
        </row>
        <row r="2921">
          <cell r="D2921">
            <v>0</v>
          </cell>
        </row>
        <row r="2922">
          <cell r="D2922">
            <v>0</v>
          </cell>
        </row>
        <row r="2923">
          <cell r="D2923">
            <v>0</v>
          </cell>
        </row>
        <row r="2924">
          <cell r="D2924">
            <v>0</v>
          </cell>
        </row>
        <row r="2925">
          <cell r="D2925">
            <v>0</v>
          </cell>
        </row>
        <row r="2926">
          <cell r="D2926">
            <v>0</v>
          </cell>
        </row>
        <row r="2927">
          <cell r="D2927">
            <v>0</v>
          </cell>
        </row>
        <row r="2928">
          <cell r="D2928">
            <v>0</v>
          </cell>
        </row>
        <row r="2929">
          <cell r="D2929">
            <v>0</v>
          </cell>
        </row>
        <row r="2930">
          <cell r="D2930">
            <v>0</v>
          </cell>
        </row>
        <row r="2931">
          <cell r="D2931">
            <v>0</v>
          </cell>
        </row>
        <row r="2932">
          <cell r="D2932">
            <v>0</v>
          </cell>
        </row>
        <row r="2933">
          <cell r="D2933">
            <v>0</v>
          </cell>
        </row>
        <row r="2934">
          <cell r="D2934">
            <v>0</v>
          </cell>
        </row>
        <row r="2935">
          <cell r="D2935">
            <v>0</v>
          </cell>
        </row>
        <row r="2936">
          <cell r="D2936">
            <v>0</v>
          </cell>
        </row>
        <row r="2937">
          <cell r="D2937">
            <v>0</v>
          </cell>
        </row>
        <row r="2938">
          <cell r="D2938">
            <v>0</v>
          </cell>
        </row>
        <row r="2939">
          <cell r="D2939">
            <v>0</v>
          </cell>
        </row>
        <row r="2940">
          <cell r="D2940">
            <v>0</v>
          </cell>
        </row>
        <row r="2941">
          <cell r="D2941">
            <v>0</v>
          </cell>
        </row>
        <row r="2942">
          <cell r="D2942">
            <v>0</v>
          </cell>
        </row>
        <row r="2943">
          <cell r="D2943">
            <v>0</v>
          </cell>
        </row>
        <row r="2944">
          <cell r="D2944">
            <v>0</v>
          </cell>
        </row>
        <row r="2945">
          <cell r="D2945">
            <v>0</v>
          </cell>
        </row>
        <row r="2946">
          <cell r="D2946">
            <v>0</v>
          </cell>
        </row>
        <row r="2947">
          <cell r="D2947">
            <v>0</v>
          </cell>
        </row>
        <row r="2948">
          <cell r="D2948">
            <v>0</v>
          </cell>
        </row>
        <row r="2949">
          <cell r="D2949">
            <v>0</v>
          </cell>
        </row>
        <row r="2950">
          <cell r="D2950">
            <v>0</v>
          </cell>
        </row>
        <row r="2951">
          <cell r="D2951">
            <v>0</v>
          </cell>
        </row>
        <row r="2952">
          <cell r="D2952">
            <v>0</v>
          </cell>
        </row>
        <row r="2953">
          <cell r="D2953">
            <v>0</v>
          </cell>
        </row>
        <row r="2954">
          <cell r="D2954">
            <v>0</v>
          </cell>
        </row>
        <row r="2955">
          <cell r="D2955">
            <v>0</v>
          </cell>
        </row>
        <row r="2956">
          <cell r="D2956">
            <v>0</v>
          </cell>
        </row>
        <row r="2957">
          <cell r="D2957">
            <v>0</v>
          </cell>
        </row>
        <row r="2958">
          <cell r="D2958">
            <v>0</v>
          </cell>
        </row>
        <row r="2959">
          <cell r="D2959">
            <v>0</v>
          </cell>
        </row>
        <row r="2960">
          <cell r="D2960">
            <v>0</v>
          </cell>
        </row>
        <row r="2961">
          <cell r="D2961">
            <v>0</v>
          </cell>
        </row>
        <row r="2962">
          <cell r="D2962">
            <v>0</v>
          </cell>
        </row>
        <row r="2963">
          <cell r="D2963">
            <v>0</v>
          </cell>
        </row>
        <row r="2964">
          <cell r="D2964">
            <v>0</v>
          </cell>
        </row>
        <row r="2965">
          <cell r="D2965">
            <v>0</v>
          </cell>
        </row>
        <row r="2966">
          <cell r="D2966">
            <v>0</v>
          </cell>
        </row>
        <row r="2967">
          <cell r="D2967">
            <v>0</v>
          </cell>
        </row>
        <row r="2968">
          <cell r="D2968">
            <v>0</v>
          </cell>
        </row>
        <row r="2969">
          <cell r="D2969">
            <v>0</v>
          </cell>
        </row>
        <row r="2970">
          <cell r="D2970">
            <v>0</v>
          </cell>
        </row>
        <row r="2971">
          <cell r="D2971">
            <v>0</v>
          </cell>
        </row>
        <row r="2972">
          <cell r="D2972">
            <v>0</v>
          </cell>
        </row>
        <row r="2973">
          <cell r="D2973">
            <v>0</v>
          </cell>
        </row>
        <row r="2974">
          <cell r="D2974">
            <v>0</v>
          </cell>
        </row>
        <row r="2975">
          <cell r="D2975">
            <v>0</v>
          </cell>
        </row>
        <row r="2976">
          <cell r="D2976">
            <v>0</v>
          </cell>
        </row>
        <row r="2977">
          <cell r="D2977">
            <v>0</v>
          </cell>
        </row>
        <row r="2978">
          <cell r="D2978">
            <v>0</v>
          </cell>
        </row>
        <row r="2979">
          <cell r="D2979">
            <v>0</v>
          </cell>
        </row>
        <row r="2980">
          <cell r="D2980">
            <v>0</v>
          </cell>
        </row>
        <row r="2981">
          <cell r="D2981">
            <v>0</v>
          </cell>
        </row>
        <row r="2982">
          <cell r="D2982">
            <v>0</v>
          </cell>
        </row>
        <row r="2983">
          <cell r="D2983">
            <v>0</v>
          </cell>
        </row>
        <row r="2984">
          <cell r="D2984">
            <v>0</v>
          </cell>
        </row>
        <row r="2985">
          <cell r="D2985">
            <v>0</v>
          </cell>
        </row>
        <row r="2986">
          <cell r="D2986">
            <v>0</v>
          </cell>
        </row>
        <row r="2987">
          <cell r="D2987">
            <v>0</v>
          </cell>
        </row>
        <row r="2988">
          <cell r="D2988">
            <v>0</v>
          </cell>
        </row>
        <row r="2989">
          <cell r="D2989">
            <v>0</v>
          </cell>
        </row>
        <row r="2990">
          <cell r="D2990">
            <v>0</v>
          </cell>
        </row>
        <row r="2991">
          <cell r="D2991">
            <v>0</v>
          </cell>
        </row>
        <row r="2992">
          <cell r="D2992">
            <v>0</v>
          </cell>
        </row>
        <row r="2993">
          <cell r="D2993">
            <v>0</v>
          </cell>
        </row>
        <row r="2994">
          <cell r="D2994">
            <v>0</v>
          </cell>
        </row>
        <row r="2995">
          <cell r="D2995">
            <v>0</v>
          </cell>
        </row>
        <row r="2996">
          <cell r="D2996">
            <v>0</v>
          </cell>
        </row>
        <row r="2997">
          <cell r="D2997">
            <v>0</v>
          </cell>
        </row>
        <row r="2998">
          <cell r="D2998">
            <v>0</v>
          </cell>
        </row>
        <row r="2999">
          <cell r="D2999">
            <v>0</v>
          </cell>
        </row>
        <row r="3000">
          <cell r="D3000">
            <v>0</v>
          </cell>
        </row>
        <row r="3001">
          <cell r="D3001">
            <v>0</v>
          </cell>
        </row>
        <row r="3002">
          <cell r="D3002">
            <v>0</v>
          </cell>
        </row>
        <row r="3003">
          <cell r="D3003">
            <v>0</v>
          </cell>
        </row>
        <row r="3004">
          <cell r="D3004">
            <v>0</v>
          </cell>
        </row>
        <row r="3005">
          <cell r="D3005">
            <v>0</v>
          </cell>
        </row>
        <row r="3006">
          <cell r="D3006">
            <v>0</v>
          </cell>
        </row>
        <row r="3007">
          <cell r="D3007">
            <v>0</v>
          </cell>
        </row>
        <row r="3008">
          <cell r="D3008">
            <v>0</v>
          </cell>
        </row>
        <row r="3009">
          <cell r="D3009">
            <v>0</v>
          </cell>
        </row>
        <row r="3010">
          <cell r="D3010">
            <v>0</v>
          </cell>
        </row>
        <row r="3011">
          <cell r="D3011">
            <v>0</v>
          </cell>
        </row>
        <row r="3012">
          <cell r="D3012">
            <v>0</v>
          </cell>
        </row>
        <row r="3013">
          <cell r="D3013">
            <v>0</v>
          </cell>
        </row>
        <row r="3014">
          <cell r="D3014">
            <v>0</v>
          </cell>
        </row>
        <row r="3015">
          <cell r="D3015">
            <v>0</v>
          </cell>
        </row>
        <row r="3016">
          <cell r="D3016">
            <v>0</v>
          </cell>
        </row>
        <row r="3017">
          <cell r="D3017">
            <v>0</v>
          </cell>
        </row>
        <row r="3018">
          <cell r="D3018">
            <v>0</v>
          </cell>
        </row>
        <row r="3019">
          <cell r="D3019">
            <v>0</v>
          </cell>
        </row>
        <row r="3020">
          <cell r="D3020">
            <v>0</v>
          </cell>
        </row>
        <row r="3021">
          <cell r="D3021">
            <v>0</v>
          </cell>
        </row>
        <row r="3022">
          <cell r="D3022">
            <v>0</v>
          </cell>
        </row>
        <row r="3023">
          <cell r="D3023">
            <v>0</v>
          </cell>
        </row>
        <row r="3024">
          <cell r="D3024">
            <v>0</v>
          </cell>
        </row>
        <row r="3025">
          <cell r="D3025">
            <v>0</v>
          </cell>
        </row>
        <row r="3026">
          <cell r="D3026">
            <v>0</v>
          </cell>
        </row>
        <row r="3027">
          <cell r="D3027">
            <v>0</v>
          </cell>
        </row>
        <row r="3028">
          <cell r="D3028">
            <v>0</v>
          </cell>
        </row>
        <row r="3029">
          <cell r="D3029">
            <v>0</v>
          </cell>
        </row>
        <row r="3030">
          <cell r="D3030">
            <v>0</v>
          </cell>
        </row>
        <row r="3031">
          <cell r="D3031">
            <v>0</v>
          </cell>
        </row>
        <row r="3032">
          <cell r="D3032">
            <v>0</v>
          </cell>
        </row>
        <row r="3033">
          <cell r="D3033">
            <v>0</v>
          </cell>
        </row>
        <row r="3034">
          <cell r="D3034">
            <v>0</v>
          </cell>
        </row>
        <row r="3035">
          <cell r="D3035">
            <v>0</v>
          </cell>
        </row>
        <row r="3036">
          <cell r="D3036">
            <v>0</v>
          </cell>
        </row>
        <row r="3037">
          <cell r="D3037">
            <v>0</v>
          </cell>
        </row>
        <row r="3038">
          <cell r="D3038">
            <v>0</v>
          </cell>
        </row>
        <row r="3039">
          <cell r="D3039">
            <v>0</v>
          </cell>
        </row>
        <row r="3040">
          <cell r="D3040">
            <v>0</v>
          </cell>
        </row>
        <row r="3041">
          <cell r="D3041">
            <v>0</v>
          </cell>
        </row>
        <row r="3042">
          <cell r="D3042">
            <v>0</v>
          </cell>
        </row>
        <row r="3043">
          <cell r="D3043">
            <v>0</v>
          </cell>
        </row>
        <row r="3044">
          <cell r="D3044">
            <v>0</v>
          </cell>
        </row>
        <row r="3045">
          <cell r="D3045">
            <v>0</v>
          </cell>
        </row>
        <row r="3046">
          <cell r="D3046">
            <v>0</v>
          </cell>
        </row>
        <row r="3047">
          <cell r="D3047">
            <v>0</v>
          </cell>
        </row>
        <row r="3048">
          <cell r="D3048">
            <v>0</v>
          </cell>
        </row>
        <row r="3049">
          <cell r="D3049">
            <v>0</v>
          </cell>
        </row>
        <row r="3050">
          <cell r="D3050">
            <v>0</v>
          </cell>
        </row>
        <row r="3051">
          <cell r="D3051">
            <v>0</v>
          </cell>
        </row>
        <row r="3052">
          <cell r="D3052">
            <v>0</v>
          </cell>
        </row>
        <row r="3053">
          <cell r="D3053">
            <v>0</v>
          </cell>
        </row>
        <row r="3054">
          <cell r="D3054">
            <v>0</v>
          </cell>
        </row>
        <row r="3055">
          <cell r="D3055">
            <v>0</v>
          </cell>
        </row>
        <row r="3056">
          <cell r="D3056">
            <v>0</v>
          </cell>
        </row>
        <row r="3057">
          <cell r="D3057">
            <v>0</v>
          </cell>
        </row>
        <row r="3058">
          <cell r="D3058">
            <v>0</v>
          </cell>
        </row>
        <row r="3059">
          <cell r="D3059">
            <v>0</v>
          </cell>
        </row>
        <row r="3060">
          <cell r="D3060">
            <v>0</v>
          </cell>
        </row>
        <row r="3061">
          <cell r="D3061">
            <v>0</v>
          </cell>
        </row>
        <row r="3062">
          <cell r="D3062">
            <v>0</v>
          </cell>
        </row>
        <row r="3063">
          <cell r="D3063">
            <v>0</v>
          </cell>
        </row>
        <row r="3064">
          <cell r="D3064">
            <v>0</v>
          </cell>
        </row>
        <row r="3065">
          <cell r="D3065">
            <v>0</v>
          </cell>
        </row>
        <row r="3066">
          <cell r="D3066">
            <v>0</v>
          </cell>
        </row>
        <row r="3067">
          <cell r="D3067">
            <v>0</v>
          </cell>
        </row>
        <row r="3068">
          <cell r="D3068">
            <v>0</v>
          </cell>
        </row>
        <row r="3069">
          <cell r="D3069">
            <v>0</v>
          </cell>
        </row>
        <row r="3070">
          <cell r="D3070">
            <v>0</v>
          </cell>
        </row>
        <row r="3071">
          <cell r="D3071">
            <v>0</v>
          </cell>
        </row>
        <row r="3072">
          <cell r="D3072">
            <v>0</v>
          </cell>
        </row>
        <row r="3073">
          <cell r="D3073">
            <v>0</v>
          </cell>
        </row>
        <row r="3074">
          <cell r="D3074">
            <v>0</v>
          </cell>
        </row>
        <row r="3075">
          <cell r="D3075">
            <v>0</v>
          </cell>
        </row>
        <row r="3076">
          <cell r="D3076">
            <v>0</v>
          </cell>
        </row>
        <row r="3077">
          <cell r="D3077">
            <v>0</v>
          </cell>
        </row>
        <row r="3078">
          <cell r="D3078">
            <v>0</v>
          </cell>
        </row>
        <row r="3079">
          <cell r="D3079">
            <v>0</v>
          </cell>
        </row>
        <row r="3080">
          <cell r="D3080">
            <v>0</v>
          </cell>
        </row>
        <row r="3081">
          <cell r="D3081">
            <v>0</v>
          </cell>
        </row>
        <row r="3082">
          <cell r="D3082">
            <v>0</v>
          </cell>
        </row>
        <row r="3083">
          <cell r="D3083">
            <v>0</v>
          </cell>
        </row>
        <row r="3084">
          <cell r="D3084">
            <v>0</v>
          </cell>
        </row>
        <row r="3085">
          <cell r="D3085">
            <v>0</v>
          </cell>
        </row>
        <row r="3086">
          <cell r="D3086">
            <v>0</v>
          </cell>
        </row>
        <row r="3087">
          <cell r="D3087">
            <v>0</v>
          </cell>
        </row>
        <row r="3088">
          <cell r="D3088">
            <v>0</v>
          </cell>
        </row>
        <row r="3089">
          <cell r="D3089">
            <v>0</v>
          </cell>
        </row>
        <row r="3090">
          <cell r="D3090">
            <v>0</v>
          </cell>
        </row>
        <row r="3091">
          <cell r="D3091">
            <v>0</v>
          </cell>
        </row>
        <row r="3092">
          <cell r="D3092">
            <v>0</v>
          </cell>
        </row>
        <row r="3093">
          <cell r="D3093">
            <v>0</v>
          </cell>
        </row>
        <row r="3094">
          <cell r="D3094">
            <v>0</v>
          </cell>
        </row>
        <row r="3095">
          <cell r="D3095">
            <v>0</v>
          </cell>
        </row>
        <row r="3096">
          <cell r="D3096">
            <v>0</v>
          </cell>
        </row>
        <row r="3097">
          <cell r="D3097">
            <v>0</v>
          </cell>
        </row>
        <row r="3098">
          <cell r="D3098">
            <v>0</v>
          </cell>
        </row>
        <row r="3099">
          <cell r="D3099">
            <v>0</v>
          </cell>
        </row>
        <row r="3100">
          <cell r="D3100">
            <v>0</v>
          </cell>
        </row>
        <row r="3101">
          <cell r="D3101">
            <v>0</v>
          </cell>
        </row>
        <row r="3102">
          <cell r="D3102">
            <v>0</v>
          </cell>
        </row>
        <row r="3103">
          <cell r="D3103">
            <v>0</v>
          </cell>
        </row>
        <row r="3104">
          <cell r="D3104">
            <v>0</v>
          </cell>
        </row>
        <row r="3105">
          <cell r="D3105">
            <v>0</v>
          </cell>
        </row>
        <row r="3106">
          <cell r="D3106">
            <v>0</v>
          </cell>
        </row>
        <row r="3107">
          <cell r="D3107">
            <v>0</v>
          </cell>
        </row>
        <row r="3108">
          <cell r="D3108">
            <v>0</v>
          </cell>
        </row>
        <row r="3109">
          <cell r="D3109">
            <v>0</v>
          </cell>
        </row>
        <row r="3110">
          <cell r="D3110">
            <v>0</v>
          </cell>
        </row>
        <row r="3111">
          <cell r="D3111">
            <v>0</v>
          </cell>
        </row>
        <row r="3112">
          <cell r="D3112">
            <v>0</v>
          </cell>
        </row>
        <row r="3113">
          <cell r="D3113">
            <v>0</v>
          </cell>
        </row>
        <row r="3114">
          <cell r="D3114">
            <v>0</v>
          </cell>
        </row>
        <row r="3115">
          <cell r="D3115">
            <v>0</v>
          </cell>
        </row>
        <row r="3116">
          <cell r="D3116">
            <v>0</v>
          </cell>
        </row>
        <row r="3117">
          <cell r="D3117">
            <v>0</v>
          </cell>
        </row>
        <row r="3118">
          <cell r="D3118">
            <v>0</v>
          </cell>
        </row>
        <row r="3119">
          <cell r="D3119">
            <v>0</v>
          </cell>
        </row>
        <row r="3120">
          <cell r="D3120">
            <v>0</v>
          </cell>
        </row>
        <row r="3121">
          <cell r="D3121">
            <v>0</v>
          </cell>
        </row>
        <row r="3122">
          <cell r="D3122">
            <v>0</v>
          </cell>
        </row>
        <row r="3123">
          <cell r="D3123">
            <v>0</v>
          </cell>
        </row>
        <row r="3124">
          <cell r="D3124">
            <v>0</v>
          </cell>
        </row>
        <row r="3125">
          <cell r="D3125">
            <v>0</v>
          </cell>
        </row>
        <row r="3126">
          <cell r="D3126">
            <v>0</v>
          </cell>
        </row>
        <row r="3127">
          <cell r="D3127">
            <v>0</v>
          </cell>
        </row>
        <row r="3128">
          <cell r="D3128">
            <v>0</v>
          </cell>
        </row>
        <row r="3129">
          <cell r="D3129">
            <v>0</v>
          </cell>
        </row>
        <row r="3130">
          <cell r="D3130">
            <v>0</v>
          </cell>
        </row>
        <row r="3131">
          <cell r="D3131">
            <v>0</v>
          </cell>
        </row>
        <row r="3132">
          <cell r="D3132">
            <v>0</v>
          </cell>
        </row>
        <row r="3133">
          <cell r="D3133">
            <v>0</v>
          </cell>
        </row>
        <row r="3134">
          <cell r="D3134">
            <v>0</v>
          </cell>
        </row>
        <row r="3135">
          <cell r="D3135">
            <v>0</v>
          </cell>
        </row>
        <row r="3136">
          <cell r="D3136">
            <v>0</v>
          </cell>
        </row>
        <row r="3137">
          <cell r="D3137">
            <v>0</v>
          </cell>
        </row>
        <row r="3138">
          <cell r="D3138">
            <v>0</v>
          </cell>
        </row>
        <row r="3139">
          <cell r="D3139">
            <v>0</v>
          </cell>
        </row>
        <row r="3140">
          <cell r="D3140">
            <v>0</v>
          </cell>
        </row>
        <row r="3141">
          <cell r="D3141">
            <v>0</v>
          </cell>
        </row>
        <row r="3142">
          <cell r="D3142">
            <v>0</v>
          </cell>
        </row>
        <row r="3143">
          <cell r="D3143">
            <v>0</v>
          </cell>
        </row>
        <row r="3144">
          <cell r="D3144">
            <v>0</v>
          </cell>
        </row>
        <row r="3145">
          <cell r="D3145">
            <v>0</v>
          </cell>
        </row>
        <row r="3146">
          <cell r="D3146">
            <v>0</v>
          </cell>
        </row>
        <row r="3147">
          <cell r="D3147">
            <v>0</v>
          </cell>
        </row>
        <row r="3148">
          <cell r="D3148">
            <v>0</v>
          </cell>
        </row>
        <row r="3149">
          <cell r="D3149">
            <v>0</v>
          </cell>
        </row>
        <row r="3150">
          <cell r="D3150">
            <v>0</v>
          </cell>
        </row>
        <row r="3151">
          <cell r="D3151">
            <v>0</v>
          </cell>
        </row>
        <row r="3152">
          <cell r="D3152">
            <v>0</v>
          </cell>
        </row>
        <row r="3153">
          <cell r="D3153">
            <v>0</v>
          </cell>
        </row>
        <row r="3154">
          <cell r="D3154">
            <v>0</v>
          </cell>
        </row>
        <row r="3155">
          <cell r="D3155">
            <v>0</v>
          </cell>
        </row>
        <row r="3156">
          <cell r="D3156">
            <v>0</v>
          </cell>
        </row>
        <row r="3157">
          <cell r="D3157">
            <v>0</v>
          </cell>
        </row>
        <row r="3158">
          <cell r="D3158">
            <v>0</v>
          </cell>
        </row>
        <row r="3159">
          <cell r="D3159">
            <v>0</v>
          </cell>
        </row>
        <row r="3160">
          <cell r="D3160">
            <v>0</v>
          </cell>
        </row>
        <row r="3161">
          <cell r="D3161">
            <v>0</v>
          </cell>
        </row>
        <row r="3162">
          <cell r="D3162">
            <v>0</v>
          </cell>
        </row>
        <row r="3163">
          <cell r="D3163">
            <v>0</v>
          </cell>
        </row>
        <row r="3164">
          <cell r="D3164">
            <v>0</v>
          </cell>
        </row>
        <row r="3165">
          <cell r="D3165">
            <v>0</v>
          </cell>
        </row>
        <row r="3166">
          <cell r="D3166">
            <v>0</v>
          </cell>
        </row>
        <row r="3167">
          <cell r="D3167">
            <v>0</v>
          </cell>
        </row>
        <row r="3168">
          <cell r="D3168">
            <v>0</v>
          </cell>
        </row>
        <row r="3169">
          <cell r="D3169">
            <v>0</v>
          </cell>
        </row>
        <row r="3170">
          <cell r="D3170">
            <v>0</v>
          </cell>
        </row>
        <row r="3171">
          <cell r="D3171">
            <v>0</v>
          </cell>
        </row>
        <row r="3172">
          <cell r="D3172">
            <v>0</v>
          </cell>
        </row>
        <row r="3173">
          <cell r="D3173">
            <v>0</v>
          </cell>
        </row>
        <row r="3174">
          <cell r="D3174">
            <v>0</v>
          </cell>
        </row>
        <row r="3175">
          <cell r="D3175">
            <v>0</v>
          </cell>
        </row>
        <row r="3176">
          <cell r="D3176">
            <v>0</v>
          </cell>
        </row>
        <row r="3177">
          <cell r="D3177">
            <v>0</v>
          </cell>
        </row>
        <row r="3178">
          <cell r="D3178">
            <v>0</v>
          </cell>
        </row>
        <row r="3179">
          <cell r="D3179">
            <v>0</v>
          </cell>
        </row>
        <row r="3180">
          <cell r="D3180">
            <v>0</v>
          </cell>
        </row>
        <row r="3181">
          <cell r="D3181">
            <v>0</v>
          </cell>
        </row>
        <row r="3182">
          <cell r="D3182">
            <v>0</v>
          </cell>
        </row>
        <row r="3183">
          <cell r="D3183">
            <v>0</v>
          </cell>
        </row>
        <row r="3184">
          <cell r="D3184">
            <v>0</v>
          </cell>
        </row>
        <row r="3185">
          <cell r="D3185">
            <v>0</v>
          </cell>
        </row>
        <row r="3186">
          <cell r="D3186">
            <v>0</v>
          </cell>
        </row>
        <row r="3187">
          <cell r="D3187">
            <v>0</v>
          </cell>
        </row>
        <row r="3188">
          <cell r="D3188">
            <v>0</v>
          </cell>
        </row>
        <row r="3189">
          <cell r="D3189">
            <v>0</v>
          </cell>
        </row>
        <row r="3190">
          <cell r="D3190">
            <v>0</v>
          </cell>
        </row>
        <row r="3191">
          <cell r="D3191">
            <v>0</v>
          </cell>
        </row>
        <row r="3192">
          <cell r="D3192">
            <v>0</v>
          </cell>
        </row>
        <row r="3193">
          <cell r="D3193">
            <v>0</v>
          </cell>
        </row>
        <row r="3194">
          <cell r="D3194">
            <v>0</v>
          </cell>
        </row>
        <row r="3195">
          <cell r="D3195">
            <v>0</v>
          </cell>
        </row>
        <row r="3196">
          <cell r="D3196">
            <v>0</v>
          </cell>
        </row>
        <row r="3197">
          <cell r="D3197">
            <v>0</v>
          </cell>
        </row>
        <row r="3198">
          <cell r="D3198">
            <v>0</v>
          </cell>
        </row>
        <row r="3199">
          <cell r="D3199">
            <v>0</v>
          </cell>
        </row>
        <row r="3200">
          <cell r="D3200">
            <v>0</v>
          </cell>
        </row>
        <row r="3201">
          <cell r="D3201">
            <v>0</v>
          </cell>
        </row>
        <row r="3202">
          <cell r="D3202">
            <v>0</v>
          </cell>
        </row>
        <row r="3203">
          <cell r="D3203">
            <v>0</v>
          </cell>
        </row>
        <row r="3204">
          <cell r="D3204">
            <v>0</v>
          </cell>
        </row>
        <row r="3205">
          <cell r="D3205">
            <v>0</v>
          </cell>
        </row>
        <row r="3206">
          <cell r="D3206">
            <v>0</v>
          </cell>
        </row>
        <row r="3207">
          <cell r="D3207">
            <v>0</v>
          </cell>
        </row>
        <row r="3208">
          <cell r="D3208">
            <v>0</v>
          </cell>
        </row>
        <row r="3209">
          <cell r="D3209">
            <v>0</v>
          </cell>
        </row>
        <row r="3210">
          <cell r="D3210">
            <v>0</v>
          </cell>
        </row>
        <row r="3211">
          <cell r="D3211">
            <v>0</v>
          </cell>
        </row>
        <row r="3212">
          <cell r="D3212">
            <v>0</v>
          </cell>
        </row>
        <row r="3213">
          <cell r="D3213">
            <v>0</v>
          </cell>
        </row>
        <row r="3214">
          <cell r="D3214">
            <v>0</v>
          </cell>
        </row>
        <row r="3215">
          <cell r="D3215">
            <v>0</v>
          </cell>
        </row>
        <row r="3216">
          <cell r="D3216">
            <v>0</v>
          </cell>
        </row>
        <row r="3217">
          <cell r="D3217">
            <v>0</v>
          </cell>
        </row>
        <row r="3218">
          <cell r="D3218">
            <v>0</v>
          </cell>
        </row>
        <row r="3219">
          <cell r="D3219">
            <v>0</v>
          </cell>
        </row>
        <row r="3220">
          <cell r="D3220">
            <v>0</v>
          </cell>
        </row>
        <row r="3221">
          <cell r="D3221">
            <v>0</v>
          </cell>
        </row>
        <row r="3222">
          <cell r="D3222">
            <v>0</v>
          </cell>
        </row>
        <row r="3223">
          <cell r="D3223">
            <v>0</v>
          </cell>
        </row>
        <row r="3224">
          <cell r="D3224">
            <v>0</v>
          </cell>
        </row>
        <row r="3225">
          <cell r="D3225">
            <v>0</v>
          </cell>
        </row>
        <row r="3226">
          <cell r="D3226">
            <v>0</v>
          </cell>
        </row>
        <row r="3227">
          <cell r="D3227">
            <v>0</v>
          </cell>
        </row>
        <row r="3228">
          <cell r="D3228">
            <v>0</v>
          </cell>
        </row>
        <row r="3229">
          <cell r="D3229">
            <v>0</v>
          </cell>
        </row>
        <row r="3230">
          <cell r="D3230">
            <v>0</v>
          </cell>
        </row>
        <row r="3231">
          <cell r="D3231">
            <v>0</v>
          </cell>
        </row>
        <row r="3232">
          <cell r="D3232">
            <v>0</v>
          </cell>
        </row>
        <row r="3233">
          <cell r="D3233">
            <v>0</v>
          </cell>
        </row>
        <row r="3234">
          <cell r="D3234">
            <v>0</v>
          </cell>
        </row>
        <row r="3235">
          <cell r="D3235">
            <v>0</v>
          </cell>
        </row>
        <row r="3236">
          <cell r="D3236">
            <v>0</v>
          </cell>
        </row>
        <row r="3237">
          <cell r="D3237">
            <v>0</v>
          </cell>
        </row>
        <row r="3238">
          <cell r="D3238">
            <v>0</v>
          </cell>
        </row>
        <row r="3239">
          <cell r="D3239">
            <v>0</v>
          </cell>
        </row>
        <row r="3240">
          <cell r="D3240">
            <v>0</v>
          </cell>
        </row>
        <row r="3241">
          <cell r="D3241">
            <v>0</v>
          </cell>
        </row>
        <row r="3242">
          <cell r="D3242">
            <v>0</v>
          </cell>
        </row>
        <row r="3243">
          <cell r="D3243">
            <v>0</v>
          </cell>
        </row>
        <row r="3244">
          <cell r="D3244">
            <v>0</v>
          </cell>
        </row>
        <row r="3245">
          <cell r="D3245">
            <v>0</v>
          </cell>
        </row>
        <row r="3246">
          <cell r="D3246">
            <v>0</v>
          </cell>
        </row>
        <row r="3247">
          <cell r="D3247">
            <v>0</v>
          </cell>
        </row>
        <row r="3248">
          <cell r="D3248">
            <v>0</v>
          </cell>
        </row>
        <row r="3249">
          <cell r="D3249">
            <v>0</v>
          </cell>
        </row>
        <row r="3250">
          <cell r="D3250">
            <v>0</v>
          </cell>
        </row>
        <row r="3251">
          <cell r="D3251">
            <v>0</v>
          </cell>
        </row>
        <row r="3252">
          <cell r="D3252">
            <v>0</v>
          </cell>
        </row>
        <row r="3253">
          <cell r="D3253">
            <v>0</v>
          </cell>
        </row>
        <row r="3254">
          <cell r="D3254">
            <v>0</v>
          </cell>
        </row>
        <row r="3255">
          <cell r="D3255">
            <v>0</v>
          </cell>
        </row>
        <row r="3256">
          <cell r="D3256">
            <v>0</v>
          </cell>
        </row>
        <row r="3257">
          <cell r="D3257">
            <v>0</v>
          </cell>
        </row>
        <row r="3258">
          <cell r="D3258">
            <v>0</v>
          </cell>
        </row>
        <row r="3259">
          <cell r="D3259">
            <v>0</v>
          </cell>
        </row>
        <row r="3260">
          <cell r="D3260">
            <v>0</v>
          </cell>
        </row>
        <row r="3261">
          <cell r="D3261">
            <v>0</v>
          </cell>
        </row>
        <row r="3262">
          <cell r="D3262">
            <v>0</v>
          </cell>
        </row>
        <row r="3263">
          <cell r="D3263">
            <v>0</v>
          </cell>
        </row>
        <row r="3264">
          <cell r="D3264">
            <v>0</v>
          </cell>
        </row>
        <row r="3265">
          <cell r="D3265">
            <v>0</v>
          </cell>
        </row>
        <row r="3266">
          <cell r="D3266">
            <v>0</v>
          </cell>
        </row>
        <row r="3267">
          <cell r="D3267">
            <v>0</v>
          </cell>
        </row>
        <row r="3268">
          <cell r="D3268">
            <v>0</v>
          </cell>
        </row>
        <row r="3269">
          <cell r="D3269">
            <v>0</v>
          </cell>
        </row>
        <row r="3270">
          <cell r="D3270">
            <v>0</v>
          </cell>
        </row>
        <row r="3271">
          <cell r="D3271">
            <v>0</v>
          </cell>
        </row>
        <row r="3272">
          <cell r="D3272">
            <v>0</v>
          </cell>
        </row>
        <row r="3273">
          <cell r="D3273">
            <v>0</v>
          </cell>
        </row>
        <row r="3274">
          <cell r="D3274">
            <v>0</v>
          </cell>
        </row>
        <row r="3275">
          <cell r="D3275">
            <v>0</v>
          </cell>
        </row>
        <row r="3276">
          <cell r="D3276">
            <v>0</v>
          </cell>
        </row>
        <row r="3277">
          <cell r="D3277">
            <v>0</v>
          </cell>
        </row>
        <row r="3278">
          <cell r="D3278">
            <v>0</v>
          </cell>
        </row>
        <row r="3279">
          <cell r="D3279">
            <v>0</v>
          </cell>
        </row>
        <row r="3280">
          <cell r="D3280">
            <v>0</v>
          </cell>
        </row>
        <row r="3281">
          <cell r="D3281">
            <v>0</v>
          </cell>
        </row>
        <row r="3282">
          <cell r="D3282">
            <v>0</v>
          </cell>
        </row>
        <row r="3283">
          <cell r="D3283">
            <v>0</v>
          </cell>
        </row>
        <row r="3284">
          <cell r="D3284">
            <v>0</v>
          </cell>
        </row>
        <row r="3285">
          <cell r="D3285">
            <v>0</v>
          </cell>
        </row>
        <row r="3286">
          <cell r="D3286">
            <v>0</v>
          </cell>
        </row>
        <row r="3287">
          <cell r="D3287">
            <v>0</v>
          </cell>
        </row>
        <row r="3288">
          <cell r="D3288">
            <v>0</v>
          </cell>
        </row>
        <row r="3289">
          <cell r="D3289">
            <v>0</v>
          </cell>
        </row>
        <row r="3290">
          <cell r="D3290">
            <v>0</v>
          </cell>
        </row>
        <row r="3291">
          <cell r="D3291">
            <v>0</v>
          </cell>
        </row>
        <row r="3292">
          <cell r="D3292">
            <v>0</v>
          </cell>
        </row>
        <row r="3293">
          <cell r="D3293">
            <v>0</v>
          </cell>
        </row>
        <row r="3294">
          <cell r="D3294">
            <v>0</v>
          </cell>
        </row>
        <row r="3295">
          <cell r="D3295">
            <v>0</v>
          </cell>
        </row>
        <row r="3296">
          <cell r="D3296">
            <v>0</v>
          </cell>
        </row>
        <row r="3297">
          <cell r="D3297">
            <v>0</v>
          </cell>
        </row>
        <row r="3298">
          <cell r="D3298">
            <v>0</v>
          </cell>
        </row>
        <row r="3299">
          <cell r="D3299">
            <v>0</v>
          </cell>
        </row>
        <row r="3300">
          <cell r="D3300">
            <v>0</v>
          </cell>
        </row>
        <row r="3301">
          <cell r="D3301">
            <v>0</v>
          </cell>
        </row>
        <row r="3302">
          <cell r="D3302">
            <v>0</v>
          </cell>
        </row>
        <row r="3303">
          <cell r="D3303">
            <v>0</v>
          </cell>
        </row>
        <row r="3304">
          <cell r="D3304">
            <v>0</v>
          </cell>
        </row>
        <row r="3305">
          <cell r="D3305">
            <v>0</v>
          </cell>
        </row>
        <row r="3306">
          <cell r="D3306">
            <v>0</v>
          </cell>
        </row>
        <row r="3307">
          <cell r="D3307">
            <v>0</v>
          </cell>
        </row>
        <row r="3308">
          <cell r="D3308">
            <v>0</v>
          </cell>
        </row>
        <row r="3309">
          <cell r="D3309">
            <v>0</v>
          </cell>
        </row>
        <row r="3310">
          <cell r="D3310">
            <v>0</v>
          </cell>
        </row>
        <row r="3311">
          <cell r="D3311">
            <v>0</v>
          </cell>
        </row>
        <row r="3312">
          <cell r="D3312">
            <v>0</v>
          </cell>
        </row>
        <row r="3313">
          <cell r="D3313">
            <v>0</v>
          </cell>
        </row>
        <row r="3314">
          <cell r="D3314">
            <v>0</v>
          </cell>
        </row>
        <row r="3315">
          <cell r="D3315">
            <v>0</v>
          </cell>
        </row>
        <row r="3316">
          <cell r="D3316">
            <v>0</v>
          </cell>
        </row>
        <row r="3317">
          <cell r="D3317">
            <v>0</v>
          </cell>
        </row>
        <row r="3318">
          <cell r="D3318">
            <v>0</v>
          </cell>
        </row>
        <row r="3319">
          <cell r="D3319">
            <v>0</v>
          </cell>
        </row>
        <row r="3320">
          <cell r="D3320">
            <v>0</v>
          </cell>
        </row>
        <row r="3321">
          <cell r="D3321">
            <v>0</v>
          </cell>
        </row>
        <row r="3322">
          <cell r="D3322">
            <v>0</v>
          </cell>
        </row>
        <row r="3323">
          <cell r="D3323">
            <v>0</v>
          </cell>
        </row>
        <row r="3324">
          <cell r="D3324">
            <v>0</v>
          </cell>
        </row>
        <row r="3325">
          <cell r="D3325">
            <v>0</v>
          </cell>
        </row>
        <row r="3326">
          <cell r="D3326">
            <v>0</v>
          </cell>
        </row>
        <row r="3327">
          <cell r="D3327">
            <v>0</v>
          </cell>
        </row>
        <row r="3328">
          <cell r="D3328">
            <v>0</v>
          </cell>
        </row>
        <row r="3329">
          <cell r="D3329">
            <v>0</v>
          </cell>
        </row>
        <row r="3330">
          <cell r="D3330">
            <v>0</v>
          </cell>
        </row>
        <row r="3331">
          <cell r="D3331">
            <v>0</v>
          </cell>
        </row>
        <row r="3332">
          <cell r="D3332">
            <v>0</v>
          </cell>
        </row>
        <row r="3333">
          <cell r="D3333">
            <v>0</v>
          </cell>
        </row>
        <row r="3334">
          <cell r="D3334">
            <v>0</v>
          </cell>
        </row>
        <row r="3335">
          <cell r="D3335">
            <v>0</v>
          </cell>
        </row>
        <row r="3336">
          <cell r="D3336">
            <v>0</v>
          </cell>
        </row>
        <row r="3337">
          <cell r="D3337">
            <v>0</v>
          </cell>
        </row>
        <row r="3338">
          <cell r="D3338">
            <v>0</v>
          </cell>
        </row>
        <row r="3339">
          <cell r="D3339">
            <v>0</v>
          </cell>
        </row>
        <row r="3340">
          <cell r="D3340">
            <v>0</v>
          </cell>
        </row>
        <row r="3341">
          <cell r="D3341">
            <v>0</v>
          </cell>
        </row>
        <row r="3342">
          <cell r="D3342">
            <v>0</v>
          </cell>
        </row>
        <row r="3343">
          <cell r="D3343">
            <v>0</v>
          </cell>
        </row>
        <row r="3344">
          <cell r="D3344">
            <v>0</v>
          </cell>
        </row>
        <row r="3345">
          <cell r="D3345">
            <v>0</v>
          </cell>
        </row>
        <row r="3346">
          <cell r="D3346">
            <v>0</v>
          </cell>
        </row>
        <row r="3347">
          <cell r="D3347">
            <v>0</v>
          </cell>
        </row>
        <row r="3348">
          <cell r="D3348">
            <v>0</v>
          </cell>
        </row>
        <row r="3349">
          <cell r="D3349">
            <v>0</v>
          </cell>
        </row>
        <row r="3350">
          <cell r="D3350">
            <v>0</v>
          </cell>
        </row>
        <row r="3351">
          <cell r="D3351">
            <v>0</v>
          </cell>
        </row>
        <row r="3352">
          <cell r="D3352">
            <v>0</v>
          </cell>
        </row>
        <row r="3353">
          <cell r="D3353">
            <v>0</v>
          </cell>
        </row>
        <row r="3354">
          <cell r="D3354">
            <v>0</v>
          </cell>
        </row>
        <row r="3355">
          <cell r="D3355">
            <v>0</v>
          </cell>
        </row>
        <row r="3356">
          <cell r="D3356">
            <v>0</v>
          </cell>
        </row>
        <row r="3357">
          <cell r="D3357">
            <v>0</v>
          </cell>
        </row>
        <row r="3358">
          <cell r="D3358">
            <v>0</v>
          </cell>
        </row>
        <row r="3359">
          <cell r="D3359">
            <v>0</v>
          </cell>
        </row>
        <row r="3360">
          <cell r="D3360">
            <v>0</v>
          </cell>
        </row>
        <row r="3361">
          <cell r="D3361">
            <v>0</v>
          </cell>
        </row>
        <row r="3362">
          <cell r="D3362">
            <v>0</v>
          </cell>
        </row>
        <row r="3363">
          <cell r="D3363">
            <v>0</v>
          </cell>
        </row>
        <row r="3364">
          <cell r="D3364">
            <v>0</v>
          </cell>
        </row>
        <row r="3365">
          <cell r="D3365">
            <v>0</v>
          </cell>
        </row>
        <row r="3366">
          <cell r="D3366">
            <v>0</v>
          </cell>
        </row>
        <row r="3367">
          <cell r="D3367">
            <v>0</v>
          </cell>
        </row>
        <row r="3368">
          <cell r="D3368">
            <v>0</v>
          </cell>
        </row>
        <row r="3369">
          <cell r="D3369">
            <v>0</v>
          </cell>
        </row>
        <row r="3370">
          <cell r="D3370">
            <v>0</v>
          </cell>
        </row>
        <row r="3371">
          <cell r="D3371">
            <v>0</v>
          </cell>
        </row>
        <row r="3372">
          <cell r="D3372">
            <v>0</v>
          </cell>
        </row>
        <row r="3373">
          <cell r="D3373">
            <v>0</v>
          </cell>
        </row>
        <row r="3374">
          <cell r="D3374">
            <v>0</v>
          </cell>
        </row>
        <row r="3375">
          <cell r="D3375">
            <v>0</v>
          </cell>
        </row>
        <row r="3376">
          <cell r="D3376">
            <v>0</v>
          </cell>
        </row>
        <row r="3377">
          <cell r="D3377">
            <v>0</v>
          </cell>
        </row>
        <row r="3378">
          <cell r="D3378">
            <v>0</v>
          </cell>
        </row>
        <row r="3379">
          <cell r="D3379">
            <v>0</v>
          </cell>
        </row>
        <row r="3380">
          <cell r="D3380">
            <v>0</v>
          </cell>
        </row>
        <row r="3381">
          <cell r="D3381">
            <v>0</v>
          </cell>
        </row>
        <row r="3382">
          <cell r="D3382">
            <v>0</v>
          </cell>
        </row>
        <row r="3383">
          <cell r="D3383">
            <v>0</v>
          </cell>
        </row>
        <row r="3384">
          <cell r="D3384">
            <v>0</v>
          </cell>
        </row>
        <row r="3385">
          <cell r="D3385">
            <v>0</v>
          </cell>
        </row>
        <row r="3386">
          <cell r="D3386">
            <v>0</v>
          </cell>
        </row>
        <row r="3387">
          <cell r="D3387">
            <v>0</v>
          </cell>
        </row>
        <row r="3388">
          <cell r="D3388">
            <v>0</v>
          </cell>
        </row>
        <row r="3389">
          <cell r="D3389">
            <v>0</v>
          </cell>
        </row>
        <row r="3390">
          <cell r="D3390">
            <v>0</v>
          </cell>
        </row>
        <row r="3391">
          <cell r="D3391">
            <v>0</v>
          </cell>
        </row>
        <row r="3392">
          <cell r="D3392">
            <v>0</v>
          </cell>
        </row>
        <row r="3393">
          <cell r="D3393">
            <v>0</v>
          </cell>
        </row>
        <row r="3394">
          <cell r="D3394">
            <v>0</v>
          </cell>
        </row>
        <row r="3395">
          <cell r="D3395">
            <v>0</v>
          </cell>
        </row>
        <row r="3396">
          <cell r="D3396">
            <v>0</v>
          </cell>
        </row>
        <row r="3397">
          <cell r="D3397">
            <v>0</v>
          </cell>
        </row>
        <row r="3398">
          <cell r="D3398">
            <v>0</v>
          </cell>
        </row>
        <row r="3399">
          <cell r="D3399">
            <v>0</v>
          </cell>
        </row>
        <row r="3400">
          <cell r="D3400">
            <v>0</v>
          </cell>
        </row>
        <row r="3401">
          <cell r="D3401">
            <v>0</v>
          </cell>
        </row>
        <row r="3402">
          <cell r="D3402">
            <v>0</v>
          </cell>
        </row>
        <row r="3403">
          <cell r="D3403">
            <v>0</v>
          </cell>
        </row>
        <row r="3404">
          <cell r="D3404">
            <v>0</v>
          </cell>
        </row>
        <row r="3405">
          <cell r="D3405">
            <v>0</v>
          </cell>
        </row>
        <row r="3406">
          <cell r="D3406">
            <v>0</v>
          </cell>
        </row>
        <row r="3407">
          <cell r="D3407">
            <v>0</v>
          </cell>
        </row>
        <row r="3408">
          <cell r="D3408">
            <v>0</v>
          </cell>
        </row>
        <row r="3409">
          <cell r="D3409">
            <v>0</v>
          </cell>
        </row>
        <row r="3410">
          <cell r="D3410">
            <v>0</v>
          </cell>
        </row>
        <row r="3411">
          <cell r="D3411">
            <v>0</v>
          </cell>
        </row>
        <row r="3412">
          <cell r="D3412">
            <v>0</v>
          </cell>
        </row>
        <row r="3413">
          <cell r="D3413">
            <v>0</v>
          </cell>
        </row>
        <row r="3414">
          <cell r="D3414">
            <v>0</v>
          </cell>
        </row>
        <row r="3415">
          <cell r="D3415">
            <v>0</v>
          </cell>
        </row>
        <row r="3416">
          <cell r="D3416">
            <v>0</v>
          </cell>
        </row>
        <row r="3417">
          <cell r="D3417">
            <v>0</v>
          </cell>
        </row>
        <row r="3418">
          <cell r="D3418">
            <v>0</v>
          </cell>
        </row>
        <row r="3419">
          <cell r="D3419">
            <v>0</v>
          </cell>
        </row>
        <row r="3420">
          <cell r="D3420">
            <v>0</v>
          </cell>
        </row>
        <row r="3421">
          <cell r="D3421">
            <v>0</v>
          </cell>
        </row>
        <row r="3422">
          <cell r="D3422">
            <v>0</v>
          </cell>
        </row>
        <row r="3423">
          <cell r="D3423">
            <v>0</v>
          </cell>
        </row>
        <row r="3424">
          <cell r="D3424">
            <v>0</v>
          </cell>
        </row>
        <row r="3425">
          <cell r="D3425">
            <v>0</v>
          </cell>
        </row>
        <row r="3426">
          <cell r="D3426">
            <v>0</v>
          </cell>
        </row>
        <row r="3427">
          <cell r="D3427">
            <v>0</v>
          </cell>
        </row>
        <row r="3428">
          <cell r="D3428">
            <v>0</v>
          </cell>
        </row>
        <row r="3429">
          <cell r="D3429">
            <v>0</v>
          </cell>
        </row>
        <row r="3430">
          <cell r="D3430">
            <v>0</v>
          </cell>
        </row>
        <row r="3431">
          <cell r="D3431">
            <v>0</v>
          </cell>
        </row>
        <row r="3432">
          <cell r="D3432">
            <v>0</v>
          </cell>
        </row>
        <row r="3433">
          <cell r="D3433">
            <v>0</v>
          </cell>
        </row>
        <row r="3434">
          <cell r="D3434">
            <v>0</v>
          </cell>
        </row>
        <row r="3435">
          <cell r="D3435">
            <v>0</v>
          </cell>
        </row>
        <row r="3436">
          <cell r="D3436">
            <v>0</v>
          </cell>
        </row>
        <row r="3437">
          <cell r="D3437">
            <v>0</v>
          </cell>
        </row>
        <row r="3438">
          <cell r="D3438">
            <v>0</v>
          </cell>
        </row>
        <row r="3439">
          <cell r="D3439">
            <v>0</v>
          </cell>
        </row>
        <row r="3440">
          <cell r="D3440">
            <v>0</v>
          </cell>
        </row>
        <row r="3441">
          <cell r="D3441">
            <v>0</v>
          </cell>
        </row>
        <row r="3442">
          <cell r="D3442">
            <v>0</v>
          </cell>
        </row>
        <row r="3443">
          <cell r="D3443">
            <v>0</v>
          </cell>
        </row>
        <row r="3444">
          <cell r="D3444">
            <v>0</v>
          </cell>
        </row>
        <row r="3445">
          <cell r="D3445">
            <v>0</v>
          </cell>
        </row>
        <row r="3446">
          <cell r="D3446">
            <v>0</v>
          </cell>
        </row>
        <row r="3447">
          <cell r="D3447">
            <v>0</v>
          </cell>
        </row>
        <row r="3448">
          <cell r="D3448">
            <v>0</v>
          </cell>
        </row>
        <row r="3449">
          <cell r="D3449">
            <v>0</v>
          </cell>
        </row>
        <row r="3450">
          <cell r="D3450">
            <v>0</v>
          </cell>
        </row>
        <row r="3451">
          <cell r="D3451">
            <v>0</v>
          </cell>
        </row>
        <row r="3452">
          <cell r="D3452">
            <v>0</v>
          </cell>
        </row>
        <row r="3453">
          <cell r="D3453">
            <v>0</v>
          </cell>
        </row>
        <row r="3454">
          <cell r="D3454">
            <v>0</v>
          </cell>
        </row>
        <row r="3455">
          <cell r="D3455">
            <v>0</v>
          </cell>
        </row>
        <row r="3456">
          <cell r="D3456">
            <v>0</v>
          </cell>
        </row>
        <row r="3457">
          <cell r="D3457">
            <v>0</v>
          </cell>
        </row>
        <row r="3458">
          <cell r="D3458">
            <v>0</v>
          </cell>
        </row>
        <row r="3459">
          <cell r="D3459">
            <v>0</v>
          </cell>
        </row>
        <row r="3460">
          <cell r="D3460">
            <v>0</v>
          </cell>
        </row>
        <row r="3461">
          <cell r="D3461">
            <v>0</v>
          </cell>
        </row>
        <row r="3462">
          <cell r="D3462">
            <v>0</v>
          </cell>
        </row>
        <row r="3463">
          <cell r="D3463">
            <v>0</v>
          </cell>
        </row>
        <row r="3464">
          <cell r="D3464">
            <v>0</v>
          </cell>
        </row>
        <row r="3465">
          <cell r="D3465">
            <v>0</v>
          </cell>
        </row>
        <row r="3466">
          <cell r="D3466">
            <v>0</v>
          </cell>
        </row>
        <row r="3467">
          <cell r="D3467">
            <v>0</v>
          </cell>
        </row>
        <row r="3468">
          <cell r="D3468">
            <v>0</v>
          </cell>
        </row>
        <row r="3469">
          <cell r="D3469">
            <v>0</v>
          </cell>
        </row>
        <row r="3470">
          <cell r="D3470">
            <v>0</v>
          </cell>
        </row>
        <row r="3471">
          <cell r="D3471">
            <v>0</v>
          </cell>
        </row>
        <row r="3472">
          <cell r="D3472">
            <v>0</v>
          </cell>
        </row>
        <row r="3473">
          <cell r="D3473">
            <v>0</v>
          </cell>
        </row>
        <row r="3474">
          <cell r="D3474">
            <v>0</v>
          </cell>
        </row>
        <row r="3475">
          <cell r="D3475">
            <v>0</v>
          </cell>
        </row>
        <row r="3476">
          <cell r="D3476">
            <v>0</v>
          </cell>
        </row>
        <row r="3477">
          <cell r="D3477">
            <v>0</v>
          </cell>
        </row>
        <row r="3478">
          <cell r="D3478">
            <v>0</v>
          </cell>
        </row>
        <row r="3479">
          <cell r="D3479">
            <v>0</v>
          </cell>
        </row>
        <row r="3480">
          <cell r="D3480">
            <v>0</v>
          </cell>
        </row>
        <row r="3481">
          <cell r="D3481">
            <v>0</v>
          </cell>
        </row>
        <row r="3482">
          <cell r="D3482">
            <v>0</v>
          </cell>
        </row>
        <row r="3483">
          <cell r="D3483">
            <v>0</v>
          </cell>
        </row>
        <row r="3484">
          <cell r="D3484">
            <v>0</v>
          </cell>
        </row>
        <row r="3485">
          <cell r="D3485">
            <v>0</v>
          </cell>
        </row>
        <row r="3486">
          <cell r="D3486">
            <v>0</v>
          </cell>
        </row>
        <row r="3487">
          <cell r="D3487">
            <v>0</v>
          </cell>
        </row>
        <row r="3488">
          <cell r="D3488">
            <v>0</v>
          </cell>
        </row>
        <row r="3489">
          <cell r="D3489">
            <v>0</v>
          </cell>
        </row>
        <row r="3490">
          <cell r="D3490">
            <v>0</v>
          </cell>
        </row>
        <row r="3491">
          <cell r="D3491">
            <v>0</v>
          </cell>
        </row>
        <row r="3492">
          <cell r="D3492">
            <v>0</v>
          </cell>
        </row>
        <row r="3493">
          <cell r="D3493">
            <v>0</v>
          </cell>
        </row>
        <row r="3494">
          <cell r="D3494">
            <v>0</v>
          </cell>
        </row>
        <row r="3495">
          <cell r="D3495">
            <v>0</v>
          </cell>
        </row>
        <row r="3496">
          <cell r="D3496">
            <v>0</v>
          </cell>
        </row>
        <row r="3497">
          <cell r="D3497">
            <v>0</v>
          </cell>
        </row>
        <row r="3498">
          <cell r="D3498">
            <v>0</v>
          </cell>
        </row>
        <row r="3499">
          <cell r="D3499">
            <v>0</v>
          </cell>
        </row>
        <row r="3500">
          <cell r="D3500">
            <v>0</v>
          </cell>
        </row>
        <row r="3501">
          <cell r="D3501">
            <v>0</v>
          </cell>
        </row>
        <row r="3502">
          <cell r="D3502">
            <v>0</v>
          </cell>
        </row>
        <row r="3503">
          <cell r="D3503">
            <v>0</v>
          </cell>
        </row>
        <row r="3504">
          <cell r="D3504">
            <v>0</v>
          </cell>
        </row>
        <row r="3505">
          <cell r="D3505">
            <v>0</v>
          </cell>
        </row>
        <row r="3506">
          <cell r="D3506">
            <v>0</v>
          </cell>
        </row>
        <row r="3507">
          <cell r="D3507">
            <v>0</v>
          </cell>
        </row>
        <row r="3508">
          <cell r="D3508">
            <v>0</v>
          </cell>
        </row>
        <row r="3509">
          <cell r="D3509">
            <v>0</v>
          </cell>
        </row>
        <row r="3510">
          <cell r="D3510">
            <v>0</v>
          </cell>
        </row>
        <row r="3511">
          <cell r="D3511">
            <v>0</v>
          </cell>
        </row>
        <row r="3512">
          <cell r="D3512">
            <v>0</v>
          </cell>
        </row>
        <row r="3513">
          <cell r="D3513">
            <v>0</v>
          </cell>
        </row>
        <row r="3514">
          <cell r="D3514">
            <v>0</v>
          </cell>
        </row>
        <row r="3515">
          <cell r="D3515">
            <v>0</v>
          </cell>
        </row>
        <row r="3516">
          <cell r="D3516">
            <v>0</v>
          </cell>
        </row>
        <row r="3517">
          <cell r="D3517">
            <v>0</v>
          </cell>
        </row>
        <row r="3518">
          <cell r="D3518">
            <v>0</v>
          </cell>
        </row>
        <row r="3519">
          <cell r="D3519">
            <v>0</v>
          </cell>
        </row>
        <row r="3520">
          <cell r="D3520">
            <v>0</v>
          </cell>
        </row>
        <row r="3521">
          <cell r="D3521">
            <v>0</v>
          </cell>
        </row>
        <row r="3522">
          <cell r="D3522">
            <v>0</v>
          </cell>
        </row>
        <row r="3523">
          <cell r="D3523">
            <v>0</v>
          </cell>
        </row>
        <row r="3524">
          <cell r="D3524">
            <v>0</v>
          </cell>
        </row>
        <row r="3525">
          <cell r="D3525">
            <v>0</v>
          </cell>
        </row>
        <row r="3526">
          <cell r="D3526">
            <v>0</v>
          </cell>
        </row>
        <row r="3527">
          <cell r="D3527">
            <v>0</v>
          </cell>
        </row>
        <row r="3528">
          <cell r="D3528">
            <v>0</v>
          </cell>
        </row>
        <row r="3529">
          <cell r="D3529">
            <v>0</v>
          </cell>
        </row>
        <row r="3530">
          <cell r="D3530">
            <v>0</v>
          </cell>
        </row>
        <row r="3531">
          <cell r="D3531">
            <v>0</v>
          </cell>
        </row>
        <row r="3532">
          <cell r="D3532">
            <v>0</v>
          </cell>
        </row>
        <row r="3533">
          <cell r="D3533">
            <v>0</v>
          </cell>
        </row>
        <row r="3534">
          <cell r="D3534">
            <v>0</v>
          </cell>
        </row>
        <row r="3535">
          <cell r="D3535">
            <v>0</v>
          </cell>
        </row>
        <row r="3536">
          <cell r="D3536">
            <v>0</v>
          </cell>
        </row>
        <row r="3537">
          <cell r="D3537">
            <v>0</v>
          </cell>
        </row>
        <row r="3538">
          <cell r="D3538">
            <v>0</v>
          </cell>
        </row>
        <row r="3539">
          <cell r="D3539">
            <v>0</v>
          </cell>
        </row>
        <row r="3540">
          <cell r="D3540">
            <v>0</v>
          </cell>
        </row>
        <row r="3541">
          <cell r="D3541">
            <v>0</v>
          </cell>
        </row>
        <row r="3542">
          <cell r="D3542">
            <v>0</v>
          </cell>
        </row>
        <row r="3543">
          <cell r="D3543">
            <v>0</v>
          </cell>
        </row>
        <row r="3544">
          <cell r="D3544">
            <v>0</v>
          </cell>
        </row>
        <row r="3545">
          <cell r="D3545">
            <v>0</v>
          </cell>
        </row>
        <row r="3546">
          <cell r="D3546">
            <v>0</v>
          </cell>
        </row>
        <row r="3547">
          <cell r="D3547">
            <v>0</v>
          </cell>
        </row>
        <row r="3548">
          <cell r="D3548">
            <v>0</v>
          </cell>
        </row>
        <row r="3549">
          <cell r="D3549">
            <v>0</v>
          </cell>
        </row>
        <row r="3550">
          <cell r="D3550">
            <v>0</v>
          </cell>
        </row>
        <row r="3551">
          <cell r="D3551">
            <v>0</v>
          </cell>
        </row>
        <row r="3552">
          <cell r="D3552">
            <v>0</v>
          </cell>
        </row>
        <row r="3553">
          <cell r="D3553">
            <v>0</v>
          </cell>
        </row>
        <row r="3554">
          <cell r="D3554">
            <v>0</v>
          </cell>
        </row>
        <row r="3555">
          <cell r="D3555">
            <v>0</v>
          </cell>
        </row>
        <row r="3556">
          <cell r="D3556">
            <v>0</v>
          </cell>
        </row>
        <row r="3557">
          <cell r="D3557">
            <v>0</v>
          </cell>
        </row>
        <row r="3558">
          <cell r="D3558">
            <v>0</v>
          </cell>
        </row>
        <row r="3559">
          <cell r="D3559">
            <v>0</v>
          </cell>
        </row>
        <row r="3560">
          <cell r="D3560">
            <v>0</v>
          </cell>
        </row>
        <row r="3561">
          <cell r="D3561">
            <v>0</v>
          </cell>
        </row>
        <row r="3562">
          <cell r="D3562">
            <v>0</v>
          </cell>
        </row>
        <row r="3563">
          <cell r="D3563">
            <v>0</v>
          </cell>
        </row>
        <row r="3564">
          <cell r="D3564">
            <v>0</v>
          </cell>
        </row>
        <row r="3565">
          <cell r="D3565">
            <v>0</v>
          </cell>
        </row>
        <row r="3566">
          <cell r="D3566">
            <v>0</v>
          </cell>
        </row>
        <row r="3567">
          <cell r="D3567">
            <v>0</v>
          </cell>
        </row>
        <row r="3568">
          <cell r="D3568">
            <v>0</v>
          </cell>
        </row>
        <row r="3569">
          <cell r="D3569">
            <v>0</v>
          </cell>
        </row>
        <row r="3570">
          <cell r="D3570">
            <v>0</v>
          </cell>
        </row>
        <row r="3571">
          <cell r="D3571">
            <v>0</v>
          </cell>
        </row>
        <row r="3572">
          <cell r="D3572">
            <v>0</v>
          </cell>
        </row>
        <row r="3573">
          <cell r="D3573">
            <v>0</v>
          </cell>
        </row>
        <row r="3574">
          <cell r="D3574">
            <v>0</v>
          </cell>
        </row>
        <row r="3575">
          <cell r="D3575">
            <v>0</v>
          </cell>
        </row>
        <row r="3576">
          <cell r="D3576">
            <v>0</v>
          </cell>
        </row>
        <row r="3577">
          <cell r="D3577">
            <v>0</v>
          </cell>
        </row>
        <row r="3578">
          <cell r="D3578">
            <v>0</v>
          </cell>
        </row>
        <row r="3579">
          <cell r="D3579">
            <v>0</v>
          </cell>
        </row>
        <row r="3580">
          <cell r="D3580">
            <v>0</v>
          </cell>
        </row>
        <row r="3581">
          <cell r="D3581">
            <v>0</v>
          </cell>
        </row>
        <row r="3582">
          <cell r="D3582">
            <v>0</v>
          </cell>
        </row>
        <row r="3583">
          <cell r="D3583">
            <v>0</v>
          </cell>
        </row>
        <row r="3584">
          <cell r="D3584">
            <v>0</v>
          </cell>
        </row>
        <row r="3585">
          <cell r="D3585">
            <v>0</v>
          </cell>
        </row>
        <row r="3586">
          <cell r="D3586">
            <v>0</v>
          </cell>
        </row>
        <row r="3587">
          <cell r="D3587">
            <v>0</v>
          </cell>
        </row>
        <row r="3588">
          <cell r="D3588">
            <v>0</v>
          </cell>
        </row>
        <row r="3589">
          <cell r="D3589">
            <v>0</v>
          </cell>
        </row>
        <row r="3590">
          <cell r="D3590">
            <v>0</v>
          </cell>
        </row>
        <row r="3591">
          <cell r="D3591">
            <v>0</v>
          </cell>
        </row>
        <row r="3592">
          <cell r="D3592">
            <v>0</v>
          </cell>
        </row>
        <row r="3593">
          <cell r="D3593">
            <v>0</v>
          </cell>
        </row>
        <row r="3594">
          <cell r="D3594">
            <v>0</v>
          </cell>
        </row>
        <row r="3595">
          <cell r="D3595">
            <v>0</v>
          </cell>
        </row>
        <row r="3596">
          <cell r="D3596">
            <v>0</v>
          </cell>
        </row>
        <row r="3597">
          <cell r="D3597">
            <v>0</v>
          </cell>
        </row>
        <row r="3598">
          <cell r="D3598">
            <v>0</v>
          </cell>
        </row>
        <row r="3599">
          <cell r="D3599">
            <v>0</v>
          </cell>
        </row>
        <row r="3600">
          <cell r="D3600">
            <v>0</v>
          </cell>
        </row>
        <row r="3601">
          <cell r="D3601">
            <v>0</v>
          </cell>
        </row>
        <row r="3602">
          <cell r="D3602">
            <v>0</v>
          </cell>
        </row>
        <row r="3603">
          <cell r="D3603">
            <v>0</v>
          </cell>
        </row>
        <row r="3604">
          <cell r="D3604">
            <v>0</v>
          </cell>
        </row>
        <row r="3605">
          <cell r="D3605">
            <v>0</v>
          </cell>
        </row>
        <row r="3606">
          <cell r="D3606">
            <v>0</v>
          </cell>
        </row>
        <row r="3607">
          <cell r="D3607">
            <v>0</v>
          </cell>
        </row>
        <row r="3608">
          <cell r="D3608">
            <v>0</v>
          </cell>
        </row>
        <row r="3609">
          <cell r="D3609">
            <v>0</v>
          </cell>
        </row>
        <row r="3610">
          <cell r="D3610">
            <v>0</v>
          </cell>
        </row>
        <row r="3611">
          <cell r="D3611">
            <v>0</v>
          </cell>
        </row>
        <row r="3612">
          <cell r="D3612">
            <v>0</v>
          </cell>
        </row>
        <row r="3613">
          <cell r="D3613">
            <v>0</v>
          </cell>
        </row>
        <row r="3614">
          <cell r="D3614">
            <v>0</v>
          </cell>
        </row>
        <row r="3615">
          <cell r="D3615">
            <v>0</v>
          </cell>
        </row>
        <row r="3616">
          <cell r="D3616">
            <v>0</v>
          </cell>
        </row>
        <row r="3617">
          <cell r="D3617">
            <v>0</v>
          </cell>
        </row>
        <row r="3618">
          <cell r="D3618">
            <v>0</v>
          </cell>
        </row>
        <row r="3619">
          <cell r="D3619">
            <v>0</v>
          </cell>
        </row>
        <row r="3620">
          <cell r="D3620">
            <v>0</v>
          </cell>
        </row>
        <row r="3621">
          <cell r="D3621">
            <v>0</v>
          </cell>
        </row>
        <row r="3622">
          <cell r="D3622">
            <v>0</v>
          </cell>
        </row>
        <row r="3623">
          <cell r="D3623">
            <v>0</v>
          </cell>
        </row>
        <row r="3624">
          <cell r="D3624">
            <v>0</v>
          </cell>
        </row>
        <row r="3625">
          <cell r="D3625">
            <v>0</v>
          </cell>
        </row>
        <row r="3626">
          <cell r="D3626">
            <v>0</v>
          </cell>
        </row>
        <row r="3627">
          <cell r="D3627">
            <v>0</v>
          </cell>
        </row>
        <row r="3628">
          <cell r="D3628">
            <v>0</v>
          </cell>
        </row>
        <row r="3629">
          <cell r="D3629">
            <v>0</v>
          </cell>
        </row>
        <row r="3630">
          <cell r="D3630">
            <v>0</v>
          </cell>
        </row>
        <row r="3631">
          <cell r="D3631">
            <v>0</v>
          </cell>
        </row>
        <row r="3632">
          <cell r="D3632">
            <v>0</v>
          </cell>
        </row>
        <row r="3633">
          <cell r="D3633">
            <v>0</v>
          </cell>
        </row>
        <row r="3634">
          <cell r="D3634">
            <v>0</v>
          </cell>
        </row>
        <row r="3635">
          <cell r="D3635">
            <v>0</v>
          </cell>
        </row>
        <row r="3636">
          <cell r="D3636">
            <v>0</v>
          </cell>
        </row>
        <row r="3637">
          <cell r="D3637">
            <v>0</v>
          </cell>
        </row>
        <row r="3638">
          <cell r="D3638">
            <v>0</v>
          </cell>
        </row>
        <row r="3639">
          <cell r="D3639">
            <v>0</v>
          </cell>
        </row>
        <row r="3640">
          <cell r="D3640">
            <v>0</v>
          </cell>
        </row>
        <row r="3641">
          <cell r="D3641">
            <v>0</v>
          </cell>
        </row>
        <row r="3642">
          <cell r="D3642">
            <v>0</v>
          </cell>
        </row>
        <row r="3643">
          <cell r="D3643">
            <v>0</v>
          </cell>
        </row>
        <row r="3644">
          <cell r="D3644">
            <v>0</v>
          </cell>
        </row>
        <row r="3645">
          <cell r="D3645">
            <v>0</v>
          </cell>
        </row>
        <row r="3646">
          <cell r="D3646">
            <v>0</v>
          </cell>
        </row>
        <row r="3647">
          <cell r="D3647">
            <v>0</v>
          </cell>
        </row>
        <row r="3648">
          <cell r="D3648">
            <v>0</v>
          </cell>
        </row>
        <row r="3649">
          <cell r="D3649">
            <v>0</v>
          </cell>
        </row>
        <row r="3650">
          <cell r="D3650">
            <v>0</v>
          </cell>
        </row>
        <row r="3651">
          <cell r="D3651">
            <v>0</v>
          </cell>
        </row>
        <row r="3652">
          <cell r="D3652">
            <v>0</v>
          </cell>
        </row>
        <row r="3653">
          <cell r="D3653">
            <v>0</v>
          </cell>
        </row>
        <row r="3654">
          <cell r="D3654">
            <v>0</v>
          </cell>
        </row>
        <row r="3655">
          <cell r="D3655">
            <v>0</v>
          </cell>
        </row>
        <row r="3656">
          <cell r="D3656">
            <v>0</v>
          </cell>
        </row>
        <row r="3657">
          <cell r="D3657">
            <v>0</v>
          </cell>
        </row>
        <row r="3658">
          <cell r="D3658">
            <v>0</v>
          </cell>
        </row>
        <row r="3659">
          <cell r="D3659">
            <v>0</v>
          </cell>
        </row>
        <row r="3660">
          <cell r="D3660">
            <v>0</v>
          </cell>
        </row>
        <row r="3661">
          <cell r="D3661">
            <v>0</v>
          </cell>
        </row>
        <row r="3662">
          <cell r="D3662">
            <v>0</v>
          </cell>
        </row>
        <row r="3663">
          <cell r="D3663">
            <v>0</v>
          </cell>
        </row>
        <row r="3664">
          <cell r="D3664">
            <v>0</v>
          </cell>
        </row>
        <row r="3665">
          <cell r="D3665">
            <v>0</v>
          </cell>
        </row>
        <row r="3666">
          <cell r="D3666">
            <v>0</v>
          </cell>
        </row>
        <row r="3667">
          <cell r="D3667">
            <v>0</v>
          </cell>
        </row>
        <row r="3668">
          <cell r="D3668">
            <v>0</v>
          </cell>
        </row>
        <row r="3669">
          <cell r="D3669">
            <v>0</v>
          </cell>
        </row>
        <row r="3670">
          <cell r="D3670">
            <v>0</v>
          </cell>
        </row>
        <row r="3671">
          <cell r="D3671">
            <v>0</v>
          </cell>
        </row>
        <row r="3672">
          <cell r="D3672">
            <v>0</v>
          </cell>
        </row>
        <row r="3673">
          <cell r="D3673">
            <v>0</v>
          </cell>
        </row>
        <row r="3674">
          <cell r="D3674">
            <v>0</v>
          </cell>
        </row>
        <row r="3675">
          <cell r="D3675">
            <v>0</v>
          </cell>
        </row>
        <row r="3676">
          <cell r="D3676">
            <v>0</v>
          </cell>
        </row>
        <row r="3677">
          <cell r="D3677">
            <v>0</v>
          </cell>
        </row>
        <row r="3678">
          <cell r="D3678">
            <v>0</v>
          </cell>
        </row>
        <row r="3679">
          <cell r="D3679">
            <v>0</v>
          </cell>
        </row>
        <row r="3680">
          <cell r="D3680">
            <v>0</v>
          </cell>
        </row>
        <row r="3681">
          <cell r="D3681">
            <v>0</v>
          </cell>
        </row>
        <row r="3682">
          <cell r="D3682">
            <v>0</v>
          </cell>
        </row>
        <row r="3683">
          <cell r="D3683">
            <v>0</v>
          </cell>
        </row>
        <row r="3684">
          <cell r="D3684">
            <v>0</v>
          </cell>
        </row>
        <row r="3685">
          <cell r="D3685">
            <v>0</v>
          </cell>
        </row>
        <row r="3686">
          <cell r="D3686">
            <v>0</v>
          </cell>
        </row>
        <row r="3687">
          <cell r="D3687">
            <v>0</v>
          </cell>
        </row>
        <row r="3688">
          <cell r="D3688">
            <v>0</v>
          </cell>
        </row>
        <row r="3689">
          <cell r="D3689">
            <v>0</v>
          </cell>
        </row>
        <row r="3690">
          <cell r="D3690">
            <v>0</v>
          </cell>
        </row>
        <row r="3691">
          <cell r="D3691">
            <v>0</v>
          </cell>
        </row>
        <row r="3692">
          <cell r="D3692">
            <v>0</v>
          </cell>
        </row>
        <row r="3693">
          <cell r="D3693">
            <v>0</v>
          </cell>
        </row>
        <row r="3694">
          <cell r="D3694">
            <v>0</v>
          </cell>
        </row>
        <row r="3695">
          <cell r="D3695">
            <v>0</v>
          </cell>
        </row>
        <row r="3696">
          <cell r="D3696">
            <v>0</v>
          </cell>
        </row>
        <row r="3697">
          <cell r="D3697">
            <v>0</v>
          </cell>
        </row>
        <row r="3698">
          <cell r="D3698">
            <v>0</v>
          </cell>
        </row>
        <row r="3699">
          <cell r="D3699">
            <v>0</v>
          </cell>
        </row>
        <row r="3700">
          <cell r="D3700">
            <v>0</v>
          </cell>
        </row>
        <row r="3701">
          <cell r="D3701">
            <v>0</v>
          </cell>
        </row>
        <row r="3702">
          <cell r="D3702">
            <v>0</v>
          </cell>
        </row>
        <row r="3703">
          <cell r="D3703">
            <v>0</v>
          </cell>
        </row>
        <row r="3704">
          <cell r="D3704">
            <v>0</v>
          </cell>
        </row>
        <row r="3705">
          <cell r="D3705">
            <v>0</v>
          </cell>
        </row>
        <row r="3706">
          <cell r="D3706">
            <v>0</v>
          </cell>
        </row>
        <row r="3707">
          <cell r="D3707">
            <v>0</v>
          </cell>
        </row>
        <row r="3708">
          <cell r="D3708">
            <v>0</v>
          </cell>
        </row>
        <row r="3709">
          <cell r="D3709">
            <v>0</v>
          </cell>
        </row>
        <row r="3710">
          <cell r="D3710">
            <v>0</v>
          </cell>
        </row>
        <row r="3711">
          <cell r="D3711">
            <v>0</v>
          </cell>
        </row>
        <row r="3712">
          <cell r="D3712">
            <v>0</v>
          </cell>
        </row>
        <row r="3713">
          <cell r="D3713">
            <v>0</v>
          </cell>
        </row>
        <row r="3714">
          <cell r="D3714">
            <v>0</v>
          </cell>
        </row>
        <row r="3715">
          <cell r="D3715">
            <v>0</v>
          </cell>
        </row>
        <row r="3716">
          <cell r="D3716">
            <v>0</v>
          </cell>
        </row>
        <row r="3717">
          <cell r="D3717">
            <v>0</v>
          </cell>
        </row>
        <row r="3718">
          <cell r="D3718">
            <v>0</v>
          </cell>
        </row>
        <row r="3719">
          <cell r="D3719">
            <v>0</v>
          </cell>
        </row>
        <row r="3720">
          <cell r="D3720">
            <v>0</v>
          </cell>
        </row>
        <row r="3721">
          <cell r="D3721">
            <v>0</v>
          </cell>
        </row>
        <row r="3722">
          <cell r="D3722">
            <v>0</v>
          </cell>
        </row>
        <row r="3723">
          <cell r="D3723">
            <v>0</v>
          </cell>
        </row>
        <row r="3724">
          <cell r="D3724">
            <v>0</v>
          </cell>
        </row>
        <row r="3725">
          <cell r="D3725">
            <v>0</v>
          </cell>
        </row>
        <row r="3726">
          <cell r="D3726">
            <v>0</v>
          </cell>
        </row>
        <row r="3727">
          <cell r="D3727">
            <v>0</v>
          </cell>
        </row>
        <row r="3728">
          <cell r="D3728">
            <v>0</v>
          </cell>
        </row>
        <row r="3729">
          <cell r="D3729">
            <v>0</v>
          </cell>
        </row>
        <row r="3730">
          <cell r="D3730">
            <v>0</v>
          </cell>
        </row>
        <row r="3731">
          <cell r="D3731">
            <v>0</v>
          </cell>
        </row>
        <row r="3732">
          <cell r="D3732">
            <v>0</v>
          </cell>
        </row>
        <row r="3733">
          <cell r="D3733">
            <v>0</v>
          </cell>
        </row>
        <row r="3734">
          <cell r="D3734">
            <v>0</v>
          </cell>
        </row>
        <row r="3735">
          <cell r="D3735">
            <v>0</v>
          </cell>
        </row>
        <row r="3736">
          <cell r="D3736">
            <v>0</v>
          </cell>
        </row>
        <row r="3737">
          <cell r="D3737">
            <v>0</v>
          </cell>
        </row>
        <row r="3738">
          <cell r="D3738">
            <v>0</v>
          </cell>
        </row>
        <row r="3739">
          <cell r="D3739">
            <v>0</v>
          </cell>
        </row>
        <row r="3740">
          <cell r="D3740">
            <v>0</v>
          </cell>
        </row>
        <row r="3741">
          <cell r="D3741">
            <v>0</v>
          </cell>
        </row>
        <row r="3742">
          <cell r="D3742">
            <v>0</v>
          </cell>
        </row>
        <row r="3743">
          <cell r="D3743">
            <v>0</v>
          </cell>
        </row>
        <row r="3744">
          <cell r="D3744">
            <v>0</v>
          </cell>
        </row>
        <row r="3745">
          <cell r="D3745">
            <v>0</v>
          </cell>
        </row>
        <row r="3746">
          <cell r="D3746">
            <v>0</v>
          </cell>
        </row>
        <row r="3747">
          <cell r="D3747">
            <v>0</v>
          </cell>
        </row>
        <row r="3748">
          <cell r="D3748">
            <v>0</v>
          </cell>
        </row>
        <row r="3749">
          <cell r="D3749">
            <v>0</v>
          </cell>
        </row>
        <row r="3750">
          <cell r="D3750">
            <v>0</v>
          </cell>
        </row>
        <row r="3751">
          <cell r="D3751">
            <v>0</v>
          </cell>
        </row>
        <row r="3752">
          <cell r="D3752">
            <v>0</v>
          </cell>
        </row>
        <row r="3753">
          <cell r="D3753">
            <v>0</v>
          </cell>
        </row>
        <row r="3754">
          <cell r="D3754">
            <v>0</v>
          </cell>
        </row>
        <row r="3755">
          <cell r="D3755">
            <v>0</v>
          </cell>
        </row>
        <row r="3756">
          <cell r="D3756">
            <v>0</v>
          </cell>
        </row>
        <row r="3757">
          <cell r="D3757">
            <v>0</v>
          </cell>
        </row>
        <row r="3758">
          <cell r="D3758">
            <v>0</v>
          </cell>
        </row>
        <row r="3759">
          <cell r="D3759">
            <v>0</v>
          </cell>
        </row>
        <row r="3760">
          <cell r="D3760">
            <v>0</v>
          </cell>
        </row>
        <row r="3761">
          <cell r="D3761">
            <v>0</v>
          </cell>
        </row>
        <row r="3762">
          <cell r="D3762">
            <v>0</v>
          </cell>
        </row>
        <row r="3763">
          <cell r="D3763">
            <v>0</v>
          </cell>
        </row>
        <row r="3764">
          <cell r="D3764">
            <v>0</v>
          </cell>
        </row>
        <row r="3765">
          <cell r="D3765">
            <v>0</v>
          </cell>
        </row>
        <row r="3766">
          <cell r="D3766">
            <v>0</v>
          </cell>
        </row>
        <row r="3767">
          <cell r="D3767">
            <v>0</v>
          </cell>
        </row>
        <row r="3768">
          <cell r="D3768">
            <v>0</v>
          </cell>
        </row>
        <row r="3769">
          <cell r="D3769">
            <v>0</v>
          </cell>
        </row>
        <row r="3770">
          <cell r="D3770">
            <v>0</v>
          </cell>
        </row>
        <row r="3771">
          <cell r="D3771">
            <v>0</v>
          </cell>
        </row>
        <row r="3772">
          <cell r="D3772">
            <v>0</v>
          </cell>
        </row>
        <row r="3773">
          <cell r="D3773">
            <v>0</v>
          </cell>
        </row>
        <row r="3774">
          <cell r="D3774">
            <v>0</v>
          </cell>
        </row>
        <row r="3775">
          <cell r="D3775">
            <v>0</v>
          </cell>
        </row>
        <row r="3776">
          <cell r="D3776">
            <v>0</v>
          </cell>
        </row>
        <row r="3777">
          <cell r="D3777">
            <v>0</v>
          </cell>
        </row>
        <row r="3778">
          <cell r="D3778">
            <v>0</v>
          </cell>
        </row>
        <row r="3779">
          <cell r="D3779">
            <v>0</v>
          </cell>
        </row>
        <row r="3780">
          <cell r="D3780">
            <v>0</v>
          </cell>
        </row>
        <row r="3781">
          <cell r="D3781">
            <v>0</v>
          </cell>
        </row>
        <row r="3782">
          <cell r="D3782">
            <v>0</v>
          </cell>
        </row>
        <row r="3783">
          <cell r="D3783">
            <v>0</v>
          </cell>
        </row>
        <row r="3784">
          <cell r="D3784">
            <v>0</v>
          </cell>
        </row>
        <row r="3785">
          <cell r="D3785">
            <v>0</v>
          </cell>
        </row>
        <row r="3786">
          <cell r="D3786">
            <v>0</v>
          </cell>
        </row>
        <row r="3787">
          <cell r="D3787">
            <v>0</v>
          </cell>
        </row>
        <row r="3788">
          <cell r="D3788">
            <v>0</v>
          </cell>
        </row>
        <row r="3789">
          <cell r="D3789">
            <v>0</v>
          </cell>
        </row>
        <row r="3790">
          <cell r="D3790">
            <v>0</v>
          </cell>
        </row>
        <row r="3791">
          <cell r="D3791">
            <v>0</v>
          </cell>
        </row>
        <row r="3792">
          <cell r="D3792">
            <v>0</v>
          </cell>
        </row>
        <row r="3793">
          <cell r="D3793">
            <v>0</v>
          </cell>
        </row>
        <row r="3794">
          <cell r="D3794">
            <v>0</v>
          </cell>
        </row>
        <row r="3795">
          <cell r="D3795">
            <v>0</v>
          </cell>
        </row>
        <row r="3796">
          <cell r="D3796">
            <v>0</v>
          </cell>
        </row>
        <row r="3797">
          <cell r="D3797">
            <v>0</v>
          </cell>
        </row>
        <row r="3798">
          <cell r="D3798">
            <v>0</v>
          </cell>
        </row>
        <row r="3799">
          <cell r="D3799">
            <v>0</v>
          </cell>
        </row>
        <row r="3800">
          <cell r="D3800">
            <v>0</v>
          </cell>
        </row>
        <row r="3801">
          <cell r="D3801">
            <v>0</v>
          </cell>
        </row>
        <row r="3802">
          <cell r="D3802">
            <v>0</v>
          </cell>
        </row>
        <row r="3803">
          <cell r="D3803">
            <v>0</v>
          </cell>
        </row>
        <row r="3804">
          <cell r="D3804">
            <v>0</v>
          </cell>
        </row>
        <row r="3805">
          <cell r="D3805">
            <v>0</v>
          </cell>
        </row>
        <row r="3806">
          <cell r="D3806">
            <v>0</v>
          </cell>
        </row>
        <row r="3807">
          <cell r="D3807">
            <v>0</v>
          </cell>
        </row>
        <row r="3808">
          <cell r="D3808">
            <v>0</v>
          </cell>
        </row>
        <row r="3809">
          <cell r="D3809">
            <v>0</v>
          </cell>
        </row>
        <row r="3810">
          <cell r="D3810">
            <v>0</v>
          </cell>
        </row>
        <row r="3811">
          <cell r="D3811">
            <v>0</v>
          </cell>
        </row>
        <row r="3812">
          <cell r="D3812">
            <v>0</v>
          </cell>
        </row>
        <row r="3813">
          <cell r="D3813">
            <v>0</v>
          </cell>
        </row>
        <row r="3814">
          <cell r="D3814">
            <v>0</v>
          </cell>
        </row>
        <row r="3815">
          <cell r="D3815">
            <v>0</v>
          </cell>
        </row>
        <row r="3816">
          <cell r="D3816">
            <v>0</v>
          </cell>
        </row>
        <row r="3817">
          <cell r="D3817">
            <v>0</v>
          </cell>
        </row>
        <row r="3818">
          <cell r="D3818">
            <v>0</v>
          </cell>
        </row>
        <row r="3819">
          <cell r="D3819">
            <v>0</v>
          </cell>
        </row>
        <row r="3820">
          <cell r="D3820">
            <v>0</v>
          </cell>
        </row>
        <row r="3821">
          <cell r="D3821">
            <v>0</v>
          </cell>
        </row>
        <row r="3822">
          <cell r="D3822">
            <v>0</v>
          </cell>
        </row>
        <row r="3823">
          <cell r="D3823">
            <v>0</v>
          </cell>
        </row>
        <row r="3824">
          <cell r="D3824">
            <v>0</v>
          </cell>
        </row>
        <row r="3825">
          <cell r="D3825">
            <v>0</v>
          </cell>
        </row>
        <row r="3826">
          <cell r="D3826">
            <v>0</v>
          </cell>
        </row>
        <row r="3827">
          <cell r="D3827">
            <v>0</v>
          </cell>
        </row>
        <row r="3828">
          <cell r="D3828">
            <v>0</v>
          </cell>
        </row>
        <row r="3829">
          <cell r="D3829">
            <v>0</v>
          </cell>
        </row>
        <row r="3830">
          <cell r="D3830">
            <v>0</v>
          </cell>
        </row>
        <row r="3831">
          <cell r="D3831">
            <v>0</v>
          </cell>
        </row>
        <row r="3832">
          <cell r="D3832">
            <v>0</v>
          </cell>
        </row>
        <row r="3833">
          <cell r="D3833">
            <v>0</v>
          </cell>
        </row>
        <row r="3834">
          <cell r="D3834">
            <v>0</v>
          </cell>
        </row>
        <row r="3835">
          <cell r="D3835">
            <v>0</v>
          </cell>
        </row>
        <row r="3836">
          <cell r="D3836">
            <v>0</v>
          </cell>
        </row>
        <row r="3837">
          <cell r="D3837">
            <v>0</v>
          </cell>
        </row>
        <row r="3838">
          <cell r="D3838">
            <v>0</v>
          </cell>
        </row>
        <row r="3839">
          <cell r="D3839">
            <v>0</v>
          </cell>
        </row>
        <row r="3840">
          <cell r="D3840">
            <v>0</v>
          </cell>
        </row>
        <row r="3841">
          <cell r="D3841">
            <v>0</v>
          </cell>
        </row>
        <row r="3842">
          <cell r="D3842">
            <v>0</v>
          </cell>
        </row>
        <row r="3843">
          <cell r="D3843">
            <v>0</v>
          </cell>
        </row>
        <row r="3844">
          <cell r="D3844">
            <v>0</v>
          </cell>
        </row>
        <row r="3845">
          <cell r="D3845">
            <v>0</v>
          </cell>
        </row>
        <row r="3846">
          <cell r="D3846">
            <v>0</v>
          </cell>
        </row>
        <row r="3847">
          <cell r="D3847">
            <v>0</v>
          </cell>
        </row>
        <row r="3848">
          <cell r="D3848">
            <v>0</v>
          </cell>
        </row>
        <row r="3849">
          <cell r="D3849">
            <v>0</v>
          </cell>
        </row>
        <row r="3850">
          <cell r="D3850">
            <v>0</v>
          </cell>
        </row>
        <row r="3851">
          <cell r="D3851">
            <v>0</v>
          </cell>
        </row>
        <row r="3852">
          <cell r="D3852">
            <v>0</v>
          </cell>
        </row>
        <row r="3853">
          <cell r="D3853">
            <v>0</v>
          </cell>
        </row>
        <row r="3854">
          <cell r="D3854">
            <v>0</v>
          </cell>
        </row>
        <row r="3855">
          <cell r="D3855">
            <v>0</v>
          </cell>
        </row>
        <row r="3856">
          <cell r="D3856">
            <v>0</v>
          </cell>
        </row>
        <row r="3857">
          <cell r="D3857">
            <v>0</v>
          </cell>
        </row>
        <row r="3858">
          <cell r="D3858">
            <v>0</v>
          </cell>
        </row>
        <row r="3859">
          <cell r="D3859">
            <v>0</v>
          </cell>
        </row>
        <row r="3860">
          <cell r="D3860">
            <v>0</v>
          </cell>
        </row>
        <row r="3861">
          <cell r="D3861">
            <v>0</v>
          </cell>
        </row>
        <row r="3862">
          <cell r="D3862">
            <v>0</v>
          </cell>
        </row>
        <row r="3863">
          <cell r="D3863">
            <v>0</v>
          </cell>
        </row>
        <row r="3864">
          <cell r="D3864">
            <v>0</v>
          </cell>
        </row>
        <row r="3865">
          <cell r="D3865">
            <v>0</v>
          </cell>
        </row>
        <row r="3866">
          <cell r="D3866">
            <v>0</v>
          </cell>
        </row>
        <row r="3867">
          <cell r="D3867">
            <v>0</v>
          </cell>
        </row>
        <row r="3868">
          <cell r="D3868">
            <v>0</v>
          </cell>
        </row>
        <row r="3869">
          <cell r="D3869">
            <v>0</v>
          </cell>
        </row>
        <row r="3870">
          <cell r="D3870">
            <v>0</v>
          </cell>
        </row>
        <row r="3871">
          <cell r="D3871">
            <v>0</v>
          </cell>
        </row>
        <row r="3872">
          <cell r="D3872">
            <v>0</v>
          </cell>
        </row>
        <row r="3873">
          <cell r="D3873">
            <v>0</v>
          </cell>
        </row>
        <row r="3874">
          <cell r="D3874">
            <v>0</v>
          </cell>
        </row>
        <row r="3875">
          <cell r="D3875">
            <v>0</v>
          </cell>
        </row>
        <row r="3876">
          <cell r="D3876">
            <v>0</v>
          </cell>
        </row>
        <row r="3877">
          <cell r="D3877">
            <v>0</v>
          </cell>
        </row>
        <row r="3878">
          <cell r="D3878">
            <v>0</v>
          </cell>
        </row>
        <row r="3879">
          <cell r="D3879">
            <v>0</v>
          </cell>
        </row>
        <row r="3880">
          <cell r="D3880">
            <v>0</v>
          </cell>
        </row>
        <row r="3881">
          <cell r="D3881">
            <v>0</v>
          </cell>
        </row>
        <row r="3882">
          <cell r="D3882">
            <v>0</v>
          </cell>
        </row>
        <row r="3883">
          <cell r="D3883">
            <v>0</v>
          </cell>
        </row>
        <row r="3884">
          <cell r="D3884">
            <v>0</v>
          </cell>
        </row>
        <row r="3885">
          <cell r="D3885">
            <v>0</v>
          </cell>
        </row>
        <row r="3886">
          <cell r="D3886">
            <v>0</v>
          </cell>
        </row>
        <row r="3887">
          <cell r="D3887">
            <v>0</v>
          </cell>
        </row>
        <row r="3888">
          <cell r="D3888">
            <v>0</v>
          </cell>
        </row>
        <row r="3889">
          <cell r="D3889">
            <v>0</v>
          </cell>
        </row>
        <row r="3890">
          <cell r="D3890">
            <v>0</v>
          </cell>
        </row>
        <row r="3891">
          <cell r="D3891">
            <v>0</v>
          </cell>
        </row>
        <row r="3892">
          <cell r="D3892">
            <v>0</v>
          </cell>
        </row>
        <row r="3893">
          <cell r="D3893">
            <v>0</v>
          </cell>
        </row>
        <row r="3894">
          <cell r="D3894">
            <v>0</v>
          </cell>
        </row>
        <row r="3895">
          <cell r="D3895">
            <v>0</v>
          </cell>
        </row>
        <row r="3896">
          <cell r="D3896">
            <v>0</v>
          </cell>
        </row>
        <row r="3897">
          <cell r="D3897">
            <v>0</v>
          </cell>
        </row>
        <row r="3898">
          <cell r="D3898">
            <v>0</v>
          </cell>
        </row>
        <row r="3899">
          <cell r="D3899">
            <v>0</v>
          </cell>
        </row>
        <row r="3900">
          <cell r="D3900">
            <v>0</v>
          </cell>
        </row>
        <row r="3901">
          <cell r="D3901">
            <v>0</v>
          </cell>
        </row>
        <row r="3902">
          <cell r="D3902">
            <v>0</v>
          </cell>
        </row>
        <row r="3903">
          <cell r="D3903">
            <v>0</v>
          </cell>
        </row>
        <row r="3904">
          <cell r="D3904">
            <v>0</v>
          </cell>
        </row>
        <row r="3905">
          <cell r="D3905">
            <v>0</v>
          </cell>
        </row>
        <row r="3906">
          <cell r="D3906">
            <v>0</v>
          </cell>
        </row>
        <row r="3907">
          <cell r="D3907">
            <v>0</v>
          </cell>
        </row>
        <row r="3908">
          <cell r="D3908">
            <v>0</v>
          </cell>
        </row>
        <row r="3909">
          <cell r="D3909">
            <v>0</v>
          </cell>
        </row>
        <row r="3910">
          <cell r="D3910">
            <v>0</v>
          </cell>
        </row>
        <row r="3911">
          <cell r="D3911">
            <v>0</v>
          </cell>
        </row>
        <row r="3912">
          <cell r="D3912">
            <v>0</v>
          </cell>
        </row>
        <row r="3913">
          <cell r="D3913">
            <v>0</v>
          </cell>
        </row>
        <row r="3914">
          <cell r="D3914">
            <v>0</v>
          </cell>
        </row>
        <row r="3915">
          <cell r="D3915">
            <v>0</v>
          </cell>
        </row>
        <row r="3916">
          <cell r="D3916">
            <v>0</v>
          </cell>
        </row>
        <row r="3917">
          <cell r="D3917">
            <v>0</v>
          </cell>
        </row>
        <row r="3918">
          <cell r="D3918">
            <v>0</v>
          </cell>
        </row>
        <row r="3919">
          <cell r="D3919">
            <v>0</v>
          </cell>
        </row>
        <row r="3920">
          <cell r="D3920">
            <v>0</v>
          </cell>
        </row>
        <row r="3921">
          <cell r="D3921">
            <v>0</v>
          </cell>
        </row>
        <row r="3922">
          <cell r="D3922">
            <v>0</v>
          </cell>
        </row>
        <row r="3923">
          <cell r="D3923">
            <v>0</v>
          </cell>
        </row>
        <row r="3924">
          <cell r="D3924">
            <v>0</v>
          </cell>
        </row>
        <row r="3925">
          <cell r="D3925">
            <v>0</v>
          </cell>
        </row>
        <row r="3926">
          <cell r="D3926">
            <v>0</v>
          </cell>
        </row>
        <row r="3927">
          <cell r="D3927">
            <v>0</v>
          </cell>
        </row>
        <row r="3928">
          <cell r="D3928">
            <v>0</v>
          </cell>
        </row>
        <row r="3929">
          <cell r="D3929">
            <v>0</v>
          </cell>
        </row>
        <row r="3930">
          <cell r="D3930">
            <v>0</v>
          </cell>
        </row>
        <row r="3931">
          <cell r="D3931">
            <v>0</v>
          </cell>
        </row>
        <row r="3932">
          <cell r="D3932">
            <v>0</v>
          </cell>
        </row>
        <row r="3933">
          <cell r="D3933">
            <v>0</v>
          </cell>
        </row>
        <row r="3934">
          <cell r="D3934">
            <v>0</v>
          </cell>
        </row>
        <row r="3935">
          <cell r="D3935">
            <v>0</v>
          </cell>
        </row>
        <row r="3936">
          <cell r="D3936">
            <v>0</v>
          </cell>
        </row>
        <row r="3937">
          <cell r="D3937">
            <v>0</v>
          </cell>
        </row>
        <row r="3938">
          <cell r="D3938">
            <v>0</v>
          </cell>
        </row>
        <row r="3939">
          <cell r="D3939">
            <v>0</v>
          </cell>
        </row>
        <row r="3940">
          <cell r="D3940">
            <v>0</v>
          </cell>
        </row>
        <row r="3941">
          <cell r="D3941">
            <v>0</v>
          </cell>
        </row>
        <row r="3942">
          <cell r="D3942">
            <v>0</v>
          </cell>
        </row>
        <row r="3943">
          <cell r="D3943">
            <v>0</v>
          </cell>
        </row>
        <row r="3944">
          <cell r="D3944">
            <v>0</v>
          </cell>
        </row>
        <row r="3945">
          <cell r="D3945">
            <v>0</v>
          </cell>
        </row>
        <row r="3946">
          <cell r="D3946">
            <v>0</v>
          </cell>
        </row>
        <row r="3947">
          <cell r="D3947">
            <v>0</v>
          </cell>
        </row>
        <row r="3948">
          <cell r="D3948">
            <v>0</v>
          </cell>
        </row>
        <row r="3949">
          <cell r="D3949">
            <v>0</v>
          </cell>
        </row>
        <row r="3950">
          <cell r="D3950">
            <v>0</v>
          </cell>
        </row>
        <row r="3951">
          <cell r="D3951">
            <v>0</v>
          </cell>
        </row>
        <row r="3952">
          <cell r="D3952">
            <v>0</v>
          </cell>
        </row>
        <row r="3953">
          <cell r="D3953">
            <v>0</v>
          </cell>
        </row>
        <row r="3954">
          <cell r="D3954">
            <v>0</v>
          </cell>
        </row>
        <row r="3955">
          <cell r="D3955">
            <v>0</v>
          </cell>
        </row>
        <row r="3956">
          <cell r="D3956">
            <v>0</v>
          </cell>
        </row>
        <row r="3957">
          <cell r="D3957">
            <v>0</v>
          </cell>
        </row>
        <row r="3958">
          <cell r="D3958">
            <v>0</v>
          </cell>
        </row>
        <row r="3959">
          <cell r="D3959">
            <v>0</v>
          </cell>
        </row>
        <row r="3960">
          <cell r="D3960">
            <v>0</v>
          </cell>
        </row>
        <row r="3961">
          <cell r="D3961">
            <v>0</v>
          </cell>
        </row>
        <row r="3962">
          <cell r="D3962">
            <v>0</v>
          </cell>
        </row>
        <row r="3963">
          <cell r="D3963">
            <v>0</v>
          </cell>
        </row>
        <row r="3964">
          <cell r="D3964">
            <v>0</v>
          </cell>
        </row>
        <row r="3965">
          <cell r="D3965">
            <v>0</v>
          </cell>
        </row>
        <row r="3966">
          <cell r="D3966">
            <v>0</v>
          </cell>
        </row>
        <row r="3967">
          <cell r="D3967">
            <v>0</v>
          </cell>
        </row>
        <row r="3968">
          <cell r="D3968">
            <v>0</v>
          </cell>
        </row>
        <row r="3969">
          <cell r="D3969">
            <v>0</v>
          </cell>
        </row>
        <row r="3970">
          <cell r="D3970">
            <v>0</v>
          </cell>
        </row>
        <row r="3971">
          <cell r="D3971">
            <v>0</v>
          </cell>
        </row>
        <row r="3972">
          <cell r="D3972">
            <v>0</v>
          </cell>
        </row>
        <row r="3973">
          <cell r="D3973">
            <v>0</v>
          </cell>
        </row>
        <row r="3974">
          <cell r="D3974">
            <v>0</v>
          </cell>
        </row>
        <row r="3975">
          <cell r="D3975">
            <v>0</v>
          </cell>
        </row>
        <row r="3976">
          <cell r="D3976">
            <v>0</v>
          </cell>
        </row>
        <row r="3977">
          <cell r="D3977">
            <v>0</v>
          </cell>
        </row>
        <row r="3978">
          <cell r="D3978">
            <v>0</v>
          </cell>
        </row>
        <row r="3979">
          <cell r="D3979">
            <v>0</v>
          </cell>
        </row>
        <row r="3980">
          <cell r="D3980">
            <v>0</v>
          </cell>
        </row>
        <row r="3981">
          <cell r="D3981">
            <v>0</v>
          </cell>
        </row>
        <row r="3982">
          <cell r="D3982">
            <v>0</v>
          </cell>
        </row>
        <row r="3983">
          <cell r="D3983">
            <v>0</v>
          </cell>
        </row>
        <row r="3984">
          <cell r="D3984">
            <v>0</v>
          </cell>
        </row>
        <row r="3985">
          <cell r="D3985">
            <v>0</v>
          </cell>
        </row>
        <row r="3986">
          <cell r="D3986">
            <v>0</v>
          </cell>
        </row>
        <row r="3987">
          <cell r="D3987">
            <v>0</v>
          </cell>
        </row>
        <row r="3988">
          <cell r="D3988">
            <v>0</v>
          </cell>
        </row>
        <row r="3989">
          <cell r="D3989">
            <v>0</v>
          </cell>
        </row>
        <row r="3990">
          <cell r="D3990">
            <v>0</v>
          </cell>
        </row>
        <row r="3991">
          <cell r="D3991">
            <v>0</v>
          </cell>
        </row>
        <row r="3992">
          <cell r="D3992">
            <v>0</v>
          </cell>
        </row>
        <row r="3993">
          <cell r="D3993">
            <v>0</v>
          </cell>
        </row>
        <row r="3994">
          <cell r="D3994">
            <v>0</v>
          </cell>
        </row>
        <row r="3995">
          <cell r="D3995">
            <v>0</v>
          </cell>
        </row>
        <row r="3996">
          <cell r="D3996">
            <v>0</v>
          </cell>
        </row>
        <row r="3997">
          <cell r="D3997">
            <v>0</v>
          </cell>
        </row>
        <row r="3998">
          <cell r="D3998">
            <v>0</v>
          </cell>
        </row>
        <row r="3999">
          <cell r="D3999">
            <v>0</v>
          </cell>
        </row>
        <row r="4000">
          <cell r="D4000">
            <v>0</v>
          </cell>
        </row>
        <row r="4001">
          <cell r="D4001">
            <v>0</v>
          </cell>
        </row>
        <row r="4002">
          <cell r="D4002">
            <v>0</v>
          </cell>
        </row>
        <row r="4003">
          <cell r="D4003">
            <v>0</v>
          </cell>
        </row>
        <row r="4004">
          <cell r="D4004">
            <v>0</v>
          </cell>
        </row>
        <row r="4005">
          <cell r="D4005">
            <v>0</v>
          </cell>
        </row>
        <row r="4006">
          <cell r="D4006">
            <v>0</v>
          </cell>
        </row>
        <row r="4007">
          <cell r="D4007">
            <v>0</v>
          </cell>
        </row>
        <row r="4008">
          <cell r="D4008">
            <v>0</v>
          </cell>
        </row>
        <row r="4009">
          <cell r="D4009">
            <v>0</v>
          </cell>
        </row>
        <row r="4010">
          <cell r="D4010">
            <v>0</v>
          </cell>
        </row>
        <row r="4011">
          <cell r="D4011">
            <v>0</v>
          </cell>
        </row>
        <row r="4012">
          <cell r="D4012">
            <v>0</v>
          </cell>
        </row>
        <row r="4013">
          <cell r="D4013">
            <v>0</v>
          </cell>
        </row>
        <row r="4014">
          <cell r="D4014">
            <v>0</v>
          </cell>
        </row>
        <row r="4015">
          <cell r="D4015">
            <v>0</v>
          </cell>
        </row>
        <row r="4016">
          <cell r="D4016">
            <v>0</v>
          </cell>
        </row>
        <row r="4017">
          <cell r="D4017">
            <v>0</v>
          </cell>
        </row>
        <row r="4018">
          <cell r="D4018">
            <v>0</v>
          </cell>
        </row>
        <row r="4019">
          <cell r="D4019">
            <v>0</v>
          </cell>
        </row>
        <row r="4020">
          <cell r="D4020">
            <v>0</v>
          </cell>
        </row>
        <row r="4021">
          <cell r="D4021">
            <v>0</v>
          </cell>
        </row>
        <row r="4022">
          <cell r="D4022">
            <v>0</v>
          </cell>
        </row>
        <row r="4023">
          <cell r="D4023">
            <v>0</v>
          </cell>
        </row>
        <row r="4024">
          <cell r="D4024">
            <v>0</v>
          </cell>
        </row>
        <row r="4025">
          <cell r="D4025">
            <v>0</v>
          </cell>
        </row>
        <row r="4026">
          <cell r="D4026">
            <v>0</v>
          </cell>
        </row>
        <row r="4027">
          <cell r="D4027">
            <v>0</v>
          </cell>
        </row>
        <row r="4028">
          <cell r="D4028">
            <v>0</v>
          </cell>
        </row>
        <row r="4029">
          <cell r="D4029">
            <v>0</v>
          </cell>
        </row>
        <row r="4030">
          <cell r="D4030">
            <v>0</v>
          </cell>
        </row>
        <row r="4031">
          <cell r="D4031">
            <v>0</v>
          </cell>
        </row>
        <row r="4032">
          <cell r="D4032">
            <v>0</v>
          </cell>
        </row>
        <row r="4033">
          <cell r="D4033">
            <v>0</v>
          </cell>
        </row>
        <row r="4034">
          <cell r="D4034">
            <v>0</v>
          </cell>
        </row>
        <row r="4035">
          <cell r="D4035">
            <v>0</v>
          </cell>
        </row>
        <row r="4036">
          <cell r="D4036">
            <v>0</v>
          </cell>
        </row>
        <row r="4037">
          <cell r="D4037">
            <v>0</v>
          </cell>
        </row>
        <row r="4038">
          <cell r="D4038">
            <v>0</v>
          </cell>
        </row>
        <row r="4039">
          <cell r="D4039">
            <v>0</v>
          </cell>
        </row>
        <row r="4040">
          <cell r="D4040">
            <v>0</v>
          </cell>
        </row>
        <row r="4041">
          <cell r="D4041">
            <v>0</v>
          </cell>
        </row>
        <row r="4042">
          <cell r="D4042">
            <v>0</v>
          </cell>
        </row>
        <row r="4043">
          <cell r="D4043">
            <v>0</v>
          </cell>
        </row>
        <row r="4044">
          <cell r="D4044">
            <v>0</v>
          </cell>
        </row>
        <row r="4045">
          <cell r="D4045">
            <v>0</v>
          </cell>
        </row>
        <row r="4046">
          <cell r="D4046">
            <v>0</v>
          </cell>
        </row>
        <row r="4047">
          <cell r="D4047">
            <v>0</v>
          </cell>
        </row>
        <row r="4048">
          <cell r="D4048">
            <v>0</v>
          </cell>
        </row>
        <row r="4049">
          <cell r="D4049">
            <v>0</v>
          </cell>
        </row>
        <row r="4050">
          <cell r="D4050">
            <v>0</v>
          </cell>
        </row>
        <row r="4051">
          <cell r="D4051">
            <v>0</v>
          </cell>
        </row>
        <row r="4052">
          <cell r="D4052">
            <v>0</v>
          </cell>
        </row>
        <row r="4053">
          <cell r="D4053">
            <v>0</v>
          </cell>
        </row>
        <row r="4054">
          <cell r="D4054">
            <v>0</v>
          </cell>
        </row>
        <row r="4055">
          <cell r="D4055">
            <v>0</v>
          </cell>
        </row>
        <row r="4056">
          <cell r="D4056">
            <v>0</v>
          </cell>
        </row>
        <row r="4057">
          <cell r="D4057">
            <v>0</v>
          </cell>
        </row>
        <row r="4058">
          <cell r="D4058">
            <v>0</v>
          </cell>
        </row>
        <row r="4059">
          <cell r="D4059">
            <v>0</v>
          </cell>
        </row>
        <row r="4060">
          <cell r="D4060">
            <v>0</v>
          </cell>
        </row>
        <row r="4061">
          <cell r="D4061">
            <v>0</v>
          </cell>
        </row>
        <row r="4062">
          <cell r="D4062">
            <v>0</v>
          </cell>
        </row>
        <row r="4063">
          <cell r="D4063">
            <v>0</v>
          </cell>
        </row>
        <row r="4064">
          <cell r="D4064">
            <v>0</v>
          </cell>
        </row>
        <row r="4065">
          <cell r="D4065">
            <v>0</v>
          </cell>
        </row>
        <row r="4066">
          <cell r="D4066">
            <v>0</v>
          </cell>
        </row>
        <row r="4067">
          <cell r="D4067">
            <v>0</v>
          </cell>
        </row>
        <row r="4068">
          <cell r="D4068">
            <v>0</v>
          </cell>
        </row>
        <row r="4069">
          <cell r="D4069">
            <v>0</v>
          </cell>
        </row>
        <row r="4070">
          <cell r="D4070">
            <v>0</v>
          </cell>
        </row>
        <row r="4071">
          <cell r="D4071">
            <v>0</v>
          </cell>
        </row>
        <row r="4072">
          <cell r="D4072">
            <v>0</v>
          </cell>
        </row>
        <row r="4073">
          <cell r="D4073">
            <v>0</v>
          </cell>
        </row>
        <row r="4074">
          <cell r="D4074">
            <v>0</v>
          </cell>
        </row>
        <row r="4075">
          <cell r="D4075">
            <v>0</v>
          </cell>
        </row>
        <row r="4076">
          <cell r="D4076">
            <v>0</v>
          </cell>
        </row>
        <row r="4077">
          <cell r="D4077">
            <v>0</v>
          </cell>
        </row>
        <row r="4078">
          <cell r="D4078">
            <v>0</v>
          </cell>
        </row>
        <row r="4079">
          <cell r="D4079">
            <v>0</v>
          </cell>
        </row>
        <row r="4080">
          <cell r="D4080">
            <v>0</v>
          </cell>
        </row>
        <row r="4081">
          <cell r="D4081">
            <v>0</v>
          </cell>
        </row>
        <row r="4082">
          <cell r="D4082">
            <v>0</v>
          </cell>
        </row>
        <row r="4083">
          <cell r="D4083">
            <v>0</v>
          </cell>
        </row>
        <row r="4084">
          <cell r="D4084">
            <v>0</v>
          </cell>
        </row>
        <row r="4085">
          <cell r="D4085">
            <v>0</v>
          </cell>
        </row>
        <row r="4086">
          <cell r="D4086">
            <v>0</v>
          </cell>
        </row>
        <row r="4087">
          <cell r="D4087">
            <v>0</v>
          </cell>
        </row>
        <row r="4088">
          <cell r="D4088">
            <v>0</v>
          </cell>
        </row>
        <row r="4089">
          <cell r="D4089">
            <v>0</v>
          </cell>
        </row>
        <row r="4090">
          <cell r="D4090">
            <v>0</v>
          </cell>
        </row>
        <row r="4091">
          <cell r="D4091">
            <v>0</v>
          </cell>
        </row>
        <row r="4092">
          <cell r="D4092">
            <v>0</v>
          </cell>
        </row>
      </sheetData>
      <sheetData sheetId="14">
        <row r="2">
          <cell r="A2" t="str">
            <v>CRC</v>
          </cell>
        </row>
        <row r="3">
          <cell r="A3" t="str">
            <v>USD</v>
          </cell>
        </row>
      </sheetData>
      <sheetData sheetId="15" refreshError="1"/>
      <sheetData sheetId="16">
        <row r="2">
          <cell r="A2" t="str">
            <v>SI</v>
          </cell>
        </row>
        <row r="3">
          <cell r="A3" t="str">
            <v>NO</v>
          </cell>
        </row>
      </sheetData>
      <sheetData sheetId="17" refreshError="1"/>
      <sheetData sheetId="18">
        <row r="1">
          <cell r="A1" t="str">
            <v>Análisis</v>
          </cell>
        </row>
        <row r="2">
          <cell r="A2" t="str">
            <v>Pre-análisis</v>
          </cell>
        </row>
        <row r="3">
          <cell r="A3" t="str">
            <v>Cotización</v>
          </cell>
        </row>
      </sheetData>
      <sheetData sheetId="19" refreshError="1"/>
      <sheetData sheetId="20" refreshError="1"/>
      <sheetData sheetId="21">
        <row r="1">
          <cell r="A1" t="str">
            <v>Prendario</v>
          </cell>
        </row>
        <row r="2">
          <cell r="A2" t="str">
            <v>Leasing</v>
          </cell>
        </row>
      </sheetData>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s2"/>
      <sheetName val="Cotizador"/>
      <sheetName val="SeguroManual"/>
      <sheetName val="Endeudamiento"/>
      <sheetName val="OtrasDeudas"/>
      <sheetName val="Carátula"/>
      <sheetName val="Analisis"/>
      <sheetName val="Dealer"/>
      <sheetName val="Ctas Prom"/>
      <sheetName val="TiposVehiculos"/>
      <sheetName val="CondicionesPorTipo"/>
      <sheetName val="Aseguradoras"/>
      <sheetName val="INS"/>
      <sheetName val="ASSA"/>
      <sheetName val="Monedas"/>
      <sheetName val="Calculos"/>
      <sheetName val="Respuestas"/>
      <sheetName val="Flujo"/>
      <sheetName val="TipoCaso"/>
      <sheetName val="Login"/>
      <sheetName val="TiposUsuarios"/>
      <sheetName val="TiposCrédito"/>
      <sheetName val="OtrosParametros"/>
      <sheetName val="Tasas"/>
      <sheetName val="Capacidad de Pago"/>
      <sheetName val="Canal de Ven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ow r="2">
          <cell r="A2" t="str">
            <v>Particular Liviano</v>
          </cell>
        </row>
        <row r="3">
          <cell r="A3" t="str">
            <v>Carga Liviana</v>
          </cell>
        </row>
        <row r="4">
          <cell r="A4" t="str">
            <v>Particular de 13 a 15 Pasajeros (Liviano)</v>
          </cell>
        </row>
        <row r="5">
          <cell r="A5" t="str">
            <v>Moto</v>
          </cell>
        </row>
      </sheetData>
      <sheetData sheetId="10">
        <row r="2">
          <cell r="C2" t="str">
            <v>Particular LivianoUSD</v>
          </cell>
          <cell r="D2">
            <v>2007</v>
          </cell>
          <cell r="E2" t="str">
            <v>Particular Liviano2007USD</v>
          </cell>
          <cell r="F2">
            <v>1.0145999999999999</v>
          </cell>
          <cell r="G2">
            <v>3.2500000000000001E-2</v>
          </cell>
          <cell r="H2">
            <v>3.2500000000000001E-2</v>
          </cell>
          <cell r="I2">
            <v>0.03</v>
          </cell>
          <cell r="J2">
            <v>0.06</v>
          </cell>
          <cell r="K2">
            <v>0.3</v>
          </cell>
          <cell r="L2">
            <v>0.03</v>
          </cell>
          <cell r="M2" t="str">
            <v>24</v>
          </cell>
        </row>
        <row r="3">
          <cell r="C3" t="str">
            <v>Particular LivianoUSD</v>
          </cell>
          <cell r="E3" t="str">
            <v>Particular Liviano2008USD</v>
          </cell>
          <cell r="F3">
            <v>1.0145999999999999</v>
          </cell>
          <cell r="G3">
            <v>3.2500000000000001E-2</v>
          </cell>
          <cell r="H3">
            <v>3.2500000000000001E-2</v>
          </cell>
          <cell r="I3">
            <v>0.03</v>
          </cell>
          <cell r="J3">
            <v>0.06</v>
          </cell>
          <cell r="K3">
            <v>0.25</v>
          </cell>
          <cell r="L3">
            <v>0.03</v>
          </cell>
          <cell r="M3" t="str">
            <v>24</v>
          </cell>
        </row>
        <row r="4">
          <cell r="C4" t="str">
            <v>Particular LivianoUSD</v>
          </cell>
          <cell r="E4" t="str">
            <v>Particular Liviano2009USD</v>
          </cell>
          <cell r="F4">
            <v>1.0145999999999999</v>
          </cell>
          <cell r="G4">
            <v>3.2500000000000001E-2</v>
          </cell>
          <cell r="H4">
            <v>3.2500000000000001E-2</v>
          </cell>
          <cell r="I4">
            <v>0.03</v>
          </cell>
          <cell r="J4">
            <v>0.06</v>
          </cell>
          <cell r="K4">
            <v>0.25</v>
          </cell>
          <cell r="L4">
            <v>0.03</v>
          </cell>
          <cell r="M4" t="str">
            <v>24</v>
          </cell>
        </row>
        <row r="5">
          <cell r="C5" t="str">
            <v>Particular LivianoUSD</v>
          </cell>
          <cell r="E5" t="str">
            <v>Particular Liviano2010USD</v>
          </cell>
          <cell r="F5">
            <v>1.0145999999999999</v>
          </cell>
          <cell r="G5">
            <v>3.2500000000000001E-2</v>
          </cell>
          <cell r="H5">
            <v>3.2500000000000001E-2</v>
          </cell>
          <cell r="I5">
            <v>0.03</v>
          </cell>
          <cell r="J5">
            <v>0.06</v>
          </cell>
          <cell r="K5">
            <v>0.25</v>
          </cell>
          <cell r="L5">
            <v>0.03</v>
          </cell>
          <cell r="M5" t="str">
            <v>24</v>
          </cell>
        </row>
        <row r="6">
          <cell r="C6" t="str">
            <v>Particular LivianoUSD</v>
          </cell>
          <cell r="E6" t="str">
            <v>Particular Liviano2011USD</v>
          </cell>
          <cell r="F6">
            <v>1.0145999999999999</v>
          </cell>
          <cell r="G6">
            <v>3.2500000000000001E-2</v>
          </cell>
          <cell r="H6">
            <v>3.2500000000000001E-2</v>
          </cell>
          <cell r="I6">
            <v>0.03</v>
          </cell>
          <cell r="J6">
            <v>0.06</v>
          </cell>
          <cell r="K6">
            <v>0.25</v>
          </cell>
          <cell r="L6">
            <v>0.03</v>
          </cell>
          <cell r="M6" t="str">
            <v>24</v>
          </cell>
        </row>
        <row r="7">
          <cell r="C7" t="str">
            <v>Particular LivianoUSD</v>
          </cell>
          <cell r="E7" t="str">
            <v>Particular Liviano2012USD</v>
          </cell>
          <cell r="F7">
            <v>1.0145999999999999</v>
          </cell>
          <cell r="G7">
            <v>3.2500000000000001E-2</v>
          </cell>
          <cell r="H7">
            <v>3.2500000000000001E-2</v>
          </cell>
          <cell r="I7">
            <v>0.03</v>
          </cell>
          <cell r="J7">
            <v>0.06</v>
          </cell>
          <cell r="K7">
            <v>0.25</v>
          </cell>
          <cell r="L7">
            <v>0.03</v>
          </cell>
          <cell r="M7" t="str">
            <v>24</v>
          </cell>
        </row>
        <row r="8">
          <cell r="C8" t="str">
            <v>Particular LivianoUSD</v>
          </cell>
          <cell r="E8" t="str">
            <v>Particular Liviano2013USD</v>
          </cell>
          <cell r="F8">
            <v>1.0145999999999999</v>
          </cell>
          <cell r="G8">
            <v>3.2500000000000001E-2</v>
          </cell>
          <cell r="H8">
            <v>3.2500000000000001E-2</v>
          </cell>
          <cell r="I8">
            <v>0.03</v>
          </cell>
          <cell r="J8">
            <v>0.06</v>
          </cell>
          <cell r="K8">
            <v>0.25</v>
          </cell>
          <cell r="L8">
            <v>0.03</v>
          </cell>
          <cell r="M8" t="str">
            <v>24</v>
          </cell>
        </row>
        <row r="9">
          <cell r="C9" t="str">
            <v>Particular LivianoUSD</v>
          </cell>
          <cell r="E9" t="str">
            <v>Particular Liviano2014USD</v>
          </cell>
          <cell r="F9">
            <v>1.0145999999999999</v>
          </cell>
          <cell r="G9">
            <v>3.2500000000000001E-2</v>
          </cell>
          <cell r="H9">
            <v>3.2500000000000001E-2</v>
          </cell>
          <cell r="I9">
            <v>0.03</v>
          </cell>
          <cell r="J9">
            <v>0.06</v>
          </cell>
          <cell r="K9">
            <v>0.15</v>
          </cell>
          <cell r="L9">
            <v>0.03</v>
          </cell>
          <cell r="M9" t="str">
            <v>24</v>
          </cell>
        </row>
        <row r="10">
          <cell r="C10" t="str">
            <v>Particular LivianoUSD</v>
          </cell>
          <cell r="E10" t="str">
            <v>Particular Liviano2015USD</v>
          </cell>
          <cell r="F10">
            <v>1.0145999999999999</v>
          </cell>
          <cell r="G10">
            <v>3.2500000000000001E-2</v>
          </cell>
          <cell r="H10">
            <v>3.2500000000000001E-2</v>
          </cell>
          <cell r="I10">
            <v>0.03</v>
          </cell>
          <cell r="J10">
            <v>0.06</v>
          </cell>
          <cell r="K10">
            <v>0.15</v>
          </cell>
          <cell r="L10">
            <v>0.03</v>
          </cell>
          <cell r="M10" t="str">
            <v>24</v>
          </cell>
        </row>
        <row r="11">
          <cell r="C11" t="str">
            <v>Particular LivianoCRC</v>
          </cell>
          <cell r="E11" t="str">
            <v>Particular Liviano2007CRC</v>
          </cell>
          <cell r="F11">
            <v>1.0145999999999999</v>
          </cell>
          <cell r="G11">
            <v>6.5000000000000002E-2</v>
          </cell>
          <cell r="H11">
            <v>6.5000000000000002E-2</v>
          </cell>
          <cell r="I11">
            <v>2.2499999999999992E-2</v>
          </cell>
          <cell r="J11">
            <v>3.2500000000000001E-2</v>
          </cell>
          <cell r="K11">
            <v>0.3</v>
          </cell>
          <cell r="L11">
            <v>3.7499999999999999E-2</v>
          </cell>
          <cell r="M11" t="str">
            <v>12</v>
          </cell>
        </row>
        <row r="12">
          <cell r="C12" t="str">
            <v>Particular LivianoCRC</v>
          </cell>
          <cell r="E12" t="str">
            <v>Particular Liviano2008CRC</v>
          </cell>
          <cell r="F12">
            <v>1.0145999999999999</v>
          </cell>
          <cell r="G12">
            <v>6.5000000000000002E-2</v>
          </cell>
          <cell r="H12">
            <v>6.5000000000000002E-2</v>
          </cell>
          <cell r="I12">
            <v>2.2499999999999992E-2</v>
          </cell>
          <cell r="J12">
            <v>3.2500000000000001E-2</v>
          </cell>
          <cell r="K12">
            <v>0.25</v>
          </cell>
          <cell r="L12">
            <v>3.7499999999999999E-2</v>
          </cell>
          <cell r="M12" t="str">
            <v>12</v>
          </cell>
        </row>
        <row r="13">
          <cell r="C13" t="str">
            <v>Particular LivianoCRC</v>
          </cell>
          <cell r="E13" t="str">
            <v>Particular Liviano2009CRC</v>
          </cell>
          <cell r="F13">
            <v>1.0145999999999999</v>
          </cell>
          <cell r="G13">
            <v>6.5000000000000002E-2</v>
          </cell>
          <cell r="H13">
            <v>6.5000000000000002E-2</v>
          </cell>
          <cell r="I13">
            <v>2.2499999999999992E-2</v>
          </cell>
          <cell r="J13">
            <v>3.2500000000000001E-2</v>
          </cell>
          <cell r="K13">
            <v>0.25</v>
          </cell>
          <cell r="L13">
            <v>3.7499999999999999E-2</v>
          </cell>
          <cell r="M13" t="str">
            <v>12</v>
          </cell>
        </row>
        <row r="14">
          <cell r="C14" t="str">
            <v>Particular LivianoCRC</v>
          </cell>
          <cell r="E14" t="str">
            <v>Particular Liviano2010CRC</v>
          </cell>
          <cell r="F14">
            <v>1.0145999999999999</v>
          </cell>
          <cell r="G14">
            <v>6.5000000000000002E-2</v>
          </cell>
          <cell r="H14">
            <v>6.5000000000000002E-2</v>
          </cell>
          <cell r="I14">
            <v>2.2499999999999992E-2</v>
          </cell>
          <cell r="J14">
            <v>3.2500000000000001E-2</v>
          </cell>
          <cell r="K14">
            <v>0.25</v>
          </cell>
          <cell r="L14">
            <v>3.7499999999999999E-2</v>
          </cell>
          <cell r="M14" t="str">
            <v>12</v>
          </cell>
        </row>
        <row r="15">
          <cell r="C15" t="str">
            <v>Particular LivianoCRC</v>
          </cell>
          <cell r="E15" t="str">
            <v>Particular Liviano2011CRC</v>
          </cell>
          <cell r="F15">
            <v>1.0145999999999999</v>
          </cell>
          <cell r="G15">
            <v>6.5000000000000002E-2</v>
          </cell>
          <cell r="H15">
            <v>6.5000000000000002E-2</v>
          </cell>
          <cell r="I15">
            <v>2.2499999999999992E-2</v>
          </cell>
          <cell r="J15">
            <v>3.2500000000000001E-2</v>
          </cell>
          <cell r="K15">
            <v>0.25</v>
          </cell>
          <cell r="L15">
            <v>3.7499999999999999E-2</v>
          </cell>
          <cell r="M15" t="str">
            <v>12</v>
          </cell>
        </row>
        <row r="16">
          <cell r="C16" t="str">
            <v>Particular LivianoCRC</v>
          </cell>
          <cell r="E16" t="str">
            <v>Particular Liviano2012CRC</v>
          </cell>
          <cell r="F16">
            <v>1.0145999999999999</v>
          </cell>
          <cell r="G16">
            <v>6.5000000000000002E-2</v>
          </cell>
          <cell r="H16">
            <v>6.5000000000000002E-2</v>
          </cell>
          <cell r="I16">
            <v>2.2499999999999992E-2</v>
          </cell>
          <cell r="J16">
            <v>3.2500000000000001E-2</v>
          </cell>
          <cell r="K16">
            <v>0.25</v>
          </cell>
          <cell r="L16">
            <v>3.7499999999999999E-2</v>
          </cell>
          <cell r="M16" t="str">
            <v>12</v>
          </cell>
        </row>
        <row r="17">
          <cell r="C17" t="str">
            <v>Particular LivianoCRC</v>
          </cell>
          <cell r="E17" t="str">
            <v>Particular Liviano2013CRC</v>
          </cell>
          <cell r="F17">
            <v>1.0145999999999999</v>
          </cell>
          <cell r="G17">
            <v>6.5000000000000002E-2</v>
          </cell>
          <cell r="H17">
            <v>6.5000000000000002E-2</v>
          </cell>
          <cell r="I17">
            <v>2.2499999999999992E-2</v>
          </cell>
          <cell r="J17">
            <v>3.2500000000000001E-2</v>
          </cell>
          <cell r="K17">
            <v>0.25</v>
          </cell>
          <cell r="L17">
            <v>3.7499999999999999E-2</v>
          </cell>
          <cell r="M17" t="str">
            <v>12</v>
          </cell>
        </row>
        <row r="18">
          <cell r="C18" t="str">
            <v>Particular LivianoCRC</v>
          </cell>
          <cell r="E18" t="str">
            <v>Particular Liviano2014CRC</v>
          </cell>
          <cell r="F18">
            <v>1.0145999999999999</v>
          </cell>
          <cell r="G18">
            <v>6.5000000000000002E-2</v>
          </cell>
          <cell r="H18">
            <v>6.5000000000000002E-2</v>
          </cell>
          <cell r="I18">
            <v>2.2499999999999992E-2</v>
          </cell>
          <cell r="J18">
            <v>3.2500000000000001E-2</v>
          </cell>
          <cell r="K18">
            <v>0.15</v>
          </cell>
          <cell r="L18">
            <v>0.03</v>
          </cell>
          <cell r="M18" t="str">
            <v>24</v>
          </cell>
        </row>
        <row r="19">
          <cell r="C19" t="str">
            <v>Particular LivianoCRC</v>
          </cell>
          <cell r="E19" t="str">
            <v>Particular Liviano2015CRC</v>
          </cell>
          <cell r="F19">
            <v>1.0145999999999999</v>
          </cell>
          <cell r="G19">
            <v>6.5000000000000002E-2</v>
          </cell>
          <cell r="H19">
            <v>6.5000000000000002E-2</v>
          </cell>
          <cell r="I19">
            <v>2.2499999999999992E-2</v>
          </cell>
          <cell r="J19">
            <v>3.2500000000000001E-2</v>
          </cell>
          <cell r="K19">
            <v>0.15</v>
          </cell>
          <cell r="L19">
            <v>0.03</v>
          </cell>
          <cell r="M19" t="str">
            <v>24</v>
          </cell>
        </row>
        <row r="20">
          <cell r="C20" t="str">
            <v>Particular de 13 a 15 Pasajeros (Liviano)USD</v>
          </cell>
          <cell r="E20" t="str">
            <v>Particular de 13 a 15 Pasajeros (Liviano)2007USD</v>
          </cell>
          <cell r="F20">
            <v>1.0145999999999999</v>
          </cell>
          <cell r="G20">
            <v>3.2500000000000001E-2</v>
          </cell>
          <cell r="H20">
            <v>3.2500000000000001E-2</v>
          </cell>
          <cell r="I20">
            <v>0.03</v>
          </cell>
          <cell r="J20">
            <v>0.06</v>
          </cell>
          <cell r="K20">
            <v>0.3</v>
          </cell>
          <cell r="L20">
            <v>0.03</v>
          </cell>
          <cell r="M20" t="str">
            <v>24</v>
          </cell>
        </row>
        <row r="21">
          <cell r="C21" t="str">
            <v>Particular de 13 a 15 Pasajeros (Liviano)USD</v>
          </cell>
          <cell r="E21" t="str">
            <v>Particular de 13 a 15 Pasajeros (Liviano)2008USD</v>
          </cell>
          <cell r="F21">
            <v>1.0145999999999999</v>
          </cell>
          <cell r="G21">
            <v>3.2500000000000001E-2</v>
          </cell>
          <cell r="H21">
            <v>3.2500000000000001E-2</v>
          </cell>
          <cell r="I21">
            <v>0.03</v>
          </cell>
          <cell r="J21">
            <v>0.06</v>
          </cell>
          <cell r="K21">
            <v>0.25</v>
          </cell>
          <cell r="L21">
            <v>0.03</v>
          </cell>
          <cell r="M21" t="str">
            <v>24</v>
          </cell>
        </row>
        <row r="22">
          <cell r="C22" t="str">
            <v>Particular de 13 a 15 Pasajeros (Liviano)USD</v>
          </cell>
          <cell r="E22" t="str">
            <v>Particular de 13 a 15 Pasajeros (Liviano)2009USD</v>
          </cell>
          <cell r="F22">
            <v>1.0145999999999999</v>
          </cell>
          <cell r="G22">
            <v>3.2500000000000001E-2</v>
          </cell>
          <cell r="H22">
            <v>3.2500000000000001E-2</v>
          </cell>
          <cell r="I22">
            <v>0.03</v>
          </cell>
          <cell r="J22">
            <v>0.06</v>
          </cell>
          <cell r="K22">
            <v>0.25</v>
          </cell>
          <cell r="L22">
            <v>0.03</v>
          </cell>
          <cell r="M22" t="str">
            <v>24</v>
          </cell>
        </row>
        <row r="23">
          <cell r="C23" t="str">
            <v>Particular de 13 a 15 Pasajeros (Liviano)USD</v>
          </cell>
          <cell r="E23" t="str">
            <v>Particular de 13 a 15 Pasajeros (Liviano)2010USD</v>
          </cell>
          <cell r="F23">
            <v>1.0145999999999999</v>
          </cell>
          <cell r="G23">
            <v>3.2500000000000001E-2</v>
          </cell>
          <cell r="H23">
            <v>3.2500000000000001E-2</v>
          </cell>
          <cell r="I23">
            <v>0.03</v>
          </cell>
          <cell r="J23">
            <v>0.06</v>
          </cell>
          <cell r="K23">
            <v>0.25</v>
          </cell>
          <cell r="L23">
            <v>0.03</v>
          </cell>
          <cell r="M23" t="str">
            <v>24</v>
          </cell>
        </row>
        <row r="24">
          <cell r="C24" t="str">
            <v>Particular de 13 a 15 Pasajeros (Liviano)USD</v>
          </cell>
          <cell r="E24" t="str">
            <v>Particular de 13 a 15 Pasajeros (Liviano)2011USD</v>
          </cell>
          <cell r="F24">
            <v>1.0145999999999999</v>
          </cell>
          <cell r="G24">
            <v>3.2500000000000001E-2</v>
          </cell>
          <cell r="H24">
            <v>3.2500000000000001E-2</v>
          </cell>
          <cell r="I24">
            <v>0.03</v>
          </cell>
          <cell r="J24">
            <v>0.06</v>
          </cell>
          <cell r="K24">
            <v>0.25</v>
          </cell>
          <cell r="L24">
            <v>0.03</v>
          </cell>
          <cell r="M24" t="str">
            <v>24</v>
          </cell>
        </row>
        <row r="25">
          <cell r="C25" t="str">
            <v>Particular de 13 a 15 Pasajeros (Liviano)USD</v>
          </cell>
          <cell r="E25" t="str">
            <v>Particular de 13 a 15 Pasajeros (Liviano)2012USD</v>
          </cell>
          <cell r="F25">
            <v>1.0145999999999999</v>
          </cell>
          <cell r="G25">
            <v>3.2500000000000001E-2</v>
          </cell>
          <cell r="H25">
            <v>3.2500000000000001E-2</v>
          </cell>
          <cell r="I25">
            <v>0.03</v>
          </cell>
          <cell r="J25">
            <v>0.06</v>
          </cell>
          <cell r="K25">
            <v>0.25</v>
          </cell>
          <cell r="L25">
            <v>0.03</v>
          </cell>
          <cell r="M25" t="str">
            <v>24</v>
          </cell>
        </row>
        <row r="26">
          <cell r="C26" t="str">
            <v>Particular de 13 a 15 Pasajeros (Liviano)USD</v>
          </cell>
          <cell r="E26" t="str">
            <v>Particular de 13 a 15 Pasajeros (Liviano)2013USD</v>
          </cell>
          <cell r="F26">
            <v>1.0145999999999999</v>
          </cell>
          <cell r="G26">
            <v>3.2500000000000001E-2</v>
          </cell>
          <cell r="H26">
            <v>3.2500000000000001E-2</v>
          </cell>
          <cell r="I26">
            <v>0.03</v>
          </cell>
          <cell r="J26">
            <v>0.06</v>
          </cell>
          <cell r="K26">
            <v>0.25</v>
          </cell>
          <cell r="L26">
            <v>0.03</v>
          </cell>
          <cell r="M26" t="str">
            <v>24</v>
          </cell>
        </row>
        <row r="27">
          <cell r="C27" t="str">
            <v>Particular de 13 a 15 Pasajeros (Liviano)USD</v>
          </cell>
          <cell r="E27" t="str">
            <v>Particular de 13 a 15 Pasajeros (Liviano)2014USD</v>
          </cell>
          <cell r="F27">
            <v>1.0145999999999999</v>
          </cell>
          <cell r="G27">
            <v>3.2500000000000001E-2</v>
          </cell>
          <cell r="H27">
            <v>3.2500000000000001E-2</v>
          </cell>
          <cell r="I27">
            <v>0.03</v>
          </cell>
          <cell r="J27">
            <v>0.06</v>
          </cell>
          <cell r="K27">
            <v>0.15</v>
          </cell>
          <cell r="L27">
            <v>0.03</v>
          </cell>
          <cell r="M27" t="str">
            <v>24</v>
          </cell>
        </row>
        <row r="28">
          <cell r="C28" t="str">
            <v>Particular de 13 a 15 Pasajeros (Liviano)USD</v>
          </cell>
          <cell r="E28" t="str">
            <v>Particular de 13 a 15 Pasajeros (Liviano)2015USD</v>
          </cell>
          <cell r="F28">
            <v>1.0145999999999999</v>
          </cell>
          <cell r="G28">
            <v>3.2500000000000001E-2</v>
          </cell>
          <cell r="H28">
            <v>3.2500000000000001E-2</v>
          </cell>
          <cell r="I28">
            <v>0.03</v>
          </cell>
          <cell r="J28">
            <v>0.06</v>
          </cell>
          <cell r="K28">
            <v>0.15</v>
          </cell>
          <cell r="L28">
            <v>0.03</v>
          </cell>
          <cell r="M28" t="str">
            <v>24</v>
          </cell>
        </row>
        <row r="29">
          <cell r="C29" t="str">
            <v>Particular de 13 a 15 Pasajeros (Liviano)CRC</v>
          </cell>
          <cell r="E29" t="str">
            <v>Particular de 13 a 15 Pasajeros (Liviano)2007CRC</v>
          </cell>
          <cell r="F29">
            <v>1.0145999999999999</v>
          </cell>
          <cell r="G29">
            <v>6.5000000000000002E-2</v>
          </cell>
          <cell r="H29">
            <v>6.5000000000000002E-2</v>
          </cell>
          <cell r="I29">
            <v>2.2499999999999992E-2</v>
          </cell>
          <cell r="J29">
            <v>3.2500000000000001E-2</v>
          </cell>
          <cell r="K29">
            <v>0.3</v>
          </cell>
          <cell r="L29">
            <v>3.7499999999999999E-2</v>
          </cell>
          <cell r="M29" t="str">
            <v>12</v>
          </cell>
        </row>
        <row r="30">
          <cell r="C30" t="str">
            <v>Particular de 13 a 15 Pasajeros (Liviano)CRC</v>
          </cell>
          <cell r="E30" t="str">
            <v>Particular de 13 a 15 Pasajeros (Liviano)2008CRC</v>
          </cell>
          <cell r="F30">
            <v>1.0145999999999999</v>
          </cell>
          <cell r="G30">
            <v>6.5000000000000002E-2</v>
          </cell>
          <cell r="H30">
            <v>6.5000000000000002E-2</v>
          </cell>
          <cell r="I30">
            <v>2.2499999999999992E-2</v>
          </cell>
          <cell r="J30">
            <v>3.2500000000000001E-2</v>
          </cell>
          <cell r="K30">
            <v>0.25</v>
          </cell>
          <cell r="L30">
            <v>3.7499999999999999E-2</v>
          </cell>
          <cell r="M30" t="str">
            <v>12</v>
          </cell>
        </row>
        <row r="31">
          <cell r="C31" t="str">
            <v>Particular de 13 a 15 Pasajeros (Liviano)CRC</v>
          </cell>
          <cell r="E31" t="str">
            <v>Particular de 13 a 15 Pasajeros (Liviano)2009CRC</v>
          </cell>
          <cell r="F31">
            <v>1.0145999999999999</v>
          </cell>
          <cell r="G31">
            <v>6.5000000000000002E-2</v>
          </cell>
          <cell r="H31">
            <v>6.5000000000000002E-2</v>
          </cell>
          <cell r="I31">
            <v>2.2499999999999992E-2</v>
          </cell>
          <cell r="J31">
            <v>3.2500000000000001E-2</v>
          </cell>
          <cell r="K31">
            <v>0.25</v>
          </cell>
          <cell r="L31">
            <v>3.7499999999999999E-2</v>
          </cell>
          <cell r="M31" t="str">
            <v>12</v>
          </cell>
        </row>
        <row r="32">
          <cell r="C32" t="str">
            <v>Particular de 13 a 15 Pasajeros (Liviano)CRC</v>
          </cell>
          <cell r="E32" t="str">
            <v>Particular de 13 a 15 Pasajeros (Liviano)2010CRC</v>
          </cell>
          <cell r="F32">
            <v>1.0145999999999999</v>
          </cell>
          <cell r="G32">
            <v>6.5000000000000002E-2</v>
          </cell>
          <cell r="H32">
            <v>6.5000000000000002E-2</v>
          </cell>
          <cell r="I32">
            <v>2.2499999999999992E-2</v>
          </cell>
          <cell r="J32">
            <v>3.2500000000000001E-2</v>
          </cell>
          <cell r="K32">
            <v>0.25</v>
          </cell>
          <cell r="L32">
            <v>3.7499999999999999E-2</v>
          </cell>
          <cell r="M32" t="str">
            <v>12</v>
          </cell>
        </row>
        <row r="33">
          <cell r="C33" t="str">
            <v>Particular de 13 a 15 Pasajeros (Liviano)CRC</v>
          </cell>
          <cell r="E33" t="str">
            <v>Particular de 13 a 15 Pasajeros (Liviano)2011CRC</v>
          </cell>
          <cell r="F33">
            <v>1.0145999999999999</v>
          </cell>
          <cell r="G33">
            <v>6.5000000000000002E-2</v>
          </cell>
          <cell r="H33">
            <v>6.5000000000000002E-2</v>
          </cell>
          <cell r="I33">
            <v>2.2499999999999992E-2</v>
          </cell>
          <cell r="J33">
            <v>3.2500000000000001E-2</v>
          </cell>
          <cell r="K33">
            <v>0.25</v>
          </cell>
          <cell r="L33">
            <v>3.7499999999999999E-2</v>
          </cell>
          <cell r="M33" t="str">
            <v>12</v>
          </cell>
        </row>
        <row r="34">
          <cell r="C34" t="str">
            <v>Particular de 13 a 15 Pasajeros (Liviano)CRC</v>
          </cell>
          <cell r="E34" t="str">
            <v>Particular de 13 a 15 Pasajeros (Liviano)2012CRC</v>
          </cell>
          <cell r="F34">
            <v>1.0145999999999999</v>
          </cell>
          <cell r="G34">
            <v>6.5000000000000002E-2</v>
          </cell>
          <cell r="H34">
            <v>6.5000000000000002E-2</v>
          </cell>
          <cell r="I34">
            <v>2.2499999999999992E-2</v>
          </cell>
          <cell r="J34">
            <v>3.2500000000000001E-2</v>
          </cell>
          <cell r="K34">
            <v>0.25</v>
          </cell>
          <cell r="L34">
            <v>3.7499999999999999E-2</v>
          </cell>
          <cell r="M34" t="str">
            <v>12</v>
          </cell>
        </row>
        <row r="35">
          <cell r="C35" t="str">
            <v>Particular de 13 a 15 Pasajeros (Liviano)CRC</v>
          </cell>
          <cell r="E35" t="str">
            <v>Particular de 13 a 15 Pasajeros (Liviano)2013CRC</v>
          </cell>
          <cell r="F35">
            <v>1.0145999999999999</v>
          </cell>
          <cell r="G35">
            <v>6.5000000000000002E-2</v>
          </cell>
          <cell r="H35">
            <v>6.5000000000000002E-2</v>
          </cell>
          <cell r="I35">
            <v>2.2499999999999992E-2</v>
          </cell>
          <cell r="J35">
            <v>3.2500000000000001E-2</v>
          </cell>
          <cell r="K35">
            <v>0.25</v>
          </cell>
          <cell r="L35">
            <v>3.7499999999999999E-2</v>
          </cell>
          <cell r="M35" t="str">
            <v>12</v>
          </cell>
        </row>
        <row r="36">
          <cell r="C36" t="str">
            <v>Particular de 13 a 15 Pasajeros (Liviano)CRC</v>
          </cell>
          <cell r="E36" t="str">
            <v>Particular de 13 a 15 Pasajeros (Liviano)2014CRC</v>
          </cell>
          <cell r="F36">
            <v>1.0145999999999999</v>
          </cell>
          <cell r="G36">
            <v>6.5000000000000002E-2</v>
          </cell>
          <cell r="H36">
            <v>6.5000000000000002E-2</v>
          </cell>
          <cell r="I36">
            <v>2.2499999999999992E-2</v>
          </cell>
          <cell r="J36">
            <v>3.2500000000000001E-2</v>
          </cell>
          <cell r="K36">
            <v>0.15</v>
          </cell>
          <cell r="L36">
            <v>0.03</v>
          </cell>
          <cell r="M36" t="str">
            <v>24</v>
          </cell>
        </row>
        <row r="37">
          <cell r="C37" t="str">
            <v>Particular de 13 a 15 Pasajeros (Liviano)CRC</v>
          </cell>
          <cell r="E37" t="str">
            <v>Particular de 13 a 15 Pasajeros (Liviano)2015CRC</v>
          </cell>
          <cell r="F37">
            <v>1.0145999999999999</v>
          </cell>
          <cell r="G37">
            <v>6.5000000000000002E-2</v>
          </cell>
          <cell r="H37">
            <v>6.5000000000000002E-2</v>
          </cell>
          <cell r="I37">
            <v>2.2499999999999992E-2</v>
          </cell>
          <cell r="J37">
            <v>3.2500000000000001E-2</v>
          </cell>
          <cell r="K37">
            <v>0.15</v>
          </cell>
          <cell r="L37">
            <v>0.03</v>
          </cell>
          <cell r="M37" t="str">
            <v>24</v>
          </cell>
        </row>
        <row r="38">
          <cell r="C38" t="str">
            <v>MotoUSD</v>
          </cell>
          <cell r="E38" t="str">
            <v>Moto2009USD</v>
          </cell>
          <cell r="F38">
            <v>1.0145999999999999</v>
          </cell>
          <cell r="G38">
            <v>3.2500000000000001E-2</v>
          </cell>
          <cell r="H38">
            <v>3.2500000000000001E-2</v>
          </cell>
          <cell r="I38">
            <v>5.7499999999999996E-2</v>
          </cell>
          <cell r="J38">
            <v>7.2499999999999995E-2</v>
          </cell>
          <cell r="K38">
            <v>0.25</v>
          </cell>
          <cell r="L38">
            <v>0.03</v>
          </cell>
          <cell r="M38" t="str">
            <v>24</v>
          </cell>
        </row>
        <row r="39">
          <cell r="C39" t="str">
            <v>MotoUSD</v>
          </cell>
          <cell r="E39" t="str">
            <v>Moto2010USD</v>
          </cell>
          <cell r="F39">
            <v>1.0145999999999999</v>
          </cell>
          <cell r="G39">
            <v>3.2500000000000001E-2</v>
          </cell>
          <cell r="H39">
            <v>3.2500000000000001E-2</v>
          </cell>
          <cell r="I39">
            <v>5.7499999999999996E-2</v>
          </cell>
          <cell r="J39">
            <v>7.2499999999999995E-2</v>
          </cell>
          <cell r="K39">
            <v>0.25</v>
          </cell>
          <cell r="L39">
            <v>0.03</v>
          </cell>
          <cell r="M39" t="str">
            <v>24</v>
          </cell>
        </row>
        <row r="40">
          <cell r="C40" t="str">
            <v>MotoUSD</v>
          </cell>
          <cell r="E40" t="str">
            <v>Moto2011USD</v>
          </cell>
          <cell r="F40">
            <v>1.0145999999999999</v>
          </cell>
          <cell r="G40">
            <v>3.2500000000000001E-2</v>
          </cell>
          <cell r="H40">
            <v>3.2500000000000001E-2</v>
          </cell>
          <cell r="I40">
            <v>5.7499999999999996E-2</v>
          </cell>
          <cell r="J40">
            <v>7.2499999999999995E-2</v>
          </cell>
          <cell r="K40">
            <v>0.25</v>
          </cell>
          <cell r="L40">
            <v>0.03</v>
          </cell>
          <cell r="M40" t="str">
            <v>24</v>
          </cell>
        </row>
        <row r="41">
          <cell r="C41" t="str">
            <v>MotoUSD</v>
          </cell>
          <cell r="E41" t="str">
            <v>Moto2012USD</v>
          </cell>
          <cell r="F41">
            <v>1.0145999999999999</v>
          </cell>
          <cell r="G41">
            <v>3.2500000000000001E-2</v>
          </cell>
          <cell r="H41">
            <v>3.2500000000000001E-2</v>
          </cell>
          <cell r="I41">
            <v>5.7499999999999996E-2</v>
          </cell>
          <cell r="J41">
            <v>7.2499999999999995E-2</v>
          </cell>
          <cell r="K41">
            <v>0.25</v>
          </cell>
          <cell r="L41">
            <v>0.03</v>
          </cell>
          <cell r="M41" t="str">
            <v>24</v>
          </cell>
        </row>
        <row r="42">
          <cell r="C42" t="str">
            <v>MotoUSD</v>
          </cell>
          <cell r="E42" t="str">
            <v>Moto2013USD</v>
          </cell>
          <cell r="F42">
            <v>1.0145999999999999</v>
          </cell>
          <cell r="G42">
            <v>3.2500000000000001E-2</v>
          </cell>
          <cell r="H42">
            <v>3.2500000000000001E-2</v>
          </cell>
          <cell r="I42">
            <v>5.7499999999999996E-2</v>
          </cell>
          <cell r="J42">
            <v>7.2499999999999995E-2</v>
          </cell>
          <cell r="K42">
            <v>0.25</v>
          </cell>
          <cell r="L42">
            <v>0.03</v>
          </cell>
          <cell r="M42" t="str">
            <v>24</v>
          </cell>
        </row>
        <row r="43">
          <cell r="C43" t="str">
            <v>MotoUSD</v>
          </cell>
          <cell r="E43" t="str">
            <v>Moto2014USD</v>
          </cell>
          <cell r="F43">
            <v>1.0145999999999999</v>
          </cell>
          <cell r="G43">
            <v>3.2500000000000001E-2</v>
          </cell>
          <cell r="H43">
            <v>3.2500000000000001E-2</v>
          </cell>
          <cell r="I43">
            <v>0.03</v>
          </cell>
          <cell r="J43">
            <v>0.06</v>
          </cell>
          <cell r="K43">
            <v>0.2</v>
          </cell>
          <cell r="L43">
            <v>0.03</v>
          </cell>
          <cell r="M43" t="str">
            <v>24</v>
          </cell>
        </row>
        <row r="44">
          <cell r="C44" t="str">
            <v>MotoUSD</v>
          </cell>
          <cell r="E44" t="str">
            <v>Moto2015USD</v>
          </cell>
          <cell r="F44">
            <v>1.0145999999999999</v>
          </cell>
          <cell r="G44">
            <v>3.2500000000000001E-2</v>
          </cell>
          <cell r="H44">
            <v>3.2500000000000001E-2</v>
          </cell>
          <cell r="I44">
            <v>0.03</v>
          </cell>
          <cell r="J44">
            <v>0.06</v>
          </cell>
          <cell r="K44">
            <v>0.2</v>
          </cell>
          <cell r="L44">
            <v>0.03</v>
          </cell>
          <cell r="M44" t="str">
            <v>24</v>
          </cell>
        </row>
        <row r="45">
          <cell r="C45" t="str">
            <v>MotoCRC</v>
          </cell>
          <cell r="E45" t="str">
            <v>Moto2009CRC</v>
          </cell>
          <cell r="F45">
            <v>1.0145999999999999</v>
          </cell>
          <cell r="G45">
            <v>6.5000000000000002E-2</v>
          </cell>
          <cell r="H45">
            <v>6.5000000000000002E-2</v>
          </cell>
          <cell r="I45">
            <v>2.2499999999999992E-2</v>
          </cell>
          <cell r="J45">
            <v>3.2500000000000001E-2</v>
          </cell>
          <cell r="K45">
            <v>0.25</v>
          </cell>
          <cell r="L45">
            <v>3.7499999999999999E-2</v>
          </cell>
          <cell r="M45" t="str">
            <v>12</v>
          </cell>
        </row>
        <row r="46">
          <cell r="C46" t="str">
            <v>MotoCRC</v>
          </cell>
          <cell r="E46" t="str">
            <v>Moto2010CRC</v>
          </cell>
          <cell r="F46">
            <v>1.0145999999999999</v>
          </cell>
          <cell r="G46">
            <v>6.5000000000000002E-2</v>
          </cell>
          <cell r="H46">
            <v>6.5000000000000002E-2</v>
          </cell>
          <cell r="I46">
            <v>2.2499999999999992E-2</v>
          </cell>
          <cell r="J46">
            <v>3.2500000000000001E-2</v>
          </cell>
          <cell r="K46">
            <v>0.25</v>
          </cell>
          <cell r="L46">
            <v>3.7499999999999999E-2</v>
          </cell>
          <cell r="M46" t="str">
            <v>12</v>
          </cell>
        </row>
        <row r="47">
          <cell r="C47" t="str">
            <v>MotoCRC</v>
          </cell>
          <cell r="E47" t="str">
            <v>Moto2011CRC</v>
          </cell>
          <cell r="F47">
            <v>1.0145999999999999</v>
          </cell>
          <cell r="G47">
            <v>6.5000000000000002E-2</v>
          </cell>
          <cell r="H47">
            <v>6.5000000000000002E-2</v>
          </cell>
          <cell r="I47">
            <v>2.2499999999999992E-2</v>
          </cell>
          <cell r="J47">
            <v>3.2500000000000001E-2</v>
          </cell>
          <cell r="K47">
            <v>0.25</v>
          </cell>
          <cell r="L47">
            <v>3.7499999999999999E-2</v>
          </cell>
          <cell r="M47" t="str">
            <v>12</v>
          </cell>
        </row>
        <row r="48">
          <cell r="C48" t="str">
            <v>MotoCRC</v>
          </cell>
          <cell r="E48" t="str">
            <v>Moto2012CRC</v>
          </cell>
          <cell r="F48">
            <v>1.0145999999999999</v>
          </cell>
          <cell r="G48">
            <v>6.5000000000000002E-2</v>
          </cell>
          <cell r="H48">
            <v>6.5000000000000002E-2</v>
          </cell>
          <cell r="I48">
            <v>2.2499999999999992E-2</v>
          </cell>
          <cell r="J48">
            <v>3.2500000000000001E-2</v>
          </cell>
          <cell r="K48">
            <v>0.25</v>
          </cell>
          <cell r="L48">
            <v>3.7499999999999999E-2</v>
          </cell>
          <cell r="M48" t="str">
            <v>12</v>
          </cell>
        </row>
        <row r="49">
          <cell r="C49" t="str">
            <v>MotoCRC</v>
          </cell>
          <cell r="E49" t="str">
            <v>Moto2013CRC</v>
          </cell>
          <cell r="F49">
            <v>1.0145999999999999</v>
          </cell>
          <cell r="G49">
            <v>6.5000000000000002E-2</v>
          </cell>
          <cell r="H49">
            <v>6.5000000000000002E-2</v>
          </cell>
          <cell r="I49">
            <v>2.2499999999999992E-2</v>
          </cell>
          <cell r="J49">
            <v>3.2500000000000001E-2</v>
          </cell>
          <cell r="K49">
            <v>0.25</v>
          </cell>
          <cell r="L49">
            <v>3.7499999999999999E-2</v>
          </cell>
          <cell r="M49" t="str">
            <v>12</v>
          </cell>
        </row>
        <row r="50">
          <cell r="C50" t="str">
            <v>MotoCRC</v>
          </cell>
          <cell r="E50" t="str">
            <v>Moto2014CRC</v>
          </cell>
          <cell r="F50">
            <v>1.0145999999999999</v>
          </cell>
          <cell r="G50">
            <v>6.5000000000000002E-2</v>
          </cell>
          <cell r="H50">
            <v>6.5000000000000002E-2</v>
          </cell>
          <cell r="I50">
            <v>2.2499999999999992E-2</v>
          </cell>
          <cell r="J50">
            <v>3.2500000000000001E-2</v>
          </cell>
          <cell r="K50">
            <v>0.2</v>
          </cell>
          <cell r="L50">
            <v>0.03</v>
          </cell>
          <cell r="M50" t="str">
            <v>24</v>
          </cell>
        </row>
        <row r="51">
          <cell r="C51" t="str">
            <v>MotoCRC</v>
          </cell>
          <cell r="E51" t="str">
            <v>Moto2015CRC</v>
          </cell>
          <cell r="F51">
            <v>1.0145999999999999</v>
          </cell>
          <cell r="G51">
            <v>6.5000000000000002E-2</v>
          </cell>
          <cell r="H51">
            <v>6.5000000000000002E-2</v>
          </cell>
          <cell r="I51">
            <v>2.2499999999999992E-2</v>
          </cell>
          <cell r="J51">
            <v>3.2500000000000001E-2</v>
          </cell>
          <cell r="K51">
            <v>0.2</v>
          </cell>
          <cell r="L51">
            <v>0.03</v>
          </cell>
          <cell r="M51" t="str">
            <v>24</v>
          </cell>
        </row>
        <row r="52">
          <cell r="C52" t="str">
            <v>Carga LivianaUSD</v>
          </cell>
          <cell r="E52" t="str">
            <v>Carga Liviana2007USD</v>
          </cell>
          <cell r="F52">
            <v>1.0145999999999999</v>
          </cell>
          <cell r="G52">
            <v>3.2500000000000001E-2</v>
          </cell>
          <cell r="H52">
            <v>3.2500000000000001E-2</v>
          </cell>
          <cell r="I52">
            <v>0.03</v>
          </cell>
          <cell r="J52">
            <v>0.06</v>
          </cell>
          <cell r="K52">
            <v>0.3</v>
          </cell>
          <cell r="L52">
            <v>0.03</v>
          </cell>
          <cell r="M52" t="str">
            <v>24</v>
          </cell>
        </row>
        <row r="53">
          <cell r="C53" t="str">
            <v>Carga LivianaUSD</v>
          </cell>
          <cell r="E53" t="str">
            <v>Carga Liviana2008USD</v>
          </cell>
          <cell r="F53">
            <v>1.0145999999999999</v>
          </cell>
          <cell r="G53">
            <v>3.2500000000000001E-2</v>
          </cell>
          <cell r="H53">
            <v>3.2500000000000001E-2</v>
          </cell>
          <cell r="I53">
            <v>0.03</v>
          </cell>
          <cell r="J53">
            <v>0.06</v>
          </cell>
          <cell r="K53">
            <v>0.25</v>
          </cell>
          <cell r="L53">
            <v>0.03</v>
          </cell>
          <cell r="M53" t="str">
            <v>24</v>
          </cell>
        </row>
        <row r="54">
          <cell r="C54" t="str">
            <v>Carga LivianaUSD</v>
          </cell>
          <cell r="E54" t="str">
            <v>Carga Liviana2009USD</v>
          </cell>
          <cell r="F54">
            <v>1.0145999999999999</v>
          </cell>
          <cell r="G54">
            <v>3.2500000000000001E-2</v>
          </cell>
          <cell r="H54">
            <v>3.2500000000000001E-2</v>
          </cell>
          <cell r="I54">
            <v>0.03</v>
          </cell>
          <cell r="J54">
            <v>0.06</v>
          </cell>
          <cell r="K54">
            <v>0.25</v>
          </cell>
          <cell r="L54">
            <v>0.03</v>
          </cell>
          <cell r="M54" t="str">
            <v>24</v>
          </cell>
        </row>
        <row r="55">
          <cell r="C55" t="str">
            <v>Carga LivianaUSD</v>
          </cell>
          <cell r="E55" t="str">
            <v>Carga Liviana2010USD</v>
          </cell>
          <cell r="F55">
            <v>1.0145999999999999</v>
          </cell>
          <cell r="G55">
            <v>3.2500000000000001E-2</v>
          </cell>
          <cell r="H55">
            <v>3.2500000000000001E-2</v>
          </cell>
          <cell r="I55">
            <v>0.03</v>
          </cell>
          <cell r="J55">
            <v>0.06</v>
          </cell>
          <cell r="K55">
            <v>0.25</v>
          </cell>
          <cell r="L55">
            <v>0.03</v>
          </cell>
          <cell r="M55" t="str">
            <v>24</v>
          </cell>
        </row>
        <row r="56">
          <cell r="C56" t="str">
            <v>Carga LivianaUSD</v>
          </cell>
          <cell r="E56" t="str">
            <v>Carga Liviana2011USD</v>
          </cell>
          <cell r="F56">
            <v>1.0145999999999999</v>
          </cell>
          <cell r="G56">
            <v>3.2500000000000001E-2</v>
          </cell>
          <cell r="H56">
            <v>3.2500000000000001E-2</v>
          </cell>
          <cell r="I56">
            <v>0.03</v>
          </cell>
          <cell r="J56">
            <v>0.06</v>
          </cell>
          <cell r="K56">
            <v>0.25</v>
          </cell>
          <cell r="L56">
            <v>0.03</v>
          </cell>
          <cell r="M56" t="str">
            <v>24</v>
          </cell>
        </row>
        <row r="57">
          <cell r="C57" t="str">
            <v>Carga LivianaUSD</v>
          </cell>
          <cell r="E57" t="str">
            <v>Carga Liviana2012USD</v>
          </cell>
          <cell r="F57">
            <v>1.0145999999999999</v>
          </cell>
          <cell r="G57">
            <v>3.2500000000000001E-2</v>
          </cell>
          <cell r="H57">
            <v>3.2500000000000001E-2</v>
          </cell>
          <cell r="I57">
            <v>0.03</v>
          </cell>
          <cell r="J57">
            <v>0.06</v>
          </cell>
          <cell r="K57">
            <v>0.25</v>
          </cell>
          <cell r="L57">
            <v>0.03</v>
          </cell>
          <cell r="M57" t="str">
            <v>24</v>
          </cell>
        </row>
        <row r="58">
          <cell r="C58" t="str">
            <v>Carga LivianaUSD</v>
          </cell>
          <cell r="E58" t="str">
            <v>Carga Liviana2013USD</v>
          </cell>
          <cell r="F58">
            <v>1.0145999999999999</v>
          </cell>
          <cell r="G58">
            <v>3.2500000000000001E-2</v>
          </cell>
          <cell r="H58">
            <v>3.2500000000000001E-2</v>
          </cell>
          <cell r="I58">
            <v>0.03</v>
          </cell>
          <cell r="J58">
            <v>0.06</v>
          </cell>
          <cell r="K58">
            <v>0.25</v>
          </cell>
          <cell r="L58">
            <v>0.03</v>
          </cell>
          <cell r="M58" t="str">
            <v>24</v>
          </cell>
        </row>
        <row r="59">
          <cell r="C59" t="str">
            <v>Carga LivianaUSD</v>
          </cell>
          <cell r="E59" t="str">
            <v>Carga Liviana2014USD</v>
          </cell>
          <cell r="F59">
            <v>1.0145999999999999</v>
          </cell>
          <cell r="G59">
            <v>3.2500000000000001E-2</v>
          </cell>
          <cell r="H59">
            <v>3.2500000000000001E-2</v>
          </cell>
          <cell r="I59">
            <v>0.03</v>
          </cell>
          <cell r="J59">
            <v>0.06</v>
          </cell>
          <cell r="K59">
            <v>0.15</v>
          </cell>
          <cell r="L59">
            <v>0.03</v>
          </cell>
          <cell r="M59" t="str">
            <v>24</v>
          </cell>
        </row>
        <row r="60">
          <cell r="C60" t="str">
            <v>Carga LivianaUSD</v>
          </cell>
          <cell r="E60" t="str">
            <v>Carga Liviana2015USD</v>
          </cell>
          <cell r="F60">
            <v>1.0145999999999999</v>
          </cell>
          <cell r="G60">
            <v>3.2500000000000001E-2</v>
          </cell>
          <cell r="H60">
            <v>3.2500000000000001E-2</v>
          </cell>
          <cell r="I60">
            <v>0.03</v>
          </cell>
          <cell r="J60">
            <v>0.06</v>
          </cell>
          <cell r="K60">
            <v>0.15</v>
          </cell>
          <cell r="L60">
            <v>0.03</v>
          </cell>
          <cell r="M60" t="str">
            <v>24</v>
          </cell>
        </row>
        <row r="61">
          <cell r="C61" t="str">
            <v>Carga LivianaCRC</v>
          </cell>
          <cell r="E61" t="str">
            <v>Carga Liviana2007CRC</v>
          </cell>
          <cell r="F61">
            <v>1.0145999999999999</v>
          </cell>
          <cell r="G61">
            <v>6.5000000000000002E-2</v>
          </cell>
          <cell r="H61">
            <v>6.5000000000000002E-2</v>
          </cell>
          <cell r="I61">
            <v>2.2499999999999992E-2</v>
          </cell>
          <cell r="J61">
            <v>3.2500000000000001E-2</v>
          </cell>
          <cell r="K61">
            <v>0.3</v>
          </cell>
          <cell r="L61">
            <v>3.7499999999999999E-2</v>
          </cell>
          <cell r="M61" t="str">
            <v>12</v>
          </cell>
        </row>
        <row r="62">
          <cell r="C62" t="str">
            <v>Carga LivianaCRC</v>
          </cell>
          <cell r="E62" t="str">
            <v>Carga Liviana2008CRC</v>
          </cell>
          <cell r="F62">
            <v>1.0145999999999999</v>
          </cell>
          <cell r="G62">
            <v>6.5000000000000002E-2</v>
          </cell>
          <cell r="H62">
            <v>6.5000000000000002E-2</v>
          </cell>
          <cell r="I62">
            <v>2.2499999999999992E-2</v>
          </cell>
          <cell r="J62">
            <v>3.2500000000000001E-2</v>
          </cell>
          <cell r="K62">
            <v>0.25</v>
          </cell>
          <cell r="L62">
            <v>3.7499999999999999E-2</v>
          </cell>
          <cell r="M62" t="str">
            <v>12</v>
          </cell>
        </row>
        <row r="63">
          <cell r="C63" t="str">
            <v>Carga LivianaCRC</v>
          </cell>
          <cell r="E63" t="str">
            <v>Carga Liviana2009CRC</v>
          </cell>
          <cell r="F63">
            <v>1.0145999999999999</v>
          </cell>
          <cell r="G63">
            <v>6.5000000000000002E-2</v>
          </cell>
          <cell r="H63">
            <v>6.5000000000000002E-2</v>
          </cell>
          <cell r="I63">
            <v>2.2499999999999992E-2</v>
          </cell>
          <cell r="J63">
            <v>3.2500000000000001E-2</v>
          </cell>
          <cell r="K63">
            <v>0.25</v>
          </cell>
          <cell r="L63">
            <v>3.7499999999999999E-2</v>
          </cell>
          <cell r="M63" t="str">
            <v>12</v>
          </cell>
        </row>
        <row r="64">
          <cell r="C64" t="str">
            <v>Carga LivianaCRC</v>
          </cell>
          <cell r="E64" t="str">
            <v>Carga Liviana2010CRC</v>
          </cell>
          <cell r="F64">
            <v>1.0145999999999999</v>
          </cell>
          <cell r="G64">
            <v>6.5000000000000002E-2</v>
          </cell>
          <cell r="H64">
            <v>6.5000000000000002E-2</v>
          </cell>
          <cell r="I64">
            <v>2.2499999999999992E-2</v>
          </cell>
          <cell r="J64">
            <v>3.2500000000000001E-2</v>
          </cell>
          <cell r="K64">
            <v>0.25</v>
          </cell>
          <cell r="L64">
            <v>3.7499999999999999E-2</v>
          </cell>
          <cell r="M64" t="str">
            <v>12</v>
          </cell>
        </row>
        <row r="65">
          <cell r="C65" t="str">
            <v>Carga LivianaCRC</v>
          </cell>
          <cell r="E65" t="str">
            <v>Carga Liviana2011CRC</v>
          </cell>
          <cell r="F65">
            <v>1.0145999999999999</v>
          </cell>
          <cell r="G65">
            <v>6.5000000000000002E-2</v>
          </cell>
          <cell r="H65">
            <v>6.5000000000000002E-2</v>
          </cell>
          <cell r="I65">
            <v>2.2499999999999992E-2</v>
          </cell>
          <cell r="J65">
            <v>3.2500000000000001E-2</v>
          </cell>
          <cell r="K65">
            <v>0.25</v>
          </cell>
          <cell r="L65">
            <v>3.7499999999999999E-2</v>
          </cell>
          <cell r="M65" t="str">
            <v>12</v>
          </cell>
        </row>
        <row r="66">
          <cell r="C66" t="str">
            <v>Carga LivianaCRC</v>
          </cell>
          <cell r="E66" t="str">
            <v>Carga Liviana2012CRC</v>
          </cell>
          <cell r="F66">
            <v>1.0145999999999999</v>
          </cell>
          <cell r="G66">
            <v>6.5000000000000002E-2</v>
          </cell>
          <cell r="H66">
            <v>6.5000000000000002E-2</v>
          </cell>
          <cell r="I66">
            <v>2.2499999999999992E-2</v>
          </cell>
          <cell r="J66">
            <v>3.2500000000000001E-2</v>
          </cell>
          <cell r="K66">
            <v>0.25</v>
          </cell>
          <cell r="L66">
            <v>3.7499999999999999E-2</v>
          </cell>
          <cell r="M66" t="str">
            <v>12</v>
          </cell>
        </row>
        <row r="67">
          <cell r="C67" t="str">
            <v>Carga LivianaCRC</v>
          </cell>
          <cell r="E67" t="str">
            <v>Carga Liviana2013CRC</v>
          </cell>
          <cell r="F67">
            <v>1.0145999999999999</v>
          </cell>
          <cell r="G67">
            <v>6.5000000000000002E-2</v>
          </cell>
          <cell r="H67">
            <v>6.5000000000000002E-2</v>
          </cell>
          <cell r="I67">
            <v>2.2499999999999992E-2</v>
          </cell>
          <cell r="J67">
            <v>3.2500000000000001E-2</v>
          </cell>
          <cell r="K67">
            <v>0.25</v>
          </cell>
          <cell r="L67">
            <v>3.7499999999999999E-2</v>
          </cell>
          <cell r="M67" t="str">
            <v>12</v>
          </cell>
        </row>
        <row r="68">
          <cell r="C68" t="str">
            <v>Carga LivianaCRC</v>
          </cell>
          <cell r="E68" t="str">
            <v>Carga Liviana2014CRC</v>
          </cell>
          <cell r="F68">
            <v>1.0145999999999999</v>
          </cell>
          <cell r="G68">
            <v>6.5000000000000002E-2</v>
          </cell>
          <cell r="H68">
            <v>6.5000000000000002E-2</v>
          </cell>
          <cell r="I68">
            <v>2.2499999999999992E-2</v>
          </cell>
          <cell r="J68">
            <v>3.2500000000000001E-2</v>
          </cell>
          <cell r="K68">
            <v>0.15</v>
          </cell>
          <cell r="L68">
            <v>0.03</v>
          </cell>
          <cell r="M68" t="str">
            <v>24</v>
          </cell>
        </row>
        <row r="69">
          <cell r="C69" t="str">
            <v>Carga LivianaCRC</v>
          </cell>
          <cell r="E69" t="str">
            <v>Carga Liviana2015CRC</v>
          </cell>
          <cell r="F69">
            <v>1.0145999999999999</v>
          </cell>
          <cell r="G69">
            <v>6.5000000000000002E-2</v>
          </cell>
          <cell r="H69">
            <v>6.5000000000000002E-2</v>
          </cell>
          <cell r="I69">
            <v>2.2499999999999992E-2</v>
          </cell>
          <cell r="J69">
            <v>3.2500000000000001E-2</v>
          </cell>
          <cell r="K69">
            <v>0.15</v>
          </cell>
          <cell r="L69">
            <v>0.03</v>
          </cell>
          <cell r="M69" t="str">
            <v>24</v>
          </cell>
        </row>
        <row r="70">
          <cell r="C70">
            <v>0</v>
          </cell>
          <cell r="E70">
            <v>0</v>
          </cell>
        </row>
        <row r="71">
          <cell r="C71">
            <v>0</v>
          </cell>
          <cell r="E71">
            <v>0</v>
          </cell>
        </row>
        <row r="72">
          <cell r="C72">
            <v>0</v>
          </cell>
          <cell r="E72">
            <v>0</v>
          </cell>
        </row>
        <row r="73">
          <cell r="C73">
            <v>0</v>
          </cell>
          <cell r="E73">
            <v>0</v>
          </cell>
        </row>
        <row r="74">
          <cell r="C74">
            <v>0</v>
          </cell>
          <cell r="E74">
            <v>0</v>
          </cell>
        </row>
        <row r="75">
          <cell r="C75">
            <v>0</v>
          </cell>
          <cell r="E75">
            <v>0</v>
          </cell>
        </row>
        <row r="76">
          <cell r="C76">
            <v>0</v>
          </cell>
          <cell r="E76">
            <v>0</v>
          </cell>
        </row>
        <row r="77">
          <cell r="C77">
            <v>0</v>
          </cell>
          <cell r="E77">
            <v>0</v>
          </cell>
        </row>
        <row r="78">
          <cell r="C78">
            <v>0</v>
          </cell>
          <cell r="E78">
            <v>0</v>
          </cell>
        </row>
        <row r="79">
          <cell r="C79">
            <v>0</v>
          </cell>
          <cell r="E79">
            <v>0</v>
          </cell>
        </row>
        <row r="80">
          <cell r="C80">
            <v>0</v>
          </cell>
          <cell r="E80">
            <v>0</v>
          </cell>
        </row>
        <row r="81">
          <cell r="C81">
            <v>0</v>
          </cell>
          <cell r="E81">
            <v>0</v>
          </cell>
        </row>
        <row r="82">
          <cell r="C82">
            <v>0</v>
          </cell>
          <cell r="E82">
            <v>0</v>
          </cell>
        </row>
        <row r="83">
          <cell r="C83">
            <v>0</v>
          </cell>
          <cell r="E83">
            <v>0</v>
          </cell>
        </row>
        <row r="84">
          <cell r="C84">
            <v>0</v>
          </cell>
          <cell r="E84">
            <v>0</v>
          </cell>
        </row>
        <row r="85">
          <cell r="C85">
            <v>0</v>
          </cell>
          <cell r="E85">
            <v>0</v>
          </cell>
        </row>
        <row r="86">
          <cell r="C86">
            <v>0</v>
          </cell>
          <cell r="E86">
            <v>0</v>
          </cell>
        </row>
        <row r="87">
          <cell r="C87">
            <v>0</v>
          </cell>
          <cell r="E87">
            <v>0</v>
          </cell>
        </row>
        <row r="88">
          <cell r="C88">
            <v>0</v>
          </cell>
          <cell r="E88">
            <v>0</v>
          </cell>
        </row>
        <row r="89">
          <cell r="C89">
            <v>0</v>
          </cell>
          <cell r="E89">
            <v>0</v>
          </cell>
        </row>
        <row r="90">
          <cell r="C90">
            <v>0</v>
          </cell>
          <cell r="E90">
            <v>0</v>
          </cell>
        </row>
        <row r="91">
          <cell r="C91">
            <v>0</v>
          </cell>
          <cell r="E91">
            <v>0</v>
          </cell>
        </row>
        <row r="92">
          <cell r="C92">
            <v>0</v>
          </cell>
          <cell r="E92">
            <v>0</v>
          </cell>
        </row>
        <row r="93">
          <cell r="C93">
            <v>0</v>
          </cell>
          <cell r="E93">
            <v>0</v>
          </cell>
        </row>
        <row r="94">
          <cell r="C94">
            <v>0</v>
          </cell>
          <cell r="E94">
            <v>0</v>
          </cell>
        </row>
        <row r="95">
          <cell r="C95">
            <v>0</v>
          </cell>
          <cell r="E95">
            <v>0</v>
          </cell>
        </row>
        <row r="96">
          <cell r="C96">
            <v>0</v>
          </cell>
          <cell r="E96">
            <v>0</v>
          </cell>
        </row>
        <row r="97">
          <cell r="C97">
            <v>0</v>
          </cell>
          <cell r="E97">
            <v>0</v>
          </cell>
        </row>
        <row r="98">
          <cell r="C98">
            <v>0</v>
          </cell>
          <cell r="E98">
            <v>0</v>
          </cell>
        </row>
        <row r="99">
          <cell r="C99">
            <v>0</v>
          </cell>
          <cell r="E99">
            <v>0</v>
          </cell>
        </row>
        <row r="100">
          <cell r="C100">
            <v>0</v>
          </cell>
          <cell r="E100">
            <v>0</v>
          </cell>
        </row>
        <row r="101">
          <cell r="C101">
            <v>0</v>
          </cell>
          <cell r="E101">
            <v>0</v>
          </cell>
        </row>
        <row r="102">
          <cell r="C102">
            <v>0</v>
          </cell>
          <cell r="E102">
            <v>0</v>
          </cell>
        </row>
        <row r="103">
          <cell r="C103">
            <v>0</v>
          </cell>
          <cell r="E103">
            <v>0</v>
          </cell>
        </row>
        <row r="104">
          <cell r="C104">
            <v>0</v>
          </cell>
          <cell r="E104">
            <v>0</v>
          </cell>
        </row>
        <row r="105">
          <cell r="C105">
            <v>0</v>
          </cell>
          <cell r="E105">
            <v>0</v>
          </cell>
        </row>
        <row r="106">
          <cell r="C106">
            <v>0</v>
          </cell>
          <cell r="E106">
            <v>0</v>
          </cell>
        </row>
        <row r="107">
          <cell r="C107">
            <v>0</v>
          </cell>
          <cell r="E107">
            <v>0</v>
          </cell>
        </row>
        <row r="108">
          <cell r="C108">
            <v>0</v>
          </cell>
          <cell r="E108">
            <v>0</v>
          </cell>
        </row>
        <row r="109">
          <cell r="C109">
            <v>0</v>
          </cell>
          <cell r="E109">
            <v>0</v>
          </cell>
        </row>
        <row r="110">
          <cell r="C110">
            <v>0</v>
          </cell>
          <cell r="E110">
            <v>0</v>
          </cell>
        </row>
        <row r="111">
          <cell r="C111">
            <v>0</v>
          </cell>
          <cell r="E111">
            <v>0</v>
          </cell>
        </row>
        <row r="112">
          <cell r="C112">
            <v>0</v>
          </cell>
          <cell r="E112">
            <v>0</v>
          </cell>
        </row>
        <row r="113">
          <cell r="C113">
            <v>0</v>
          </cell>
          <cell r="E113">
            <v>0</v>
          </cell>
        </row>
        <row r="114">
          <cell r="C114">
            <v>0</v>
          </cell>
          <cell r="E114">
            <v>0</v>
          </cell>
        </row>
        <row r="115">
          <cell r="C115">
            <v>0</v>
          </cell>
          <cell r="E115">
            <v>0</v>
          </cell>
        </row>
        <row r="116">
          <cell r="C116">
            <v>0</v>
          </cell>
          <cell r="E116">
            <v>0</v>
          </cell>
        </row>
        <row r="117">
          <cell r="C117">
            <v>0</v>
          </cell>
          <cell r="E117">
            <v>0</v>
          </cell>
        </row>
        <row r="118">
          <cell r="C118">
            <v>0</v>
          </cell>
          <cell r="E118">
            <v>0</v>
          </cell>
        </row>
        <row r="119">
          <cell r="C119">
            <v>0</v>
          </cell>
          <cell r="E119">
            <v>0</v>
          </cell>
        </row>
        <row r="120">
          <cell r="C120">
            <v>0</v>
          </cell>
          <cell r="E120">
            <v>0</v>
          </cell>
        </row>
        <row r="121">
          <cell r="C121">
            <v>0</v>
          </cell>
          <cell r="E121">
            <v>0</v>
          </cell>
        </row>
        <row r="122">
          <cell r="C122">
            <v>0</v>
          </cell>
          <cell r="E122">
            <v>0</v>
          </cell>
        </row>
        <row r="123">
          <cell r="C123">
            <v>0</v>
          </cell>
          <cell r="E123">
            <v>0</v>
          </cell>
        </row>
        <row r="124">
          <cell r="C124">
            <v>0</v>
          </cell>
          <cell r="E124">
            <v>0</v>
          </cell>
        </row>
        <row r="125">
          <cell r="C125">
            <v>0</v>
          </cell>
          <cell r="E125">
            <v>0</v>
          </cell>
        </row>
        <row r="126">
          <cell r="C126">
            <v>0</v>
          </cell>
          <cell r="E126">
            <v>0</v>
          </cell>
        </row>
        <row r="127">
          <cell r="C127">
            <v>0</v>
          </cell>
          <cell r="E127">
            <v>0</v>
          </cell>
        </row>
        <row r="128">
          <cell r="C128">
            <v>0</v>
          </cell>
          <cell r="E128">
            <v>0</v>
          </cell>
        </row>
        <row r="129">
          <cell r="C129">
            <v>0</v>
          </cell>
          <cell r="E129">
            <v>0</v>
          </cell>
        </row>
        <row r="130">
          <cell r="C130">
            <v>0</v>
          </cell>
          <cell r="E130">
            <v>0</v>
          </cell>
        </row>
        <row r="131">
          <cell r="C131">
            <v>0</v>
          </cell>
          <cell r="E131">
            <v>0</v>
          </cell>
        </row>
        <row r="132">
          <cell r="C132">
            <v>0</v>
          </cell>
          <cell r="E132">
            <v>0</v>
          </cell>
        </row>
        <row r="133">
          <cell r="C133">
            <v>0</v>
          </cell>
          <cell r="E133">
            <v>0</v>
          </cell>
        </row>
        <row r="134">
          <cell r="C134">
            <v>0</v>
          </cell>
          <cell r="E134">
            <v>0</v>
          </cell>
        </row>
        <row r="135">
          <cell r="C135">
            <v>0</v>
          </cell>
          <cell r="E135">
            <v>0</v>
          </cell>
        </row>
        <row r="136">
          <cell r="C136">
            <v>0</v>
          </cell>
          <cell r="E136">
            <v>0</v>
          </cell>
        </row>
        <row r="137">
          <cell r="C137">
            <v>0</v>
          </cell>
          <cell r="E137">
            <v>0</v>
          </cell>
        </row>
        <row r="138">
          <cell r="C138">
            <v>0</v>
          </cell>
          <cell r="E138">
            <v>0</v>
          </cell>
        </row>
        <row r="139">
          <cell r="C139">
            <v>0</v>
          </cell>
          <cell r="E139">
            <v>0</v>
          </cell>
        </row>
        <row r="140">
          <cell r="C140">
            <v>0</v>
          </cell>
          <cell r="E140">
            <v>0</v>
          </cell>
        </row>
        <row r="141">
          <cell r="C141">
            <v>0</v>
          </cell>
          <cell r="E141">
            <v>0</v>
          </cell>
        </row>
        <row r="142">
          <cell r="C142">
            <v>0</v>
          </cell>
          <cell r="E142">
            <v>0</v>
          </cell>
        </row>
        <row r="143">
          <cell r="C143">
            <v>0</v>
          </cell>
          <cell r="E143">
            <v>0</v>
          </cell>
        </row>
        <row r="144">
          <cell r="C144">
            <v>0</v>
          </cell>
          <cell r="E144">
            <v>0</v>
          </cell>
        </row>
        <row r="145">
          <cell r="C145">
            <v>0</v>
          </cell>
          <cell r="E145">
            <v>0</v>
          </cell>
        </row>
        <row r="146">
          <cell r="C146">
            <v>0</v>
          </cell>
          <cell r="E146">
            <v>0</v>
          </cell>
        </row>
        <row r="147">
          <cell r="C147">
            <v>0</v>
          </cell>
          <cell r="E147">
            <v>0</v>
          </cell>
        </row>
        <row r="148">
          <cell r="C148">
            <v>0</v>
          </cell>
          <cell r="E148">
            <v>0</v>
          </cell>
        </row>
        <row r="149">
          <cell r="C149">
            <v>0</v>
          </cell>
          <cell r="E149">
            <v>0</v>
          </cell>
        </row>
        <row r="150">
          <cell r="C150">
            <v>0</v>
          </cell>
          <cell r="E150">
            <v>0</v>
          </cell>
        </row>
        <row r="151">
          <cell r="C151">
            <v>0</v>
          </cell>
          <cell r="E151">
            <v>0</v>
          </cell>
        </row>
        <row r="152">
          <cell r="C152">
            <v>0</v>
          </cell>
          <cell r="E152">
            <v>0</v>
          </cell>
        </row>
        <row r="153">
          <cell r="C153">
            <v>0</v>
          </cell>
          <cell r="E153">
            <v>0</v>
          </cell>
        </row>
        <row r="154">
          <cell r="C154">
            <v>0</v>
          </cell>
          <cell r="E154">
            <v>0</v>
          </cell>
        </row>
        <row r="155">
          <cell r="C155">
            <v>0</v>
          </cell>
          <cell r="E155">
            <v>0</v>
          </cell>
        </row>
        <row r="156">
          <cell r="C156">
            <v>0</v>
          </cell>
          <cell r="E156">
            <v>0</v>
          </cell>
        </row>
        <row r="157">
          <cell r="C157">
            <v>0</v>
          </cell>
          <cell r="E157">
            <v>0</v>
          </cell>
        </row>
        <row r="158">
          <cell r="C158">
            <v>0</v>
          </cell>
          <cell r="E158">
            <v>0</v>
          </cell>
        </row>
        <row r="159">
          <cell r="C159">
            <v>0</v>
          </cell>
          <cell r="E159">
            <v>0</v>
          </cell>
        </row>
        <row r="160">
          <cell r="C160">
            <v>0</v>
          </cell>
          <cell r="E160">
            <v>0</v>
          </cell>
        </row>
        <row r="161">
          <cell r="C161">
            <v>0</v>
          </cell>
          <cell r="E161">
            <v>0</v>
          </cell>
        </row>
        <row r="162">
          <cell r="C162">
            <v>0</v>
          </cell>
          <cell r="E162">
            <v>0</v>
          </cell>
        </row>
        <row r="163">
          <cell r="C163">
            <v>0</v>
          </cell>
          <cell r="E163">
            <v>0</v>
          </cell>
        </row>
        <row r="164">
          <cell r="C164">
            <v>0</v>
          </cell>
          <cell r="E164">
            <v>0</v>
          </cell>
        </row>
        <row r="165">
          <cell r="C165">
            <v>0</v>
          </cell>
          <cell r="E165">
            <v>0</v>
          </cell>
        </row>
        <row r="166">
          <cell r="C166">
            <v>0</v>
          </cell>
          <cell r="E166">
            <v>0</v>
          </cell>
        </row>
        <row r="167">
          <cell r="C167">
            <v>0</v>
          </cell>
          <cell r="E167">
            <v>0</v>
          </cell>
        </row>
        <row r="168">
          <cell r="C168">
            <v>0</v>
          </cell>
          <cell r="E168">
            <v>0</v>
          </cell>
        </row>
        <row r="169">
          <cell r="C169">
            <v>0</v>
          </cell>
          <cell r="E169">
            <v>0</v>
          </cell>
        </row>
        <row r="170">
          <cell r="C170">
            <v>0</v>
          </cell>
          <cell r="E170">
            <v>0</v>
          </cell>
        </row>
        <row r="171">
          <cell r="C171">
            <v>0</v>
          </cell>
          <cell r="E171">
            <v>0</v>
          </cell>
        </row>
        <row r="172">
          <cell r="C172">
            <v>0</v>
          </cell>
          <cell r="E172">
            <v>0</v>
          </cell>
        </row>
        <row r="173">
          <cell r="C173">
            <v>0</v>
          </cell>
          <cell r="E173">
            <v>0</v>
          </cell>
        </row>
        <row r="174">
          <cell r="C174">
            <v>0</v>
          </cell>
          <cell r="E174">
            <v>0</v>
          </cell>
        </row>
        <row r="175">
          <cell r="C175">
            <v>0</v>
          </cell>
          <cell r="E175">
            <v>0</v>
          </cell>
        </row>
        <row r="176">
          <cell r="C176">
            <v>0</v>
          </cell>
          <cell r="E176">
            <v>0</v>
          </cell>
        </row>
        <row r="177">
          <cell r="C177">
            <v>0</v>
          </cell>
          <cell r="E177">
            <v>0</v>
          </cell>
        </row>
        <row r="178">
          <cell r="C178">
            <v>0</v>
          </cell>
          <cell r="E178">
            <v>0</v>
          </cell>
        </row>
        <row r="179">
          <cell r="C179">
            <v>0</v>
          </cell>
          <cell r="E179">
            <v>0</v>
          </cell>
        </row>
        <row r="180">
          <cell r="C180">
            <v>0</v>
          </cell>
          <cell r="E180">
            <v>0</v>
          </cell>
        </row>
        <row r="181">
          <cell r="C181">
            <v>0</v>
          </cell>
          <cell r="E181">
            <v>0</v>
          </cell>
        </row>
        <row r="182">
          <cell r="C182">
            <v>0</v>
          </cell>
          <cell r="E182">
            <v>0</v>
          </cell>
        </row>
        <row r="183">
          <cell r="C183">
            <v>0</v>
          </cell>
          <cell r="E183">
            <v>0</v>
          </cell>
        </row>
        <row r="184">
          <cell r="C184">
            <v>0</v>
          </cell>
          <cell r="E184">
            <v>0</v>
          </cell>
        </row>
        <row r="185">
          <cell r="C185">
            <v>0</v>
          </cell>
          <cell r="E185">
            <v>0</v>
          </cell>
        </row>
        <row r="186">
          <cell r="C186">
            <v>0</v>
          </cell>
          <cell r="E186">
            <v>0</v>
          </cell>
        </row>
        <row r="187">
          <cell r="C187">
            <v>0</v>
          </cell>
          <cell r="E187">
            <v>0</v>
          </cell>
        </row>
        <row r="188">
          <cell r="C188">
            <v>0</v>
          </cell>
          <cell r="E188">
            <v>0</v>
          </cell>
        </row>
        <row r="189">
          <cell r="C189">
            <v>0</v>
          </cell>
          <cell r="E189">
            <v>0</v>
          </cell>
        </row>
        <row r="190">
          <cell r="C190">
            <v>0</v>
          </cell>
          <cell r="E190">
            <v>0</v>
          </cell>
        </row>
        <row r="191">
          <cell r="C191">
            <v>0</v>
          </cell>
          <cell r="E191">
            <v>0</v>
          </cell>
        </row>
        <row r="192">
          <cell r="C192">
            <v>0</v>
          </cell>
          <cell r="E192">
            <v>0</v>
          </cell>
        </row>
        <row r="193">
          <cell r="C193">
            <v>0</v>
          </cell>
          <cell r="E193">
            <v>0</v>
          </cell>
        </row>
        <row r="194">
          <cell r="C194">
            <v>0</v>
          </cell>
          <cell r="E194">
            <v>0</v>
          </cell>
        </row>
        <row r="195">
          <cell r="C195">
            <v>0</v>
          </cell>
          <cell r="E195">
            <v>0</v>
          </cell>
        </row>
        <row r="196">
          <cell r="C196">
            <v>0</v>
          </cell>
          <cell r="E196">
            <v>0</v>
          </cell>
        </row>
        <row r="197">
          <cell r="C197">
            <v>0</v>
          </cell>
          <cell r="E197">
            <v>0</v>
          </cell>
        </row>
        <row r="198">
          <cell r="C198">
            <v>0</v>
          </cell>
          <cell r="E198">
            <v>0</v>
          </cell>
        </row>
        <row r="199">
          <cell r="C199">
            <v>0</v>
          </cell>
          <cell r="E199">
            <v>0</v>
          </cell>
        </row>
        <row r="200">
          <cell r="C200">
            <v>0</v>
          </cell>
          <cell r="E200">
            <v>0</v>
          </cell>
        </row>
        <row r="201">
          <cell r="C201">
            <v>0</v>
          </cell>
          <cell r="E201">
            <v>0</v>
          </cell>
        </row>
        <row r="202">
          <cell r="C202">
            <v>0</v>
          </cell>
          <cell r="E202">
            <v>0</v>
          </cell>
        </row>
        <row r="203">
          <cell r="C203">
            <v>0</v>
          </cell>
          <cell r="E203">
            <v>0</v>
          </cell>
        </row>
        <row r="204">
          <cell r="C204">
            <v>0</v>
          </cell>
          <cell r="E204">
            <v>0</v>
          </cell>
        </row>
        <row r="205">
          <cell r="C205">
            <v>0</v>
          </cell>
          <cell r="E205">
            <v>0</v>
          </cell>
        </row>
        <row r="206">
          <cell r="C206">
            <v>0</v>
          </cell>
          <cell r="E206">
            <v>0</v>
          </cell>
        </row>
        <row r="207">
          <cell r="C207">
            <v>0</v>
          </cell>
          <cell r="E207">
            <v>0</v>
          </cell>
        </row>
        <row r="208">
          <cell r="C208">
            <v>0</v>
          </cell>
          <cell r="E208">
            <v>0</v>
          </cell>
        </row>
        <row r="209">
          <cell r="C209">
            <v>0</v>
          </cell>
          <cell r="E209">
            <v>0</v>
          </cell>
        </row>
        <row r="210">
          <cell r="C210">
            <v>0</v>
          </cell>
          <cell r="E210">
            <v>0</v>
          </cell>
        </row>
        <row r="211">
          <cell r="C211">
            <v>0</v>
          </cell>
          <cell r="E211">
            <v>0</v>
          </cell>
        </row>
        <row r="212">
          <cell r="C212">
            <v>0</v>
          </cell>
          <cell r="E212">
            <v>0</v>
          </cell>
        </row>
        <row r="213">
          <cell r="C213">
            <v>0</v>
          </cell>
          <cell r="E213">
            <v>0</v>
          </cell>
        </row>
        <row r="214">
          <cell r="C214">
            <v>0</v>
          </cell>
          <cell r="E214">
            <v>0</v>
          </cell>
        </row>
        <row r="215">
          <cell r="C215">
            <v>0</v>
          </cell>
          <cell r="E215">
            <v>0</v>
          </cell>
        </row>
        <row r="216">
          <cell r="C216">
            <v>0</v>
          </cell>
          <cell r="E216">
            <v>0</v>
          </cell>
        </row>
        <row r="217">
          <cell r="C217">
            <v>0</v>
          </cell>
          <cell r="E217">
            <v>0</v>
          </cell>
        </row>
        <row r="218">
          <cell r="C218">
            <v>0</v>
          </cell>
          <cell r="E218">
            <v>0</v>
          </cell>
        </row>
        <row r="219">
          <cell r="C219">
            <v>0</v>
          </cell>
          <cell r="E219">
            <v>0</v>
          </cell>
        </row>
        <row r="220">
          <cell r="C220">
            <v>0</v>
          </cell>
          <cell r="E220">
            <v>0</v>
          </cell>
        </row>
        <row r="221">
          <cell r="C221">
            <v>0</v>
          </cell>
          <cell r="E221">
            <v>0</v>
          </cell>
        </row>
        <row r="222">
          <cell r="C222">
            <v>0</v>
          </cell>
          <cell r="E222">
            <v>0</v>
          </cell>
        </row>
        <row r="223">
          <cell r="C223">
            <v>0</v>
          </cell>
          <cell r="E223">
            <v>0</v>
          </cell>
        </row>
        <row r="224">
          <cell r="C224">
            <v>0</v>
          </cell>
          <cell r="E224">
            <v>0</v>
          </cell>
        </row>
        <row r="225">
          <cell r="C225">
            <v>0</v>
          </cell>
          <cell r="E225">
            <v>0</v>
          </cell>
        </row>
        <row r="226">
          <cell r="C226">
            <v>0</v>
          </cell>
          <cell r="E226">
            <v>0</v>
          </cell>
        </row>
        <row r="227">
          <cell r="C227">
            <v>0</v>
          </cell>
          <cell r="E227">
            <v>0</v>
          </cell>
        </row>
        <row r="228">
          <cell r="C228">
            <v>0</v>
          </cell>
          <cell r="E228">
            <v>0</v>
          </cell>
        </row>
        <row r="229">
          <cell r="C229">
            <v>0</v>
          </cell>
          <cell r="E229">
            <v>0</v>
          </cell>
        </row>
        <row r="230">
          <cell r="C230">
            <v>0</v>
          </cell>
          <cell r="E230">
            <v>0</v>
          </cell>
        </row>
        <row r="231">
          <cell r="C231">
            <v>0</v>
          </cell>
          <cell r="E231">
            <v>0</v>
          </cell>
        </row>
        <row r="232">
          <cell r="C232">
            <v>0</v>
          </cell>
          <cell r="E232">
            <v>0</v>
          </cell>
        </row>
        <row r="233">
          <cell r="C233">
            <v>0</v>
          </cell>
          <cell r="E233">
            <v>0</v>
          </cell>
        </row>
        <row r="234">
          <cell r="C234">
            <v>0</v>
          </cell>
          <cell r="E234">
            <v>0</v>
          </cell>
        </row>
        <row r="235">
          <cell r="C235">
            <v>0</v>
          </cell>
          <cell r="E235">
            <v>0</v>
          </cell>
        </row>
        <row r="236">
          <cell r="C236">
            <v>0</v>
          </cell>
          <cell r="E236">
            <v>0</v>
          </cell>
        </row>
        <row r="237">
          <cell r="C237">
            <v>0</v>
          </cell>
          <cell r="E237">
            <v>0</v>
          </cell>
        </row>
        <row r="238">
          <cell r="C238">
            <v>0</v>
          </cell>
          <cell r="E238">
            <v>0</v>
          </cell>
        </row>
        <row r="239">
          <cell r="C239">
            <v>0</v>
          </cell>
          <cell r="E239">
            <v>0</v>
          </cell>
        </row>
        <row r="240">
          <cell r="C240">
            <v>0</v>
          </cell>
          <cell r="E240">
            <v>0</v>
          </cell>
        </row>
        <row r="241">
          <cell r="C241">
            <v>0</v>
          </cell>
          <cell r="E241">
            <v>0</v>
          </cell>
        </row>
        <row r="242">
          <cell r="C242">
            <v>0</v>
          </cell>
          <cell r="E242">
            <v>0</v>
          </cell>
        </row>
        <row r="243">
          <cell r="C243">
            <v>0</v>
          </cell>
          <cell r="E243">
            <v>0</v>
          </cell>
        </row>
        <row r="244">
          <cell r="C244">
            <v>0</v>
          </cell>
          <cell r="E244">
            <v>0</v>
          </cell>
        </row>
        <row r="245">
          <cell r="C245">
            <v>0</v>
          </cell>
          <cell r="E245">
            <v>0</v>
          </cell>
        </row>
        <row r="246">
          <cell r="C246">
            <v>0</v>
          </cell>
          <cell r="E246">
            <v>0</v>
          </cell>
        </row>
        <row r="247">
          <cell r="C247">
            <v>0</v>
          </cell>
          <cell r="E247">
            <v>0</v>
          </cell>
        </row>
        <row r="248">
          <cell r="C248">
            <v>0</v>
          </cell>
          <cell r="E248">
            <v>0</v>
          </cell>
        </row>
        <row r="249">
          <cell r="C249">
            <v>0</v>
          </cell>
          <cell r="E249">
            <v>0</v>
          </cell>
        </row>
        <row r="250">
          <cell r="C250">
            <v>0</v>
          </cell>
          <cell r="E250">
            <v>0</v>
          </cell>
        </row>
        <row r="251">
          <cell r="C251">
            <v>0</v>
          </cell>
          <cell r="E251">
            <v>0</v>
          </cell>
        </row>
        <row r="252">
          <cell r="C252">
            <v>0</v>
          </cell>
          <cell r="E252">
            <v>0</v>
          </cell>
        </row>
        <row r="253">
          <cell r="C253">
            <v>0</v>
          </cell>
          <cell r="E253">
            <v>0</v>
          </cell>
        </row>
        <row r="254">
          <cell r="C254">
            <v>0</v>
          </cell>
          <cell r="E254">
            <v>0</v>
          </cell>
        </row>
        <row r="255">
          <cell r="C255">
            <v>0</v>
          </cell>
          <cell r="E255">
            <v>0</v>
          </cell>
        </row>
        <row r="256">
          <cell r="C256">
            <v>0</v>
          </cell>
          <cell r="E256">
            <v>0</v>
          </cell>
        </row>
        <row r="257">
          <cell r="C257">
            <v>0</v>
          </cell>
          <cell r="E257">
            <v>0</v>
          </cell>
        </row>
        <row r="258">
          <cell r="C258">
            <v>0</v>
          </cell>
          <cell r="E258">
            <v>0</v>
          </cell>
        </row>
        <row r="259">
          <cell r="C259">
            <v>0</v>
          </cell>
          <cell r="E259">
            <v>0</v>
          </cell>
        </row>
        <row r="260">
          <cell r="C260">
            <v>0</v>
          </cell>
          <cell r="E260">
            <v>0</v>
          </cell>
        </row>
        <row r="261">
          <cell r="C261">
            <v>0</v>
          </cell>
          <cell r="E261">
            <v>0</v>
          </cell>
        </row>
        <row r="262">
          <cell r="C262">
            <v>0</v>
          </cell>
          <cell r="E262">
            <v>0</v>
          </cell>
        </row>
        <row r="263">
          <cell r="C263">
            <v>0</v>
          </cell>
          <cell r="E263">
            <v>0</v>
          </cell>
        </row>
        <row r="264">
          <cell r="C264">
            <v>0</v>
          </cell>
          <cell r="E264">
            <v>0</v>
          </cell>
        </row>
        <row r="265">
          <cell r="C265">
            <v>0</v>
          </cell>
          <cell r="E265">
            <v>0</v>
          </cell>
        </row>
        <row r="266">
          <cell r="C266">
            <v>0</v>
          </cell>
          <cell r="E266">
            <v>0</v>
          </cell>
        </row>
        <row r="267">
          <cell r="C267">
            <v>0</v>
          </cell>
          <cell r="E267">
            <v>0</v>
          </cell>
        </row>
        <row r="268">
          <cell r="C268">
            <v>0</v>
          </cell>
          <cell r="E268">
            <v>0</v>
          </cell>
        </row>
        <row r="269">
          <cell r="C269">
            <v>0</v>
          </cell>
          <cell r="E269">
            <v>0</v>
          </cell>
        </row>
        <row r="270">
          <cell r="C270">
            <v>0</v>
          </cell>
          <cell r="E270">
            <v>0</v>
          </cell>
        </row>
        <row r="271">
          <cell r="C271">
            <v>0</v>
          </cell>
          <cell r="E271">
            <v>0</v>
          </cell>
        </row>
        <row r="272">
          <cell r="C272">
            <v>0</v>
          </cell>
          <cell r="E272">
            <v>0</v>
          </cell>
        </row>
        <row r="273">
          <cell r="C273">
            <v>0</v>
          </cell>
          <cell r="E273">
            <v>0</v>
          </cell>
        </row>
        <row r="274">
          <cell r="C274">
            <v>0</v>
          </cell>
          <cell r="E274">
            <v>0</v>
          </cell>
        </row>
        <row r="275">
          <cell r="C275">
            <v>0</v>
          </cell>
          <cell r="E275">
            <v>0</v>
          </cell>
        </row>
        <row r="276">
          <cell r="C276">
            <v>0</v>
          </cell>
          <cell r="E276">
            <v>0</v>
          </cell>
        </row>
        <row r="277">
          <cell r="C277">
            <v>0</v>
          </cell>
          <cell r="E277">
            <v>0</v>
          </cell>
        </row>
        <row r="278">
          <cell r="C278">
            <v>0</v>
          </cell>
          <cell r="E278">
            <v>0</v>
          </cell>
        </row>
        <row r="279">
          <cell r="C279">
            <v>0</v>
          </cell>
          <cell r="E279">
            <v>0</v>
          </cell>
        </row>
        <row r="280">
          <cell r="C280">
            <v>0</v>
          </cell>
          <cell r="E280">
            <v>0</v>
          </cell>
        </row>
        <row r="281">
          <cell r="C281">
            <v>0</v>
          </cell>
          <cell r="E281">
            <v>0</v>
          </cell>
        </row>
        <row r="282">
          <cell r="C282">
            <v>0</v>
          </cell>
          <cell r="E282">
            <v>0</v>
          </cell>
        </row>
        <row r="283">
          <cell r="C283">
            <v>0</v>
          </cell>
          <cell r="E283">
            <v>0</v>
          </cell>
        </row>
        <row r="284">
          <cell r="C284">
            <v>0</v>
          </cell>
          <cell r="E284">
            <v>0</v>
          </cell>
        </row>
        <row r="285">
          <cell r="C285">
            <v>0</v>
          </cell>
          <cell r="E285">
            <v>0</v>
          </cell>
        </row>
        <row r="286">
          <cell r="C286">
            <v>0</v>
          </cell>
          <cell r="E286">
            <v>0</v>
          </cell>
        </row>
        <row r="287">
          <cell r="C287">
            <v>0</v>
          </cell>
          <cell r="E287">
            <v>0</v>
          </cell>
        </row>
        <row r="288">
          <cell r="C288">
            <v>0</v>
          </cell>
          <cell r="E288">
            <v>0</v>
          </cell>
        </row>
        <row r="289">
          <cell r="C289">
            <v>0</v>
          </cell>
          <cell r="E289">
            <v>0</v>
          </cell>
        </row>
        <row r="290">
          <cell r="C290">
            <v>0</v>
          </cell>
          <cell r="E290">
            <v>0</v>
          </cell>
        </row>
        <row r="291">
          <cell r="C291">
            <v>0</v>
          </cell>
          <cell r="E291">
            <v>0</v>
          </cell>
        </row>
        <row r="292">
          <cell r="C292">
            <v>0</v>
          </cell>
          <cell r="E292">
            <v>0</v>
          </cell>
        </row>
        <row r="293">
          <cell r="C293">
            <v>0</v>
          </cell>
          <cell r="E293">
            <v>0</v>
          </cell>
        </row>
        <row r="294">
          <cell r="C294">
            <v>0</v>
          </cell>
          <cell r="E294">
            <v>0</v>
          </cell>
        </row>
        <row r="295">
          <cell r="C295">
            <v>0</v>
          </cell>
          <cell r="E295">
            <v>0</v>
          </cell>
        </row>
        <row r="296">
          <cell r="C296">
            <v>0</v>
          </cell>
          <cell r="E296">
            <v>0</v>
          </cell>
        </row>
        <row r="297">
          <cell r="C297">
            <v>0</v>
          </cell>
          <cell r="E297">
            <v>0</v>
          </cell>
        </row>
        <row r="298">
          <cell r="C298">
            <v>0</v>
          </cell>
          <cell r="E298">
            <v>0</v>
          </cell>
        </row>
        <row r="299">
          <cell r="C299">
            <v>0</v>
          </cell>
          <cell r="E299">
            <v>0</v>
          </cell>
        </row>
        <row r="300">
          <cell r="C300">
            <v>0</v>
          </cell>
          <cell r="E300">
            <v>0</v>
          </cell>
        </row>
        <row r="301">
          <cell r="C301">
            <v>0</v>
          </cell>
          <cell r="E301">
            <v>0</v>
          </cell>
        </row>
        <row r="302">
          <cell r="C302">
            <v>0</v>
          </cell>
          <cell r="E302">
            <v>0</v>
          </cell>
        </row>
        <row r="303">
          <cell r="C303">
            <v>0</v>
          </cell>
          <cell r="E303">
            <v>0</v>
          </cell>
        </row>
        <row r="304">
          <cell r="C304">
            <v>0</v>
          </cell>
          <cell r="E304">
            <v>0</v>
          </cell>
        </row>
        <row r="305">
          <cell r="C305">
            <v>0</v>
          </cell>
          <cell r="E305">
            <v>0</v>
          </cell>
        </row>
        <row r="306">
          <cell r="C306">
            <v>0</v>
          </cell>
          <cell r="E306">
            <v>0</v>
          </cell>
        </row>
        <row r="307">
          <cell r="C307">
            <v>0</v>
          </cell>
          <cell r="E307">
            <v>0</v>
          </cell>
        </row>
        <row r="308">
          <cell r="C308">
            <v>0</v>
          </cell>
          <cell r="E308">
            <v>0</v>
          </cell>
        </row>
        <row r="309">
          <cell r="C309">
            <v>0</v>
          </cell>
          <cell r="E309">
            <v>0</v>
          </cell>
        </row>
        <row r="310">
          <cell r="C310">
            <v>0</v>
          </cell>
          <cell r="E310">
            <v>0</v>
          </cell>
        </row>
        <row r="311">
          <cell r="C311">
            <v>0</v>
          </cell>
          <cell r="E311">
            <v>0</v>
          </cell>
        </row>
        <row r="312">
          <cell r="C312">
            <v>0</v>
          </cell>
          <cell r="E312">
            <v>0</v>
          </cell>
        </row>
        <row r="313">
          <cell r="C313">
            <v>0</v>
          </cell>
          <cell r="E313">
            <v>0</v>
          </cell>
        </row>
        <row r="314">
          <cell r="C314">
            <v>0</v>
          </cell>
          <cell r="E314">
            <v>0</v>
          </cell>
        </row>
        <row r="315">
          <cell r="C315">
            <v>0</v>
          </cell>
          <cell r="E315">
            <v>0</v>
          </cell>
        </row>
        <row r="316">
          <cell r="C316">
            <v>0</v>
          </cell>
          <cell r="E316">
            <v>0</v>
          </cell>
        </row>
        <row r="317">
          <cell r="C317">
            <v>0</v>
          </cell>
          <cell r="E317">
            <v>0</v>
          </cell>
        </row>
        <row r="318">
          <cell r="C318">
            <v>0</v>
          </cell>
          <cell r="E318">
            <v>0</v>
          </cell>
        </row>
        <row r="319">
          <cell r="C319">
            <v>0</v>
          </cell>
          <cell r="E319">
            <v>0</v>
          </cell>
        </row>
        <row r="320">
          <cell r="C320">
            <v>0</v>
          </cell>
          <cell r="E320">
            <v>0</v>
          </cell>
        </row>
        <row r="321">
          <cell r="C321">
            <v>0</v>
          </cell>
          <cell r="E321">
            <v>0</v>
          </cell>
        </row>
        <row r="322">
          <cell r="C322">
            <v>0</v>
          </cell>
          <cell r="E322">
            <v>0</v>
          </cell>
        </row>
        <row r="323">
          <cell r="C323">
            <v>0</v>
          </cell>
          <cell r="E323">
            <v>0</v>
          </cell>
        </row>
        <row r="324">
          <cell r="C324">
            <v>0</v>
          </cell>
          <cell r="E324">
            <v>0</v>
          </cell>
        </row>
        <row r="325">
          <cell r="C325">
            <v>0</v>
          </cell>
          <cell r="E325">
            <v>0</v>
          </cell>
        </row>
        <row r="326">
          <cell r="C326">
            <v>0</v>
          </cell>
          <cell r="E326">
            <v>0</v>
          </cell>
        </row>
        <row r="327">
          <cell r="C327">
            <v>0</v>
          </cell>
          <cell r="E327">
            <v>0</v>
          </cell>
        </row>
        <row r="328">
          <cell r="C328">
            <v>0</v>
          </cell>
          <cell r="E328">
            <v>0</v>
          </cell>
        </row>
        <row r="329">
          <cell r="C329">
            <v>0</v>
          </cell>
          <cell r="E329">
            <v>0</v>
          </cell>
        </row>
        <row r="330">
          <cell r="C330">
            <v>0</v>
          </cell>
          <cell r="E330">
            <v>0</v>
          </cell>
        </row>
        <row r="331">
          <cell r="C331">
            <v>0</v>
          </cell>
          <cell r="E331">
            <v>0</v>
          </cell>
        </row>
        <row r="332">
          <cell r="C332">
            <v>0</v>
          </cell>
          <cell r="E332">
            <v>0</v>
          </cell>
        </row>
        <row r="333">
          <cell r="C333">
            <v>0</v>
          </cell>
          <cell r="E333">
            <v>0</v>
          </cell>
        </row>
        <row r="334">
          <cell r="C334">
            <v>0</v>
          </cell>
          <cell r="E334">
            <v>0</v>
          </cell>
        </row>
        <row r="335">
          <cell r="C335">
            <v>0</v>
          </cell>
          <cell r="E335">
            <v>0</v>
          </cell>
        </row>
        <row r="336">
          <cell r="C336">
            <v>0</v>
          </cell>
          <cell r="E336">
            <v>0</v>
          </cell>
        </row>
        <row r="337">
          <cell r="C337">
            <v>0</v>
          </cell>
          <cell r="E337">
            <v>0</v>
          </cell>
        </row>
        <row r="338">
          <cell r="C338">
            <v>0</v>
          </cell>
          <cell r="E338">
            <v>0</v>
          </cell>
        </row>
        <row r="339">
          <cell r="C339">
            <v>0</v>
          </cell>
          <cell r="E339">
            <v>0</v>
          </cell>
        </row>
        <row r="340">
          <cell r="C340">
            <v>0</v>
          </cell>
          <cell r="E340">
            <v>0</v>
          </cell>
        </row>
        <row r="341">
          <cell r="C341">
            <v>0</v>
          </cell>
          <cell r="E341">
            <v>0</v>
          </cell>
        </row>
        <row r="342">
          <cell r="C342">
            <v>0</v>
          </cell>
          <cell r="E342">
            <v>0</v>
          </cell>
        </row>
        <row r="343">
          <cell r="C343">
            <v>0</v>
          </cell>
          <cell r="E343">
            <v>0</v>
          </cell>
        </row>
        <row r="344">
          <cell r="C344">
            <v>0</v>
          </cell>
          <cell r="E344">
            <v>0</v>
          </cell>
        </row>
        <row r="345">
          <cell r="C345">
            <v>0</v>
          </cell>
          <cell r="E345">
            <v>0</v>
          </cell>
        </row>
        <row r="346">
          <cell r="C346">
            <v>0</v>
          </cell>
          <cell r="E346">
            <v>0</v>
          </cell>
        </row>
        <row r="347">
          <cell r="C347">
            <v>0</v>
          </cell>
          <cell r="E347">
            <v>0</v>
          </cell>
        </row>
        <row r="348">
          <cell r="C348">
            <v>0</v>
          </cell>
          <cell r="E348">
            <v>0</v>
          </cell>
        </row>
        <row r="349">
          <cell r="C349">
            <v>0</v>
          </cell>
          <cell r="E349">
            <v>0</v>
          </cell>
        </row>
        <row r="350">
          <cell r="C350">
            <v>0</v>
          </cell>
          <cell r="E350">
            <v>0</v>
          </cell>
        </row>
        <row r="351">
          <cell r="C351">
            <v>0</v>
          </cell>
          <cell r="E351">
            <v>0</v>
          </cell>
        </row>
        <row r="352">
          <cell r="C352">
            <v>0</v>
          </cell>
          <cell r="E352">
            <v>0</v>
          </cell>
        </row>
        <row r="353">
          <cell r="C353">
            <v>0</v>
          </cell>
          <cell r="E353">
            <v>0</v>
          </cell>
        </row>
        <row r="354">
          <cell r="C354">
            <v>0</v>
          </cell>
          <cell r="E354">
            <v>0</v>
          </cell>
        </row>
        <row r="355">
          <cell r="C355">
            <v>0</v>
          </cell>
          <cell r="E355">
            <v>0</v>
          </cell>
        </row>
        <row r="356">
          <cell r="C356">
            <v>0</v>
          </cell>
          <cell r="E356">
            <v>0</v>
          </cell>
        </row>
        <row r="357">
          <cell r="C357">
            <v>0</v>
          </cell>
          <cell r="E357">
            <v>0</v>
          </cell>
        </row>
        <row r="358">
          <cell r="C358">
            <v>0</v>
          </cell>
          <cell r="E358">
            <v>0</v>
          </cell>
        </row>
        <row r="359">
          <cell r="C359">
            <v>0</v>
          </cell>
          <cell r="E359">
            <v>0</v>
          </cell>
        </row>
        <row r="360">
          <cell r="C360">
            <v>0</v>
          </cell>
          <cell r="E360">
            <v>0</v>
          </cell>
        </row>
        <row r="361">
          <cell r="C361">
            <v>0</v>
          </cell>
          <cell r="E361">
            <v>0</v>
          </cell>
        </row>
        <row r="362">
          <cell r="C362">
            <v>0</v>
          </cell>
          <cell r="E362">
            <v>0</v>
          </cell>
        </row>
        <row r="363">
          <cell r="C363">
            <v>0</v>
          </cell>
          <cell r="E363">
            <v>0</v>
          </cell>
        </row>
        <row r="364">
          <cell r="C364">
            <v>0</v>
          </cell>
          <cell r="E364">
            <v>0</v>
          </cell>
        </row>
        <row r="365">
          <cell r="C365">
            <v>0</v>
          </cell>
          <cell r="E365">
            <v>0</v>
          </cell>
        </row>
        <row r="366">
          <cell r="C366">
            <v>0</v>
          </cell>
          <cell r="E366">
            <v>0</v>
          </cell>
        </row>
        <row r="367">
          <cell r="C367">
            <v>0</v>
          </cell>
          <cell r="E367">
            <v>0</v>
          </cell>
        </row>
        <row r="368">
          <cell r="C368">
            <v>0</v>
          </cell>
          <cell r="E368">
            <v>0</v>
          </cell>
        </row>
        <row r="369">
          <cell r="C369">
            <v>0</v>
          </cell>
          <cell r="E369">
            <v>0</v>
          </cell>
        </row>
        <row r="370">
          <cell r="C370">
            <v>0</v>
          </cell>
          <cell r="E370">
            <v>0</v>
          </cell>
        </row>
        <row r="371">
          <cell r="C371">
            <v>0</v>
          </cell>
          <cell r="E371">
            <v>0</v>
          </cell>
        </row>
        <row r="372">
          <cell r="C372">
            <v>0</v>
          </cell>
          <cell r="E372">
            <v>0</v>
          </cell>
        </row>
        <row r="373">
          <cell r="C373">
            <v>0</v>
          </cell>
          <cell r="E373">
            <v>0</v>
          </cell>
        </row>
        <row r="374">
          <cell r="C374">
            <v>0</v>
          </cell>
          <cell r="E374">
            <v>0</v>
          </cell>
        </row>
        <row r="375">
          <cell r="C375">
            <v>0</v>
          </cell>
          <cell r="E375">
            <v>0</v>
          </cell>
        </row>
        <row r="376">
          <cell r="C376">
            <v>0</v>
          </cell>
          <cell r="E376">
            <v>0</v>
          </cell>
        </row>
        <row r="377">
          <cell r="C377">
            <v>0</v>
          </cell>
          <cell r="E377">
            <v>0</v>
          </cell>
        </row>
        <row r="378">
          <cell r="C378">
            <v>0</v>
          </cell>
          <cell r="E378">
            <v>0</v>
          </cell>
        </row>
        <row r="379">
          <cell r="C379">
            <v>0</v>
          </cell>
          <cell r="E379">
            <v>0</v>
          </cell>
        </row>
        <row r="380">
          <cell r="C380">
            <v>0</v>
          </cell>
          <cell r="E380">
            <v>0</v>
          </cell>
        </row>
        <row r="381">
          <cell r="C381">
            <v>0</v>
          </cell>
          <cell r="E381">
            <v>0</v>
          </cell>
        </row>
        <row r="382">
          <cell r="C382">
            <v>0</v>
          </cell>
          <cell r="E382">
            <v>0</v>
          </cell>
        </row>
        <row r="383">
          <cell r="C383">
            <v>0</v>
          </cell>
          <cell r="E383">
            <v>0</v>
          </cell>
        </row>
        <row r="384">
          <cell r="C384">
            <v>0</v>
          </cell>
          <cell r="E384">
            <v>0</v>
          </cell>
        </row>
        <row r="385">
          <cell r="C385">
            <v>0</v>
          </cell>
          <cell r="E385">
            <v>0</v>
          </cell>
        </row>
        <row r="386">
          <cell r="C386">
            <v>0</v>
          </cell>
          <cell r="E386">
            <v>0</v>
          </cell>
        </row>
        <row r="387">
          <cell r="C387">
            <v>0</v>
          </cell>
          <cell r="E387">
            <v>0</v>
          </cell>
        </row>
        <row r="388">
          <cell r="C388">
            <v>0</v>
          </cell>
          <cell r="E388">
            <v>0</v>
          </cell>
        </row>
        <row r="389">
          <cell r="C389">
            <v>0</v>
          </cell>
          <cell r="E389">
            <v>0</v>
          </cell>
        </row>
        <row r="390">
          <cell r="C390">
            <v>0</v>
          </cell>
          <cell r="E390">
            <v>0</v>
          </cell>
        </row>
        <row r="391">
          <cell r="C391">
            <v>0</v>
          </cell>
          <cell r="E391">
            <v>0</v>
          </cell>
        </row>
        <row r="392">
          <cell r="C392">
            <v>0</v>
          </cell>
          <cell r="E392">
            <v>0</v>
          </cell>
        </row>
        <row r="393">
          <cell r="C393">
            <v>0</v>
          </cell>
          <cell r="E393">
            <v>0</v>
          </cell>
        </row>
        <row r="394">
          <cell r="C394">
            <v>0</v>
          </cell>
          <cell r="E394">
            <v>0</v>
          </cell>
        </row>
        <row r="395">
          <cell r="C395">
            <v>0</v>
          </cell>
          <cell r="E395">
            <v>0</v>
          </cell>
        </row>
        <row r="396">
          <cell r="C396">
            <v>0</v>
          </cell>
          <cell r="E396">
            <v>0</v>
          </cell>
        </row>
        <row r="397">
          <cell r="C397">
            <v>0</v>
          </cell>
          <cell r="E397">
            <v>0</v>
          </cell>
        </row>
        <row r="398">
          <cell r="C398">
            <v>0</v>
          </cell>
          <cell r="E398">
            <v>0</v>
          </cell>
        </row>
        <row r="399">
          <cell r="C399">
            <v>0</v>
          </cell>
          <cell r="E399">
            <v>0</v>
          </cell>
        </row>
        <row r="400">
          <cell r="C400">
            <v>0</v>
          </cell>
          <cell r="E400">
            <v>0</v>
          </cell>
        </row>
        <row r="401">
          <cell r="C401">
            <v>0</v>
          </cell>
          <cell r="E401">
            <v>0</v>
          </cell>
        </row>
        <row r="402">
          <cell r="C402">
            <v>0</v>
          </cell>
          <cell r="E402">
            <v>0</v>
          </cell>
        </row>
        <row r="403">
          <cell r="C403">
            <v>0</v>
          </cell>
          <cell r="E403">
            <v>0</v>
          </cell>
        </row>
        <row r="404">
          <cell r="C404">
            <v>0</v>
          </cell>
          <cell r="E404">
            <v>0</v>
          </cell>
        </row>
        <row r="405">
          <cell r="C405">
            <v>0</v>
          </cell>
          <cell r="E405">
            <v>0</v>
          </cell>
        </row>
        <row r="406">
          <cell r="C406">
            <v>0</v>
          </cell>
          <cell r="E406">
            <v>0</v>
          </cell>
        </row>
        <row r="407">
          <cell r="C407">
            <v>0</v>
          </cell>
          <cell r="E407">
            <v>0</v>
          </cell>
        </row>
        <row r="408">
          <cell r="C408">
            <v>0</v>
          </cell>
          <cell r="E408">
            <v>0</v>
          </cell>
        </row>
        <row r="409">
          <cell r="C409">
            <v>0</v>
          </cell>
          <cell r="E409">
            <v>0</v>
          </cell>
        </row>
        <row r="410">
          <cell r="C410">
            <v>0</v>
          </cell>
          <cell r="E410">
            <v>0</v>
          </cell>
        </row>
        <row r="411">
          <cell r="C411">
            <v>0</v>
          </cell>
          <cell r="E411">
            <v>0</v>
          </cell>
        </row>
        <row r="412">
          <cell r="C412">
            <v>0</v>
          </cell>
          <cell r="E412">
            <v>0</v>
          </cell>
        </row>
        <row r="413">
          <cell r="C413">
            <v>0</v>
          </cell>
          <cell r="E413">
            <v>0</v>
          </cell>
        </row>
        <row r="414">
          <cell r="C414">
            <v>0</v>
          </cell>
          <cell r="E414">
            <v>0</v>
          </cell>
        </row>
        <row r="415">
          <cell r="C415">
            <v>0</v>
          </cell>
          <cell r="E415">
            <v>0</v>
          </cell>
        </row>
        <row r="416">
          <cell r="C416">
            <v>0</v>
          </cell>
          <cell r="E416">
            <v>0</v>
          </cell>
        </row>
        <row r="417">
          <cell r="C417">
            <v>0</v>
          </cell>
          <cell r="E417">
            <v>0</v>
          </cell>
        </row>
        <row r="418">
          <cell r="C418">
            <v>0</v>
          </cell>
          <cell r="E418">
            <v>0</v>
          </cell>
        </row>
        <row r="419">
          <cell r="C419">
            <v>0</v>
          </cell>
          <cell r="E419">
            <v>0</v>
          </cell>
        </row>
        <row r="420">
          <cell r="C420">
            <v>0</v>
          </cell>
          <cell r="E420">
            <v>0</v>
          </cell>
        </row>
        <row r="421">
          <cell r="C421">
            <v>0</v>
          </cell>
          <cell r="E421">
            <v>0</v>
          </cell>
        </row>
        <row r="422">
          <cell r="C422">
            <v>0</v>
          </cell>
          <cell r="E422">
            <v>0</v>
          </cell>
        </row>
        <row r="423">
          <cell r="C423">
            <v>0</v>
          </cell>
          <cell r="E423">
            <v>0</v>
          </cell>
        </row>
        <row r="424">
          <cell r="C424">
            <v>0</v>
          </cell>
          <cell r="E424">
            <v>0</v>
          </cell>
        </row>
        <row r="425">
          <cell r="C425">
            <v>0</v>
          </cell>
          <cell r="E425">
            <v>0</v>
          </cell>
        </row>
        <row r="426">
          <cell r="C426">
            <v>0</v>
          </cell>
          <cell r="E426">
            <v>0</v>
          </cell>
        </row>
        <row r="427">
          <cell r="C427">
            <v>0</v>
          </cell>
          <cell r="E427">
            <v>0</v>
          </cell>
        </row>
        <row r="428">
          <cell r="C428">
            <v>0</v>
          </cell>
          <cell r="E428">
            <v>0</v>
          </cell>
        </row>
        <row r="429">
          <cell r="C429">
            <v>0</v>
          </cell>
          <cell r="E429">
            <v>0</v>
          </cell>
        </row>
        <row r="430">
          <cell r="C430">
            <v>0</v>
          </cell>
          <cell r="E430">
            <v>0</v>
          </cell>
        </row>
        <row r="431">
          <cell r="C431">
            <v>0</v>
          </cell>
          <cell r="E431">
            <v>0</v>
          </cell>
        </row>
        <row r="432">
          <cell r="C432">
            <v>0</v>
          </cell>
          <cell r="E432">
            <v>0</v>
          </cell>
        </row>
        <row r="433">
          <cell r="C433">
            <v>0</v>
          </cell>
          <cell r="E433">
            <v>0</v>
          </cell>
        </row>
        <row r="434">
          <cell r="C434">
            <v>0</v>
          </cell>
          <cell r="E434">
            <v>0</v>
          </cell>
        </row>
        <row r="435">
          <cell r="C435">
            <v>0</v>
          </cell>
          <cell r="E435">
            <v>0</v>
          </cell>
        </row>
        <row r="436">
          <cell r="C436">
            <v>0</v>
          </cell>
          <cell r="E436">
            <v>0</v>
          </cell>
        </row>
        <row r="437">
          <cell r="C437">
            <v>0</v>
          </cell>
          <cell r="E437">
            <v>0</v>
          </cell>
        </row>
        <row r="438">
          <cell r="C438">
            <v>0</v>
          </cell>
          <cell r="E438">
            <v>0</v>
          </cell>
        </row>
        <row r="439">
          <cell r="C439">
            <v>0</v>
          </cell>
          <cell r="E439">
            <v>0</v>
          </cell>
        </row>
        <row r="440">
          <cell r="C440">
            <v>0</v>
          </cell>
          <cell r="E440">
            <v>0</v>
          </cell>
        </row>
        <row r="441">
          <cell r="C441">
            <v>0</v>
          </cell>
          <cell r="E441">
            <v>0</v>
          </cell>
        </row>
        <row r="442">
          <cell r="C442">
            <v>0</v>
          </cell>
          <cell r="E442">
            <v>0</v>
          </cell>
        </row>
        <row r="443">
          <cell r="C443">
            <v>0</v>
          </cell>
          <cell r="E443">
            <v>0</v>
          </cell>
        </row>
        <row r="444">
          <cell r="C444">
            <v>0</v>
          </cell>
          <cell r="E444">
            <v>0</v>
          </cell>
        </row>
        <row r="445">
          <cell r="C445">
            <v>0</v>
          </cell>
          <cell r="E445">
            <v>0</v>
          </cell>
        </row>
        <row r="446">
          <cell r="C446">
            <v>0</v>
          </cell>
          <cell r="E446">
            <v>0</v>
          </cell>
        </row>
        <row r="447">
          <cell r="C447">
            <v>0</v>
          </cell>
          <cell r="E447">
            <v>0</v>
          </cell>
        </row>
        <row r="448">
          <cell r="C448">
            <v>0</v>
          </cell>
          <cell r="E448">
            <v>0</v>
          </cell>
        </row>
        <row r="449">
          <cell r="C449">
            <v>0</v>
          </cell>
          <cell r="E449">
            <v>0</v>
          </cell>
        </row>
        <row r="450">
          <cell r="C450">
            <v>0</v>
          </cell>
          <cell r="E450">
            <v>0</v>
          </cell>
        </row>
        <row r="451">
          <cell r="C451">
            <v>0</v>
          </cell>
          <cell r="E451">
            <v>0</v>
          </cell>
        </row>
        <row r="452">
          <cell r="C452">
            <v>0</v>
          </cell>
          <cell r="E452">
            <v>0</v>
          </cell>
        </row>
        <row r="453">
          <cell r="C453">
            <v>0</v>
          </cell>
          <cell r="E453">
            <v>0</v>
          </cell>
        </row>
        <row r="454">
          <cell r="C454">
            <v>0</v>
          </cell>
          <cell r="E454">
            <v>0</v>
          </cell>
        </row>
        <row r="455">
          <cell r="C455">
            <v>0</v>
          </cell>
          <cell r="E455">
            <v>0</v>
          </cell>
        </row>
        <row r="456">
          <cell r="C456">
            <v>0</v>
          </cell>
          <cell r="E456">
            <v>0</v>
          </cell>
        </row>
        <row r="457">
          <cell r="C457">
            <v>0</v>
          </cell>
          <cell r="E457">
            <v>0</v>
          </cell>
        </row>
        <row r="458">
          <cell r="C458">
            <v>0</v>
          </cell>
          <cell r="E458">
            <v>0</v>
          </cell>
        </row>
        <row r="459">
          <cell r="C459">
            <v>0</v>
          </cell>
          <cell r="E459">
            <v>0</v>
          </cell>
        </row>
        <row r="460">
          <cell r="C460">
            <v>0</v>
          </cell>
          <cell r="E460">
            <v>0</v>
          </cell>
        </row>
        <row r="461">
          <cell r="C461">
            <v>0</v>
          </cell>
          <cell r="E461">
            <v>0</v>
          </cell>
        </row>
        <row r="462">
          <cell r="C462">
            <v>0</v>
          </cell>
          <cell r="E462">
            <v>0</v>
          </cell>
        </row>
        <row r="463">
          <cell r="C463">
            <v>0</v>
          </cell>
          <cell r="E463">
            <v>0</v>
          </cell>
        </row>
        <row r="464">
          <cell r="C464">
            <v>0</v>
          </cell>
          <cell r="E464">
            <v>0</v>
          </cell>
        </row>
        <row r="465">
          <cell r="C465">
            <v>0</v>
          </cell>
          <cell r="E465">
            <v>0</v>
          </cell>
        </row>
        <row r="466">
          <cell r="C466">
            <v>0</v>
          </cell>
          <cell r="E466">
            <v>0</v>
          </cell>
        </row>
        <row r="467">
          <cell r="C467">
            <v>0</v>
          </cell>
          <cell r="E467">
            <v>0</v>
          </cell>
        </row>
        <row r="468">
          <cell r="C468">
            <v>0</v>
          </cell>
          <cell r="E468">
            <v>0</v>
          </cell>
        </row>
        <row r="469">
          <cell r="C469">
            <v>0</v>
          </cell>
          <cell r="E469">
            <v>0</v>
          </cell>
        </row>
        <row r="470">
          <cell r="C470">
            <v>0</v>
          </cell>
          <cell r="E470">
            <v>0</v>
          </cell>
        </row>
        <row r="471">
          <cell r="C471">
            <v>0</v>
          </cell>
          <cell r="E471">
            <v>0</v>
          </cell>
        </row>
        <row r="472">
          <cell r="C472">
            <v>0</v>
          </cell>
          <cell r="E472">
            <v>0</v>
          </cell>
        </row>
        <row r="473">
          <cell r="C473">
            <v>0</v>
          </cell>
          <cell r="E473">
            <v>0</v>
          </cell>
        </row>
        <row r="474">
          <cell r="C474">
            <v>0</v>
          </cell>
          <cell r="E474">
            <v>0</v>
          </cell>
        </row>
        <row r="475">
          <cell r="C475">
            <v>0</v>
          </cell>
          <cell r="E475">
            <v>0</v>
          </cell>
        </row>
        <row r="476">
          <cell r="C476">
            <v>0</v>
          </cell>
          <cell r="E476">
            <v>0</v>
          </cell>
        </row>
        <row r="477">
          <cell r="C477">
            <v>0</v>
          </cell>
          <cell r="E477">
            <v>0</v>
          </cell>
        </row>
        <row r="478">
          <cell r="C478">
            <v>0</v>
          </cell>
          <cell r="E478">
            <v>0</v>
          </cell>
        </row>
        <row r="479">
          <cell r="C479">
            <v>0</v>
          </cell>
          <cell r="E479">
            <v>0</v>
          </cell>
        </row>
        <row r="480">
          <cell r="C480">
            <v>0</v>
          </cell>
          <cell r="E480">
            <v>0</v>
          </cell>
        </row>
        <row r="481">
          <cell r="C481">
            <v>0</v>
          </cell>
          <cell r="E481">
            <v>0</v>
          </cell>
        </row>
        <row r="482">
          <cell r="C482">
            <v>0</v>
          </cell>
          <cell r="E482">
            <v>0</v>
          </cell>
        </row>
        <row r="483">
          <cell r="C483">
            <v>0</v>
          </cell>
          <cell r="E483">
            <v>0</v>
          </cell>
        </row>
        <row r="484">
          <cell r="C484">
            <v>0</v>
          </cell>
          <cell r="E484">
            <v>0</v>
          </cell>
        </row>
        <row r="485">
          <cell r="C485">
            <v>0</v>
          </cell>
          <cell r="E485">
            <v>0</v>
          </cell>
        </row>
        <row r="486">
          <cell r="C486">
            <v>0</v>
          </cell>
          <cell r="E486">
            <v>0</v>
          </cell>
        </row>
        <row r="487">
          <cell r="C487">
            <v>0</v>
          </cell>
          <cell r="E487">
            <v>0</v>
          </cell>
        </row>
        <row r="488">
          <cell r="C488">
            <v>0</v>
          </cell>
          <cell r="E488">
            <v>0</v>
          </cell>
        </row>
        <row r="489">
          <cell r="C489">
            <v>0</v>
          </cell>
          <cell r="E489">
            <v>0</v>
          </cell>
        </row>
        <row r="490">
          <cell r="C490">
            <v>0</v>
          </cell>
          <cell r="E490">
            <v>0</v>
          </cell>
        </row>
        <row r="491">
          <cell r="C491">
            <v>0</v>
          </cell>
          <cell r="E491">
            <v>0</v>
          </cell>
        </row>
        <row r="492">
          <cell r="C492">
            <v>0</v>
          </cell>
          <cell r="E492">
            <v>0</v>
          </cell>
        </row>
        <row r="493">
          <cell r="C493">
            <v>0</v>
          </cell>
          <cell r="E493">
            <v>0</v>
          </cell>
        </row>
        <row r="494">
          <cell r="C494">
            <v>0</v>
          </cell>
          <cell r="E494">
            <v>0</v>
          </cell>
        </row>
        <row r="495">
          <cell r="C495">
            <v>0</v>
          </cell>
          <cell r="E495">
            <v>0</v>
          </cell>
        </row>
        <row r="496">
          <cell r="C496">
            <v>0</v>
          </cell>
          <cell r="E496">
            <v>0</v>
          </cell>
        </row>
        <row r="497">
          <cell r="C497">
            <v>0</v>
          </cell>
          <cell r="E497">
            <v>0</v>
          </cell>
        </row>
        <row r="498">
          <cell r="C498">
            <v>0</v>
          </cell>
          <cell r="E498">
            <v>0</v>
          </cell>
        </row>
        <row r="499">
          <cell r="C499">
            <v>0</v>
          </cell>
          <cell r="E499">
            <v>0</v>
          </cell>
        </row>
        <row r="500">
          <cell r="C500">
            <v>0</v>
          </cell>
          <cell r="E500">
            <v>0</v>
          </cell>
        </row>
        <row r="501">
          <cell r="C501">
            <v>0</v>
          </cell>
          <cell r="E501">
            <v>0</v>
          </cell>
        </row>
        <row r="502">
          <cell r="C502">
            <v>0</v>
          </cell>
          <cell r="E502">
            <v>0</v>
          </cell>
        </row>
        <row r="503">
          <cell r="C503">
            <v>0</v>
          </cell>
          <cell r="E503">
            <v>0</v>
          </cell>
        </row>
        <row r="504">
          <cell r="C504">
            <v>0</v>
          </cell>
          <cell r="E504">
            <v>0</v>
          </cell>
        </row>
        <row r="505">
          <cell r="C505">
            <v>0</v>
          </cell>
          <cell r="E505">
            <v>0</v>
          </cell>
        </row>
        <row r="506">
          <cell r="C506">
            <v>0</v>
          </cell>
          <cell r="E506">
            <v>0</v>
          </cell>
        </row>
        <row r="507">
          <cell r="C507">
            <v>0</v>
          </cell>
          <cell r="E507">
            <v>0</v>
          </cell>
        </row>
        <row r="508">
          <cell r="C508">
            <v>0</v>
          </cell>
          <cell r="E508">
            <v>0</v>
          </cell>
        </row>
        <row r="509">
          <cell r="C509">
            <v>0</v>
          </cell>
          <cell r="E509">
            <v>0</v>
          </cell>
        </row>
        <row r="510">
          <cell r="C510">
            <v>0</v>
          </cell>
          <cell r="E510">
            <v>0</v>
          </cell>
        </row>
        <row r="511">
          <cell r="C511">
            <v>0</v>
          </cell>
          <cell r="E511">
            <v>0</v>
          </cell>
        </row>
        <row r="512">
          <cell r="C512">
            <v>0</v>
          </cell>
          <cell r="E512">
            <v>0</v>
          </cell>
        </row>
        <row r="513">
          <cell r="C513">
            <v>0</v>
          </cell>
          <cell r="E513">
            <v>0</v>
          </cell>
        </row>
        <row r="514">
          <cell r="C514">
            <v>0</v>
          </cell>
          <cell r="E514">
            <v>0</v>
          </cell>
        </row>
        <row r="515">
          <cell r="C515">
            <v>0</v>
          </cell>
          <cell r="E515">
            <v>0</v>
          </cell>
        </row>
        <row r="516">
          <cell r="C516">
            <v>0</v>
          </cell>
          <cell r="E516">
            <v>0</v>
          </cell>
        </row>
        <row r="517">
          <cell r="C517">
            <v>0</v>
          </cell>
          <cell r="E517">
            <v>0</v>
          </cell>
        </row>
        <row r="518">
          <cell r="C518">
            <v>0</v>
          </cell>
          <cell r="E518">
            <v>0</v>
          </cell>
        </row>
        <row r="519">
          <cell r="C519">
            <v>0</v>
          </cell>
          <cell r="E519">
            <v>0</v>
          </cell>
        </row>
        <row r="520">
          <cell r="C520">
            <v>0</v>
          </cell>
          <cell r="E520">
            <v>0</v>
          </cell>
        </row>
        <row r="521">
          <cell r="C521">
            <v>0</v>
          </cell>
          <cell r="E521">
            <v>0</v>
          </cell>
        </row>
        <row r="522">
          <cell r="C522">
            <v>0</v>
          </cell>
          <cell r="E522">
            <v>0</v>
          </cell>
        </row>
        <row r="523">
          <cell r="C523">
            <v>0</v>
          </cell>
          <cell r="E523">
            <v>0</v>
          </cell>
        </row>
        <row r="524">
          <cell r="C524">
            <v>0</v>
          </cell>
          <cell r="E524">
            <v>0</v>
          </cell>
        </row>
        <row r="525">
          <cell r="C525">
            <v>0</v>
          </cell>
          <cell r="E525">
            <v>0</v>
          </cell>
        </row>
        <row r="526">
          <cell r="C526">
            <v>0</v>
          </cell>
          <cell r="E526">
            <v>0</v>
          </cell>
        </row>
        <row r="527">
          <cell r="C527">
            <v>0</v>
          </cell>
          <cell r="E527">
            <v>0</v>
          </cell>
        </row>
        <row r="528">
          <cell r="C528">
            <v>0</v>
          </cell>
          <cell r="E528">
            <v>0</v>
          </cell>
        </row>
        <row r="529">
          <cell r="C529">
            <v>0</v>
          </cell>
          <cell r="E529">
            <v>0</v>
          </cell>
        </row>
        <row r="530">
          <cell r="C530">
            <v>0</v>
          </cell>
          <cell r="E530">
            <v>0</v>
          </cell>
        </row>
        <row r="531">
          <cell r="C531">
            <v>0</v>
          </cell>
          <cell r="E531">
            <v>0</v>
          </cell>
        </row>
        <row r="532">
          <cell r="C532">
            <v>0</v>
          </cell>
          <cell r="E532">
            <v>0</v>
          </cell>
        </row>
        <row r="533">
          <cell r="C533">
            <v>0</v>
          </cell>
          <cell r="E533">
            <v>0</v>
          </cell>
        </row>
        <row r="534">
          <cell r="C534">
            <v>0</v>
          </cell>
          <cell r="E534">
            <v>0</v>
          </cell>
        </row>
        <row r="535">
          <cell r="C535">
            <v>0</v>
          </cell>
          <cell r="E535">
            <v>0</v>
          </cell>
        </row>
        <row r="536">
          <cell r="C536">
            <v>0</v>
          </cell>
          <cell r="E536">
            <v>0</v>
          </cell>
        </row>
        <row r="537">
          <cell r="C537">
            <v>0</v>
          </cell>
          <cell r="E537">
            <v>0</v>
          </cell>
        </row>
        <row r="538">
          <cell r="C538">
            <v>0</v>
          </cell>
          <cell r="E538">
            <v>0</v>
          </cell>
        </row>
        <row r="539">
          <cell r="C539">
            <v>0</v>
          </cell>
          <cell r="E539">
            <v>0</v>
          </cell>
        </row>
        <row r="540">
          <cell r="C540">
            <v>0</v>
          </cell>
          <cell r="E540">
            <v>0</v>
          </cell>
        </row>
        <row r="541">
          <cell r="C541">
            <v>0</v>
          </cell>
          <cell r="E541">
            <v>0</v>
          </cell>
        </row>
        <row r="542">
          <cell r="C542">
            <v>0</v>
          </cell>
          <cell r="E542">
            <v>0</v>
          </cell>
        </row>
        <row r="543">
          <cell r="C543">
            <v>0</v>
          </cell>
          <cell r="E543">
            <v>0</v>
          </cell>
        </row>
        <row r="544">
          <cell r="C544">
            <v>0</v>
          </cell>
          <cell r="E544">
            <v>0</v>
          </cell>
        </row>
        <row r="545">
          <cell r="C545">
            <v>0</v>
          </cell>
          <cell r="E545">
            <v>0</v>
          </cell>
        </row>
        <row r="546">
          <cell r="C546">
            <v>0</v>
          </cell>
          <cell r="E546">
            <v>0</v>
          </cell>
        </row>
        <row r="547">
          <cell r="C547">
            <v>0</v>
          </cell>
          <cell r="E547">
            <v>0</v>
          </cell>
        </row>
        <row r="548">
          <cell r="C548">
            <v>0</v>
          </cell>
          <cell r="E548">
            <v>0</v>
          </cell>
        </row>
        <row r="549">
          <cell r="C549">
            <v>0</v>
          </cell>
          <cell r="E549">
            <v>0</v>
          </cell>
        </row>
        <row r="550">
          <cell r="C550">
            <v>0</v>
          </cell>
          <cell r="E550">
            <v>0</v>
          </cell>
        </row>
        <row r="551">
          <cell r="C551">
            <v>0</v>
          </cell>
          <cell r="E551">
            <v>0</v>
          </cell>
        </row>
        <row r="552">
          <cell r="C552">
            <v>0</v>
          </cell>
          <cell r="E552">
            <v>0</v>
          </cell>
        </row>
        <row r="553">
          <cell r="C553">
            <v>0</v>
          </cell>
          <cell r="E553">
            <v>0</v>
          </cell>
        </row>
        <row r="554">
          <cell r="C554">
            <v>0</v>
          </cell>
          <cell r="E554">
            <v>0</v>
          </cell>
        </row>
        <row r="555">
          <cell r="C555">
            <v>0</v>
          </cell>
          <cell r="E555">
            <v>0</v>
          </cell>
        </row>
        <row r="556">
          <cell r="C556">
            <v>0</v>
          </cell>
          <cell r="E556">
            <v>0</v>
          </cell>
        </row>
        <row r="557">
          <cell r="C557">
            <v>0</v>
          </cell>
          <cell r="E557">
            <v>0</v>
          </cell>
        </row>
        <row r="558">
          <cell r="C558">
            <v>0</v>
          </cell>
          <cell r="E558">
            <v>0</v>
          </cell>
        </row>
        <row r="559">
          <cell r="C559">
            <v>0</v>
          </cell>
          <cell r="E559">
            <v>0</v>
          </cell>
        </row>
        <row r="560">
          <cell r="C560">
            <v>0</v>
          </cell>
          <cell r="E560">
            <v>0</v>
          </cell>
        </row>
        <row r="561">
          <cell r="C561">
            <v>0</v>
          </cell>
          <cell r="E561">
            <v>0</v>
          </cell>
        </row>
        <row r="562">
          <cell r="C562">
            <v>0</v>
          </cell>
          <cell r="E562">
            <v>0</v>
          </cell>
        </row>
        <row r="563">
          <cell r="C563">
            <v>0</v>
          </cell>
          <cell r="E563">
            <v>0</v>
          </cell>
        </row>
        <row r="564">
          <cell r="C564">
            <v>0</v>
          </cell>
          <cell r="E564">
            <v>0</v>
          </cell>
        </row>
        <row r="565">
          <cell r="C565">
            <v>0</v>
          </cell>
          <cell r="E565">
            <v>0</v>
          </cell>
        </row>
        <row r="566">
          <cell r="C566">
            <v>0</v>
          </cell>
          <cell r="E566">
            <v>0</v>
          </cell>
        </row>
        <row r="567">
          <cell r="C567">
            <v>0</v>
          </cell>
          <cell r="E567">
            <v>0</v>
          </cell>
        </row>
        <row r="568">
          <cell r="C568">
            <v>0</v>
          </cell>
          <cell r="E568">
            <v>0</v>
          </cell>
        </row>
        <row r="569">
          <cell r="C569">
            <v>0</v>
          </cell>
          <cell r="E569">
            <v>0</v>
          </cell>
        </row>
        <row r="570">
          <cell r="C570">
            <v>0</v>
          </cell>
          <cell r="E570">
            <v>0</v>
          </cell>
        </row>
        <row r="571">
          <cell r="C571">
            <v>0</v>
          </cell>
          <cell r="E571">
            <v>0</v>
          </cell>
        </row>
        <row r="572">
          <cell r="C572">
            <v>0</v>
          </cell>
          <cell r="E572">
            <v>0</v>
          </cell>
        </row>
        <row r="573">
          <cell r="C573">
            <v>0</v>
          </cell>
          <cell r="E573">
            <v>0</v>
          </cell>
        </row>
        <row r="574">
          <cell r="C574">
            <v>0</v>
          </cell>
          <cell r="E574">
            <v>0</v>
          </cell>
        </row>
        <row r="575">
          <cell r="C575">
            <v>0</v>
          </cell>
          <cell r="E575">
            <v>0</v>
          </cell>
        </row>
        <row r="576">
          <cell r="C576">
            <v>0</v>
          </cell>
          <cell r="E576">
            <v>0</v>
          </cell>
        </row>
        <row r="577">
          <cell r="C577">
            <v>0</v>
          </cell>
          <cell r="E577">
            <v>0</v>
          </cell>
        </row>
        <row r="578">
          <cell r="C578">
            <v>0</v>
          </cell>
          <cell r="E578">
            <v>0</v>
          </cell>
        </row>
        <row r="579">
          <cell r="C579">
            <v>0</v>
          </cell>
          <cell r="E579">
            <v>0</v>
          </cell>
        </row>
        <row r="580">
          <cell r="C580">
            <v>0</v>
          </cell>
          <cell r="E580">
            <v>0</v>
          </cell>
        </row>
        <row r="581">
          <cell r="C581">
            <v>0</v>
          </cell>
          <cell r="E581">
            <v>0</v>
          </cell>
        </row>
        <row r="582">
          <cell r="C582">
            <v>0</v>
          </cell>
          <cell r="E582">
            <v>0</v>
          </cell>
        </row>
        <row r="583">
          <cell r="C583">
            <v>0</v>
          </cell>
          <cell r="E583">
            <v>0</v>
          </cell>
        </row>
        <row r="584">
          <cell r="C584">
            <v>0</v>
          </cell>
          <cell r="E584">
            <v>0</v>
          </cell>
        </row>
        <row r="585">
          <cell r="C585">
            <v>0</v>
          </cell>
          <cell r="E585">
            <v>0</v>
          </cell>
        </row>
        <row r="586">
          <cell r="C586">
            <v>0</v>
          </cell>
          <cell r="E586">
            <v>0</v>
          </cell>
        </row>
        <row r="587">
          <cell r="C587">
            <v>0</v>
          </cell>
          <cell r="E587">
            <v>0</v>
          </cell>
        </row>
        <row r="588">
          <cell r="C588">
            <v>0</v>
          </cell>
          <cell r="E588">
            <v>0</v>
          </cell>
        </row>
        <row r="589">
          <cell r="C589">
            <v>0</v>
          </cell>
          <cell r="E589">
            <v>0</v>
          </cell>
        </row>
        <row r="590">
          <cell r="C590">
            <v>0</v>
          </cell>
          <cell r="E590">
            <v>0</v>
          </cell>
        </row>
        <row r="591">
          <cell r="C591">
            <v>0</v>
          </cell>
          <cell r="E591">
            <v>0</v>
          </cell>
        </row>
        <row r="592">
          <cell r="C592">
            <v>0</v>
          </cell>
          <cell r="E592">
            <v>0</v>
          </cell>
        </row>
        <row r="593">
          <cell r="C593">
            <v>0</v>
          </cell>
          <cell r="E593">
            <v>0</v>
          </cell>
        </row>
        <row r="594">
          <cell r="C594">
            <v>0</v>
          </cell>
          <cell r="E594">
            <v>0</v>
          </cell>
        </row>
        <row r="595">
          <cell r="C595">
            <v>0</v>
          </cell>
          <cell r="E595">
            <v>0</v>
          </cell>
        </row>
        <row r="596">
          <cell r="C596">
            <v>0</v>
          </cell>
          <cell r="E596">
            <v>0</v>
          </cell>
        </row>
        <row r="597">
          <cell r="C597">
            <v>0</v>
          </cell>
          <cell r="E597">
            <v>0</v>
          </cell>
        </row>
        <row r="598">
          <cell r="C598">
            <v>0</v>
          </cell>
          <cell r="E598">
            <v>0</v>
          </cell>
        </row>
        <row r="599">
          <cell r="C599">
            <v>0</v>
          </cell>
          <cell r="E599">
            <v>0</v>
          </cell>
        </row>
        <row r="600">
          <cell r="C600">
            <v>0</v>
          </cell>
          <cell r="E600">
            <v>0</v>
          </cell>
        </row>
        <row r="601">
          <cell r="C601">
            <v>0</v>
          </cell>
          <cell r="E601">
            <v>0</v>
          </cell>
        </row>
        <row r="602">
          <cell r="C602">
            <v>0</v>
          </cell>
          <cell r="E602">
            <v>0</v>
          </cell>
        </row>
        <row r="603">
          <cell r="C603">
            <v>0</v>
          </cell>
          <cell r="E603">
            <v>0</v>
          </cell>
        </row>
        <row r="604">
          <cell r="C604">
            <v>0</v>
          </cell>
          <cell r="E604">
            <v>0</v>
          </cell>
        </row>
        <row r="605">
          <cell r="C605">
            <v>0</v>
          </cell>
          <cell r="E605">
            <v>0</v>
          </cell>
        </row>
        <row r="606">
          <cell r="C606">
            <v>0</v>
          </cell>
          <cell r="E606">
            <v>0</v>
          </cell>
        </row>
        <row r="607">
          <cell r="C607">
            <v>0</v>
          </cell>
          <cell r="E607">
            <v>0</v>
          </cell>
        </row>
        <row r="608">
          <cell r="C608">
            <v>0</v>
          </cell>
          <cell r="E608">
            <v>0</v>
          </cell>
        </row>
        <row r="609">
          <cell r="C609">
            <v>0</v>
          </cell>
          <cell r="E609">
            <v>0</v>
          </cell>
        </row>
        <row r="610">
          <cell r="C610">
            <v>0</v>
          </cell>
          <cell r="E610">
            <v>0</v>
          </cell>
        </row>
        <row r="611">
          <cell r="C611">
            <v>0</v>
          </cell>
          <cell r="E611">
            <v>0</v>
          </cell>
        </row>
        <row r="612">
          <cell r="C612">
            <v>0</v>
          </cell>
          <cell r="E612">
            <v>0</v>
          </cell>
        </row>
        <row r="613">
          <cell r="C613">
            <v>0</v>
          </cell>
          <cell r="E613">
            <v>0</v>
          </cell>
        </row>
        <row r="614">
          <cell r="C614">
            <v>0</v>
          </cell>
          <cell r="E614">
            <v>0</v>
          </cell>
        </row>
        <row r="615">
          <cell r="C615">
            <v>0</v>
          </cell>
          <cell r="E615">
            <v>0</v>
          </cell>
        </row>
        <row r="616">
          <cell r="C616">
            <v>0</v>
          </cell>
          <cell r="E616">
            <v>0</v>
          </cell>
        </row>
        <row r="617">
          <cell r="C617">
            <v>0</v>
          </cell>
          <cell r="E617">
            <v>0</v>
          </cell>
        </row>
        <row r="618">
          <cell r="C618">
            <v>0</v>
          </cell>
          <cell r="E618">
            <v>0</v>
          </cell>
        </row>
        <row r="619">
          <cell r="C619">
            <v>0</v>
          </cell>
          <cell r="E619">
            <v>0</v>
          </cell>
        </row>
        <row r="620">
          <cell r="C620">
            <v>0</v>
          </cell>
          <cell r="E620">
            <v>0</v>
          </cell>
        </row>
        <row r="621">
          <cell r="C621">
            <v>0</v>
          </cell>
          <cell r="E621">
            <v>0</v>
          </cell>
        </row>
        <row r="622">
          <cell r="C622">
            <v>0</v>
          </cell>
          <cell r="E622">
            <v>0</v>
          </cell>
        </row>
        <row r="623">
          <cell r="C623">
            <v>0</v>
          </cell>
          <cell r="E623">
            <v>0</v>
          </cell>
        </row>
        <row r="624">
          <cell r="C624">
            <v>0</v>
          </cell>
          <cell r="E624">
            <v>0</v>
          </cell>
        </row>
        <row r="625">
          <cell r="C625">
            <v>0</v>
          </cell>
          <cell r="E625">
            <v>0</v>
          </cell>
        </row>
        <row r="626">
          <cell r="C626">
            <v>0</v>
          </cell>
          <cell r="E626">
            <v>0</v>
          </cell>
        </row>
        <row r="627">
          <cell r="C627">
            <v>0</v>
          </cell>
          <cell r="E627">
            <v>0</v>
          </cell>
        </row>
        <row r="628">
          <cell r="C628">
            <v>0</v>
          </cell>
          <cell r="E628">
            <v>0</v>
          </cell>
        </row>
        <row r="629">
          <cell r="C629">
            <v>0</v>
          </cell>
          <cell r="E629">
            <v>0</v>
          </cell>
        </row>
        <row r="630">
          <cell r="C630">
            <v>0</v>
          </cell>
          <cell r="E630">
            <v>0</v>
          </cell>
        </row>
        <row r="631">
          <cell r="C631">
            <v>0</v>
          </cell>
          <cell r="E631">
            <v>0</v>
          </cell>
        </row>
        <row r="632">
          <cell r="C632">
            <v>0</v>
          </cell>
          <cell r="E632">
            <v>0</v>
          </cell>
        </row>
        <row r="633">
          <cell r="C633">
            <v>0</v>
          </cell>
          <cell r="E633">
            <v>0</v>
          </cell>
        </row>
        <row r="634">
          <cell r="C634">
            <v>0</v>
          </cell>
          <cell r="E634">
            <v>0</v>
          </cell>
        </row>
        <row r="635">
          <cell r="C635">
            <v>0</v>
          </cell>
          <cell r="E635">
            <v>0</v>
          </cell>
        </row>
        <row r="636">
          <cell r="C636">
            <v>0</v>
          </cell>
          <cell r="E636">
            <v>0</v>
          </cell>
        </row>
        <row r="637">
          <cell r="C637">
            <v>0</v>
          </cell>
          <cell r="E637">
            <v>0</v>
          </cell>
        </row>
        <row r="638">
          <cell r="C638">
            <v>0</v>
          </cell>
          <cell r="E638">
            <v>0</v>
          </cell>
        </row>
        <row r="639">
          <cell r="C639">
            <v>0</v>
          </cell>
          <cell r="E639">
            <v>0</v>
          </cell>
        </row>
        <row r="640">
          <cell r="C640">
            <v>0</v>
          </cell>
          <cell r="E640">
            <v>0</v>
          </cell>
        </row>
        <row r="641">
          <cell r="C641">
            <v>0</v>
          </cell>
          <cell r="E641">
            <v>0</v>
          </cell>
        </row>
        <row r="642">
          <cell r="C642">
            <v>0</v>
          </cell>
          <cell r="E642">
            <v>0</v>
          </cell>
        </row>
        <row r="643">
          <cell r="C643">
            <v>0</v>
          </cell>
          <cell r="E643">
            <v>0</v>
          </cell>
        </row>
        <row r="644">
          <cell r="C644">
            <v>0</v>
          </cell>
          <cell r="E644">
            <v>0</v>
          </cell>
        </row>
        <row r="645">
          <cell r="C645">
            <v>0</v>
          </cell>
          <cell r="E645">
            <v>0</v>
          </cell>
        </row>
        <row r="646">
          <cell r="C646">
            <v>0</v>
          </cell>
          <cell r="E646">
            <v>0</v>
          </cell>
        </row>
        <row r="647">
          <cell r="C647">
            <v>0</v>
          </cell>
          <cell r="E647">
            <v>0</v>
          </cell>
        </row>
        <row r="648">
          <cell r="C648">
            <v>0</v>
          </cell>
          <cell r="E648">
            <v>0</v>
          </cell>
        </row>
        <row r="649">
          <cell r="C649">
            <v>0</v>
          </cell>
          <cell r="E649">
            <v>0</v>
          </cell>
        </row>
        <row r="650">
          <cell r="C650">
            <v>0</v>
          </cell>
          <cell r="E650">
            <v>0</v>
          </cell>
        </row>
        <row r="651">
          <cell r="C651">
            <v>0</v>
          </cell>
          <cell r="E651">
            <v>0</v>
          </cell>
        </row>
        <row r="652">
          <cell r="C652">
            <v>0</v>
          </cell>
          <cell r="E652">
            <v>0</v>
          </cell>
        </row>
        <row r="653">
          <cell r="C653">
            <v>0</v>
          </cell>
          <cell r="E653">
            <v>0</v>
          </cell>
        </row>
        <row r="654">
          <cell r="C654">
            <v>0</v>
          </cell>
          <cell r="E654">
            <v>0</v>
          </cell>
        </row>
        <row r="655">
          <cell r="C655">
            <v>0</v>
          </cell>
          <cell r="E655">
            <v>0</v>
          </cell>
        </row>
        <row r="656">
          <cell r="C656">
            <v>0</v>
          </cell>
          <cell r="E656">
            <v>0</v>
          </cell>
        </row>
        <row r="657">
          <cell r="C657">
            <v>0</v>
          </cell>
          <cell r="E657">
            <v>0</v>
          </cell>
        </row>
        <row r="658">
          <cell r="C658">
            <v>0</v>
          </cell>
          <cell r="E658">
            <v>0</v>
          </cell>
        </row>
        <row r="659">
          <cell r="C659">
            <v>0</v>
          </cell>
          <cell r="E659">
            <v>0</v>
          </cell>
        </row>
        <row r="660">
          <cell r="C660">
            <v>0</v>
          </cell>
          <cell r="E660">
            <v>0</v>
          </cell>
        </row>
        <row r="661">
          <cell r="C661">
            <v>0</v>
          </cell>
          <cell r="E661">
            <v>0</v>
          </cell>
        </row>
        <row r="662">
          <cell r="C662">
            <v>0</v>
          </cell>
          <cell r="E662">
            <v>0</v>
          </cell>
        </row>
        <row r="663">
          <cell r="C663">
            <v>0</v>
          </cell>
          <cell r="E663">
            <v>0</v>
          </cell>
        </row>
        <row r="664">
          <cell r="C664">
            <v>0</v>
          </cell>
          <cell r="E664">
            <v>0</v>
          </cell>
        </row>
        <row r="665">
          <cell r="C665">
            <v>0</v>
          </cell>
          <cell r="E665">
            <v>0</v>
          </cell>
        </row>
        <row r="666">
          <cell r="C666">
            <v>0</v>
          </cell>
          <cell r="E666">
            <v>0</v>
          </cell>
        </row>
        <row r="667">
          <cell r="C667">
            <v>0</v>
          </cell>
          <cell r="E667">
            <v>0</v>
          </cell>
        </row>
        <row r="668">
          <cell r="C668">
            <v>0</v>
          </cell>
          <cell r="E668">
            <v>0</v>
          </cell>
        </row>
        <row r="669">
          <cell r="C669">
            <v>0</v>
          </cell>
          <cell r="E669">
            <v>0</v>
          </cell>
        </row>
        <row r="670">
          <cell r="C670">
            <v>0</v>
          </cell>
          <cell r="E670">
            <v>0</v>
          </cell>
        </row>
        <row r="671">
          <cell r="C671">
            <v>0</v>
          </cell>
          <cell r="E671">
            <v>0</v>
          </cell>
        </row>
        <row r="672">
          <cell r="C672">
            <v>0</v>
          </cell>
          <cell r="E672">
            <v>0</v>
          </cell>
        </row>
        <row r="673">
          <cell r="C673">
            <v>0</v>
          </cell>
          <cell r="E673">
            <v>0</v>
          </cell>
        </row>
        <row r="674">
          <cell r="C674">
            <v>0</v>
          </cell>
          <cell r="E674">
            <v>0</v>
          </cell>
        </row>
        <row r="675">
          <cell r="C675">
            <v>0</v>
          </cell>
          <cell r="E675">
            <v>0</v>
          </cell>
        </row>
        <row r="676">
          <cell r="C676">
            <v>0</v>
          </cell>
          <cell r="E676">
            <v>0</v>
          </cell>
        </row>
        <row r="677">
          <cell r="C677">
            <v>0</v>
          </cell>
          <cell r="E677">
            <v>0</v>
          </cell>
        </row>
        <row r="678">
          <cell r="C678">
            <v>0</v>
          </cell>
          <cell r="E678">
            <v>0</v>
          </cell>
        </row>
        <row r="679">
          <cell r="C679">
            <v>0</v>
          </cell>
          <cell r="E679">
            <v>0</v>
          </cell>
        </row>
        <row r="680">
          <cell r="C680">
            <v>0</v>
          </cell>
          <cell r="E680">
            <v>0</v>
          </cell>
        </row>
        <row r="681">
          <cell r="C681">
            <v>0</v>
          </cell>
          <cell r="E681">
            <v>0</v>
          </cell>
        </row>
        <row r="682">
          <cell r="C682">
            <v>0</v>
          </cell>
          <cell r="E682">
            <v>0</v>
          </cell>
        </row>
        <row r="683">
          <cell r="C683">
            <v>0</v>
          </cell>
          <cell r="E683">
            <v>0</v>
          </cell>
        </row>
        <row r="684">
          <cell r="C684">
            <v>0</v>
          </cell>
          <cell r="E684">
            <v>0</v>
          </cell>
        </row>
        <row r="685">
          <cell r="C685">
            <v>0</v>
          </cell>
          <cell r="E685">
            <v>0</v>
          </cell>
        </row>
        <row r="686">
          <cell r="C686">
            <v>0</v>
          </cell>
          <cell r="E686">
            <v>0</v>
          </cell>
        </row>
        <row r="687">
          <cell r="C687">
            <v>0</v>
          </cell>
          <cell r="E687">
            <v>0</v>
          </cell>
        </row>
        <row r="688">
          <cell r="C688">
            <v>0</v>
          </cell>
          <cell r="E688">
            <v>0</v>
          </cell>
        </row>
        <row r="689">
          <cell r="C689">
            <v>0</v>
          </cell>
          <cell r="E689">
            <v>0</v>
          </cell>
        </row>
        <row r="690">
          <cell r="C690">
            <v>0</v>
          </cell>
          <cell r="E690">
            <v>0</v>
          </cell>
        </row>
        <row r="691">
          <cell r="C691">
            <v>0</v>
          </cell>
          <cell r="E691">
            <v>0</v>
          </cell>
        </row>
        <row r="692">
          <cell r="C692">
            <v>0</v>
          </cell>
          <cell r="E692">
            <v>0</v>
          </cell>
        </row>
        <row r="693">
          <cell r="C693">
            <v>0</v>
          </cell>
          <cell r="E693">
            <v>0</v>
          </cell>
        </row>
        <row r="694">
          <cell r="C694">
            <v>0</v>
          </cell>
          <cell r="E694">
            <v>0</v>
          </cell>
        </row>
        <row r="695">
          <cell r="C695">
            <v>0</v>
          </cell>
          <cell r="E695">
            <v>0</v>
          </cell>
        </row>
        <row r="696">
          <cell r="C696">
            <v>0</v>
          </cell>
          <cell r="E696">
            <v>0</v>
          </cell>
        </row>
        <row r="697">
          <cell r="C697">
            <v>0</v>
          </cell>
          <cell r="E697">
            <v>0</v>
          </cell>
        </row>
        <row r="698">
          <cell r="C698">
            <v>0</v>
          </cell>
          <cell r="E698">
            <v>0</v>
          </cell>
        </row>
        <row r="699">
          <cell r="C699">
            <v>0</v>
          </cell>
          <cell r="E699">
            <v>0</v>
          </cell>
        </row>
        <row r="700">
          <cell r="C700">
            <v>0</v>
          </cell>
          <cell r="E700">
            <v>0</v>
          </cell>
        </row>
        <row r="701">
          <cell r="C701">
            <v>0</v>
          </cell>
          <cell r="E701">
            <v>0</v>
          </cell>
        </row>
        <row r="702">
          <cell r="C702">
            <v>0</v>
          </cell>
          <cell r="E702">
            <v>0</v>
          </cell>
        </row>
        <row r="703">
          <cell r="C703">
            <v>0</v>
          </cell>
          <cell r="E703">
            <v>0</v>
          </cell>
        </row>
        <row r="704">
          <cell r="C704">
            <v>0</v>
          </cell>
          <cell r="E704">
            <v>0</v>
          </cell>
        </row>
        <row r="705">
          <cell r="C705">
            <v>0</v>
          </cell>
          <cell r="E705">
            <v>0</v>
          </cell>
        </row>
        <row r="706">
          <cell r="C706">
            <v>0</v>
          </cell>
          <cell r="E706">
            <v>0</v>
          </cell>
        </row>
        <row r="707">
          <cell r="C707">
            <v>0</v>
          </cell>
          <cell r="E707">
            <v>0</v>
          </cell>
        </row>
        <row r="708">
          <cell r="C708">
            <v>0</v>
          </cell>
          <cell r="E708">
            <v>0</v>
          </cell>
        </row>
        <row r="709">
          <cell r="C709">
            <v>0</v>
          </cell>
          <cell r="E709">
            <v>0</v>
          </cell>
        </row>
        <row r="710">
          <cell r="C710">
            <v>0</v>
          </cell>
          <cell r="E710">
            <v>0</v>
          </cell>
        </row>
        <row r="711">
          <cell r="C711">
            <v>0</v>
          </cell>
          <cell r="E711">
            <v>0</v>
          </cell>
        </row>
        <row r="712">
          <cell r="C712">
            <v>0</v>
          </cell>
          <cell r="E712">
            <v>0</v>
          </cell>
        </row>
        <row r="713">
          <cell r="C713">
            <v>0</v>
          </cell>
          <cell r="E713">
            <v>0</v>
          </cell>
        </row>
        <row r="714">
          <cell r="C714">
            <v>0</v>
          </cell>
          <cell r="E714">
            <v>0</v>
          </cell>
        </row>
        <row r="715">
          <cell r="C715">
            <v>0</v>
          </cell>
          <cell r="E715">
            <v>0</v>
          </cell>
        </row>
        <row r="716">
          <cell r="C716">
            <v>0</v>
          </cell>
          <cell r="E716">
            <v>0</v>
          </cell>
        </row>
        <row r="717">
          <cell r="C717">
            <v>0</v>
          </cell>
          <cell r="E717">
            <v>0</v>
          </cell>
        </row>
        <row r="718">
          <cell r="C718">
            <v>0</v>
          </cell>
          <cell r="E718">
            <v>0</v>
          </cell>
        </row>
        <row r="719">
          <cell r="C719">
            <v>0</v>
          </cell>
          <cell r="E719">
            <v>0</v>
          </cell>
        </row>
        <row r="720">
          <cell r="C720">
            <v>0</v>
          </cell>
          <cell r="E720">
            <v>0</v>
          </cell>
        </row>
        <row r="721">
          <cell r="C721">
            <v>0</v>
          </cell>
          <cell r="E721">
            <v>0</v>
          </cell>
        </row>
        <row r="722">
          <cell r="C722">
            <v>0</v>
          </cell>
          <cell r="E722">
            <v>0</v>
          </cell>
        </row>
        <row r="723">
          <cell r="C723">
            <v>0</v>
          </cell>
          <cell r="E723">
            <v>0</v>
          </cell>
        </row>
        <row r="724">
          <cell r="C724">
            <v>0</v>
          </cell>
          <cell r="E724">
            <v>0</v>
          </cell>
        </row>
        <row r="725">
          <cell r="C725">
            <v>0</v>
          </cell>
          <cell r="E725">
            <v>0</v>
          </cell>
        </row>
        <row r="726">
          <cell r="C726">
            <v>0</v>
          </cell>
          <cell r="E726">
            <v>0</v>
          </cell>
        </row>
        <row r="727">
          <cell r="C727">
            <v>0</v>
          </cell>
          <cell r="E727">
            <v>0</v>
          </cell>
        </row>
        <row r="728">
          <cell r="C728">
            <v>0</v>
          </cell>
          <cell r="E728">
            <v>0</v>
          </cell>
        </row>
        <row r="729">
          <cell r="C729">
            <v>0</v>
          </cell>
          <cell r="E729">
            <v>0</v>
          </cell>
        </row>
        <row r="730">
          <cell r="C730">
            <v>0</v>
          </cell>
          <cell r="E730">
            <v>0</v>
          </cell>
        </row>
        <row r="731">
          <cell r="C731">
            <v>0</v>
          </cell>
          <cell r="E731">
            <v>0</v>
          </cell>
        </row>
        <row r="732">
          <cell r="C732">
            <v>0</v>
          </cell>
          <cell r="E732">
            <v>0</v>
          </cell>
        </row>
        <row r="733">
          <cell r="C733">
            <v>0</v>
          </cell>
          <cell r="E733">
            <v>0</v>
          </cell>
        </row>
        <row r="734">
          <cell r="C734">
            <v>0</v>
          </cell>
          <cell r="E734">
            <v>0</v>
          </cell>
        </row>
        <row r="735">
          <cell r="C735">
            <v>0</v>
          </cell>
          <cell r="E735">
            <v>0</v>
          </cell>
        </row>
        <row r="736">
          <cell r="C736">
            <v>0</v>
          </cell>
          <cell r="E736">
            <v>0</v>
          </cell>
        </row>
        <row r="737">
          <cell r="C737">
            <v>0</v>
          </cell>
          <cell r="E737">
            <v>0</v>
          </cell>
        </row>
        <row r="738">
          <cell r="C738">
            <v>0</v>
          </cell>
          <cell r="E738">
            <v>0</v>
          </cell>
        </row>
        <row r="739">
          <cell r="C739">
            <v>0</v>
          </cell>
          <cell r="E739">
            <v>0</v>
          </cell>
        </row>
        <row r="740">
          <cell r="C740">
            <v>0</v>
          </cell>
          <cell r="E740">
            <v>0</v>
          </cell>
        </row>
        <row r="741">
          <cell r="C741">
            <v>0</v>
          </cell>
          <cell r="E741">
            <v>0</v>
          </cell>
        </row>
        <row r="742">
          <cell r="C742">
            <v>0</v>
          </cell>
          <cell r="E742">
            <v>0</v>
          </cell>
        </row>
        <row r="743">
          <cell r="C743">
            <v>0</v>
          </cell>
          <cell r="E743">
            <v>0</v>
          </cell>
        </row>
        <row r="744">
          <cell r="C744">
            <v>0</v>
          </cell>
          <cell r="E744">
            <v>0</v>
          </cell>
        </row>
        <row r="745">
          <cell r="C745">
            <v>0</v>
          </cell>
          <cell r="E745">
            <v>0</v>
          </cell>
        </row>
        <row r="746">
          <cell r="C746">
            <v>0</v>
          </cell>
          <cell r="E746">
            <v>0</v>
          </cell>
        </row>
        <row r="747">
          <cell r="C747">
            <v>0</v>
          </cell>
          <cell r="E747">
            <v>0</v>
          </cell>
        </row>
        <row r="748">
          <cell r="C748">
            <v>0</v>
          </cell>
          <cell r="E748">
            <v>0</v>
          </cell>
        </row>
        <row r="749">
          <cell r="C749">
            <v>0</v>
          </cell>
          <cell r="E749">
            <v>0</v>
          </cell>
        </row>
        <row r="750">
          <cell r="C750">
            <v>0</v>
          </cell>
          <cell r="E750">
            <v>0</v>
          </cell>
        </row>
        <row r="751">
          <cell r="C751">
            <v>0</v>
          </cell>
          <cell r="E751">
            <v>0</v>
          </cell>
        </row>
        <row r="752">
          <cell r="C752">
            <v>0</v>
          </cell>
          <cell r="E752">
            <v>0</v>
          </cell>
        </row>
        <row r="753">
          <cell r="C753">
            <v>0</v>
          </cell>
          <cell r="E753">
            <v>0</v>
          </cell>
        </row>
        <row r="754">
          <cell r="C754">
            <v>0</v>
          </cell>
          <cell r="E754">
            <v>0</v>
          </cell>
        </row>
        <row r="755">
          <cell r="C755">
            <v>0</v>
          </cell>
          <cell r="E755">
            <v>0</v>
          </cell>
        </row>
        <row r="756">
          <cell r="C756">
            <v>0</v>
          </cell>
          <cell r="E756">
            <v>0</v>
          </cell>
        </row>
        <row r="757">
          <cell r="C757">
            <v>0</v>
          </cell>
          <cell r="E757">
            <v>0</v>
          </cell>
        </row>
        <row r="758">
          <cell r="C758">
            <v>0</v>
          </cell>
          <cell r="E758">
            <v>0</v>
          </cell>
        </row>
        <row r="759">
          <cell r="C759">
            <v>0</v>
          </cell>
          <cell r="E759">
            <v>0</v>
          </cell>
        </row>
        <row r="760">
          <cell r="C760">
            <v>0</v>
          </cell>
          <cell r="E760">
            <v>0</v>
          </cell>
        </row>
        <row r="761">
          <cell r="C761">
            <v>0</v>
          </cell>
          <cell r="E761">
            <v>0</v>
          </cell>
        </row>
        <row r="762">
          <cell r="C762">
            <v>0</v>
          </cell>
          <cell r="E762">
            <v>0</v>
          </cell>
        </row>
        <row r="763">
          <cell r="C763">
            <v>0</v>
          </cell>
          <cell r="E763">
            <v>0</v>
          </cell>
        </row>
        <row r="764">
          <cell r="C764">
            <v>0</v>
          </cell>
          <cell r="E764">
            <v>0</v>
          </cell>
        </row>
        <row r="765">
          <cell r="C765">
            <v>0</v>
          </cell>
          <cell r="E765">
            <v>0</v>
          </cell>
        </row>
        <row r="766">
          <cell r="C766">
            <v>0</v>
          </cell>
          <cell r="E766">
            <v>0</v>
          </cell>
        </row>
        <row r="767">
          <cell r="C767">
            <v>0</v>
          </cell>
          <cell r="E767">
            <v>0</v>
          </cell>
        </row>
        <row r="768">
          <cell r="C768">
            <v>0</v>
          </cell>
          <cell r="E768">
            <v>0</v>
          </cell>
        </row>
        <row r="769">
          <cell r="C769">
            <v>0</v>
          </cell>
          <cell r="E769">
            <v>0</v>
          </cell>
        </row>
        <row r="770">
          <cell r="C770">
            <v>0</v>
          </cell>
          <cell r="E770">
            <v>0</v>
          </cell>
        </row>
        <row r="771">
          <cell r="C771">
            <v>0</v>
          </cell>
          <cell r="E771">
            <v>0</v>
          </cell>
        </row>
        <row r="772">
          <cell r="C772">
            <v>0</v>
          </cell>
          <cell r="E772">
            <v>0</v>
          </cell>
        </row>
        <row r="773">
          <cell r="C773">
            <v>0</v>
          </cell>
          <cell r="E773">
            <v>0</v>
          </cell>
        </row>
        <row r="774">
          <cell r="C774">
            <v>0</v>
          </cell>
          <cell r="E774">
            <v>0</v>
          </cell>
        </row>
        <row r="775">
          <cell r="C775">
            <v>0</v>
          </cell>
          <cell r="E775">
            <v>0</v>
          </cell>
        </row>
        <row r="776">
          <cell r="C776">
            <v>0</v>
          </cell>
          <cell r="E776">
            <v>0</v>
          </cell>
        </row>
        <row r="777">
          <cell r="C777">
            <v>0</v>
          </cell>
          <cell r="E777">
            <v>0</v>
          </cell>
        </row>
        <row r="778">
          <cell r="C778">
            <v>0</v>
          </cell>
          <cell r="E778">
            <v>0</v>
          </cell>
        </row>
        <row r="779">
          <cell r="C779">
            <v>0</v>
          </cell>
          <cell r="E779">
            <v>0</v>
          </cell>
        </row>
        <row r="780">
          <cell r="C780">
            <v>0</v>
          </cell>
          <cell r="E780">
            <v>0</v>
          </cell>
        </row>
        <row r="781">
          <cell r="C781">
            <v>0</v>
          </cell>
          <cell r="E781">
            <v>0</v>
          </cell>
        </row>
        <row r="782">
          <cell r="C782">
            <v>0</v>
          </cell>
          <cell r="E782">
            <v>0</v>
          </cell>
        </row>
        <row r="783">
          <cell r="C783">
            <v>0</v>
          </cell>
          <cell r="E783">
            <v>0</v>
          </cell>
        </row>
        <row r="784">
          <cell r="C784">
            <v>0</v>
          </cell>
          <cell r="E784">
            <v>0</v>
          </cell>
        </row>
        <row r="785">
          <cell r="C785">
            <v>0</v>
          </cell>
          <cell r="E785">
            <v>0</v>
          </cell>
        </row>
        <row r="786">
          <cell r="C786">
            <v>0</v>
          </cell>
          <cell r="E786">
            <v>0</v>
          </cell>
        </row>
        <row r="787">
          <cell r="C787">
            <v>0</v>
          </cell>
          <cell r="E787">
            <v>0</v>
          </cell>
        </row>
        <row r="788">
          <cell r="C788">
            <v>0</v>
          </cell>
          <cell r="E788">
            <v>0</v>
          </cell>
        </row>
        <row r="789">
          <cell r="C789">
            <v>0</v>
          </cell>
          <cell r="E789">
            <v>0</v>
          </cell>
        </row>
        <row r="790">
          <cell r="C790">
            <v>0</v>
          </cell>
          <cell r="E790">
            <v>0</v>
          </cell>
        </row>
        <row r="791">
          <cell r="C791">
            <v>0</v>
          </cell>
          <cell r="E791">
            <v>0</v>
          </cell>
        </row>
        <row r="792">
          <cell r="C792">
            <v>0</v>
          </cell>
          <cell r="E792">
            <v>0</v>
          </cell>
        </row>
        <row r="793">
          <cell r="C793">
            <v>0</v>
          </cell>
          <cell r="E793">
            <v>0</v>
          </cell>
        </row>
        <row r="794">
          <cell r="C794">
            <v>0</v>
          </cell>
          <cell r="E794">
            <v>0</v>
          </cell>
        </row>
        <row r="795">
          <cell r="C795">
            <v>0</v>
          </cell>
          <cell r="E795">
            <v>0</v>
          </cell>
        </row>
        <row r="796">
          <cell r="C796">
            <v>0</v>
          </cell>
          <cell r="E796">
            <v>0</v>
          </cell>
        </row>
        <row r="797">
          <cell r="C797">
            <v>0</v>
          </cell>
          <cell r="E797">
            <v>0</v>
          </cell>
        </row>
        <row r="798">
          <cell r="C798">
            <v>0</v>
          </cell>
          <cell r="E798">
            <v>0</v>
          </cell>
        </row>
        <row r="799">
          <cell r="C799">
            <v>0</v>
          </cell>
          <cell r="E799">
            <v>0</v>
          </cell>
        </row>
        <row r="800">
          <cell r="C800">
            <v>0</v>
          </cell>
          <cell r="E800">
            <v>0</v>
          </cell>
        </row>
        <row r="801">
          <cell r="C801">
            <v>0</v>
          </cell>
          <cell r="E801">
            <v>0</v>
          </cell>
        </row>
        <row r="802">
          <cell r="C802">
            <v>0</v>
          </cell>
          <cell r="E802">
            <v>0</v>
          </cell>
        </row>
        <row r="803">
          <cell r="C803">
            <v>0</v>
          </cell>
          <cell r="E803">
            <v>0</v>
          </cell>
        </row>
        <row r="804">
          <cell r="C804">
            <v>0</v>
          </cell>
          <cell r="E804">
            <v>0</v>
          </cell>
        </row>
        <row r="805">
          <cell r="C805">
            <v>0</v>
          </cell>
          <cell r="E805">
            <v>0</v>
          </cell>
        </row>
        <row r="806">
          <cell r="C806">
            <v>0</v>
          </cell>
          <cell r="E806">
            <v>0</v>
          </cell>
        </row>
        <row r="807">
          <cell r="C807">
            <v>0</v>
          </cell>
          <cell r="E807">
            <v>0</v>
          </cell>
        </row>
        <row r="808">
          <cell r="C808">
            <v>0</v>
          </cell>
          <cell r="E808">
            <v>0</v>
          </cell>
        </row>
        <row r="809">
          <cell r="C809">
            <v>0</v>
          </cell>
          <cell r="E809">
            <v>0</v>
          </cell>
        </row>
        <row r="810">
          <cell r="C810">
            <v>0</v>
          </cell>
          <cell r="E810">
            <v>0</v>
          </cell>
        </row>
        <row r="811">
          <cell r="C811">
            <v>0</v>
          </cell>
          <cell r="E811">
            <v>0</v>
          </cell>
        </row>
        <row r="812">
          <cell r="C812">
            <v>0</v>
          </cell>
          <cell r="E812">
            <v>0</v>
          </cell>
        </row>
        <row r="813">
          <cell r="C813">
            <v>0</v>
          </cell>
          <cell r="E813">
            <v>0</v>
          </cell>
        </row>
        <row r="814">
          <cell r="C814">
            <v>0</v>
          </cell>
          <cell r="E814">
            <v>0</v>
          </cell>
        </row>
        <row r="815">
          <cell r="C815">
            <v>0</v>
          </cell>
          <cell r="E815">
            <v>0</v>
          </cell>
        </row>
        <row r="816">
          <cell r="C816">
            <v>0</v>
          </cell>
          <cell r="E816">
            <v>0</v>
          </cell>
        </row>
        <row r="817">
          <cell r="C817">
            <v>0</v>
          </cell>
          <cell r="E817">
            <v>0</v>
          </cell>
        </row>
        <row r="818">
          <cell r="C818">
            <v>0</v>
          </cell>
          <cell r="E818">
            <v>0</v>
          </cell>
        </row>
        <row r="819">
          <cell r="C819">
            <v>0</v>
          </cell>
          <cell r="E819">
            <v>0</v>
          </cell>
        </row>
        <row r="820">
          <cell r="C820">
            <v>0</v>
          </cell>
          <cell r="E820">
            <v>0</v>
          </cell>
        </row>
        <row r="821">
          <cell r="C821">
            <v>0</v>
          </cell>
          <cell r="E821">
            <v>0</v>
          </cell>
        </row>
        <row r="822">
          <cell r="C822">
            <v>0</v>
          </cell>
          <cell r="E822">
            <v>0</v>
          </cell>
        </row>
        <row r="823">
          <cell r="C823">
            <v>0</v>
          </cell>
          <cell r="E823">
            <v>0</v>
          </cell>
        </row>
        <row r="824">
          <cell r="C824">
            <v>0</v>
          </cell>
          <cell r="E824">
            <v>0</v>
          </cell>
        </row>
        <row r="825">
          <cell r="C825">
            <v>0</v>
          </cell>
          <cell r="E825">
            <v>0</v>
          </cell>
        </row>
        <row r="826">
          <cell r="C826">
            <v>0</v>
          </cell>
          <cell r="E826">
            <v>0</v>
          </cell>
        </row>
        <row r="827">
          <cell r="C827">
            <v>0</v>
          </cell>
          <cell r="E827">
            <v>0</v>
          </cell>
        </row>
        <row r="828">
          <cell r="C828">
            <v>0</v>
          </cell>
          <cell r="E828">
            <v>0</v>
          </cell>
        </row>
        <row r="829">
          <cell r="C829">
            <v>0</v>
          </cell>
          <cell r="E829">
            <v>0</v>
          </cell>
        </row>
        <row r="830">
          <cell r="C830">
            <v>0</v>
          </cell>
          <cell r="E830">
            <v>0</v>
          </cell>
        </row>
        <row r="831">
          <cell r="C831">
            <v>0</v>
          </cell>
          <cell r="E831">
            <v>0</v>
          </cell>
        </row>
        <row r="832">
          <cell r="C832">
            <v>0</v>
          </cell>
          <cell r="E832">
            <v>0</v>
          </cell>
        </row>
        <row r="833">
          <cell r="C833">
            <v>0</v>
          </cell>
          <cell r="E833">
            <v>0</v>
          </cell>
        </row>
        <row r="834">
          <cell r="C834">
            <v>0</v>
          </cell>
          <cell r="E834">
            <v>0</v>
          </cell>
        </row>
        <row r="835">
          <cell r="C835">
            <v>0</v>
          </cell>
          <cell r="E835">
            <v>0</v>
          </cell>
        </row>
        <row r="836">
          <cell r="C836">
            <v>0</v>
          </cell>
          <cell r="E836">
            <v>0</v>
          </cell>
        </row>
        <row r="837">
          <cell r="C837">
            <v>0</v>
          </cell>
          <cell r="E837">
            <v>0</v>
          </cell>
        </row>
        <row r="838">
          <cell r="C838">
            <v>0</v>
          </cell>
          <cell r="E838">
            <v>0</v>
          </cell>
        </row>
        <row r="839">
          <cell r="C839">
            <v>0</v>
          </cell>
          <cell r="E839">
            <v>0</v>
          </cell>
        </row>
        <row r="840">
          <cell r="C840">
            <v>0</v>
          </cell>
          <cell r="E840">
            <v>0</v>
          </cell>
        </row>
        <row r="841">
          <cell r="C841">
            <v>0</v>
          </cell>
          <cell r="E841">
            <v>0</v>
          </cell>
        </row>
        <row r="842">
          <cell r="C842">
            <v>0</v>
          </cell>
          <cell r="E842">
            <v>0</v>
          </cell>
        </row>
        <row r="843">
          <cell r="C843">
            <v>0</v>
          </cell>
          <cell r="E843">
            <v>0</v>
          </cell>
        </row>
        <row r="844">
          <cell r="C844">
            <v>0</v>
          </cell>
          <cell r="E844">
            <v>0</v>
          </cell>
        </row>
        <row r="845">
          <cell r="C845">
            <v>0</v>
          </cell>
          <cell r="E845">
            <v>0</v>
          </cell>
        </row>
        <row r="846">
          <cell r="C846">
            <v>0</v>
          </cell>
          <cell r="E846">
            <v>0</v>
          </cell>
        </row>
        <row r="847">
          <cell r="C847">
            <v>0</v>
          </cell>
          <cell r="E847">
            <v>0</v>
          </cell>
        </row>
        <row r="848">
          <cell r="C848">
            <v>0</v>
          </cell>
          <cell r="E848">
            <v>0</v>
          </cell>
        </row>
        <row r="849">
          <cell r="C849">
            <v>0</v>
          </cell>
          <cell r="E849">
            <v>0</v>
          </cell>
        </row>
        <row r="850">
          <cell r="C850">
            <v>0</v>
          </cell>
          <cell r="E850">
            <v>0</v>
          </cell>
        </row>
        <row r="851">
          <cell r="C851">
            <v>0</v>
          </cell>
          <cell r="E851">
            <v>0</v>
          </cell>
        </row>
        <row r="852">
          <cell r="C852">
            <v>0</v>
          </cell>
          <cell r="E852">
            <v>0</v>
          </cell>
        </row>
        <row r="853">
          <cell r="C853">
            <v>0</v>
          </cell>
          <cell r="E853">
            <v>0</v>
          </cell>
        </row>
        <row r="854">
          <cell r="C854">
            <v>0</v>
          </cell>
          <cell r="E854">
            <v>0</v>
          </cell>
        </row>
        <row r="855">
          <cell r="C855">
            <v>0</v>
          </cell>
          <cell r="E855">
            <v>0</v>
          </cell>
        </row>
        <row r="856">
          <cell r="C856">
            <v>0</v>
          </cell>
          <cell r="E856">
            <v>0</v>
          </cell>
        </row>
        <row r="857">
          <cell r="C857">
            <v>0</v>
          </cell>
          <cell r="E857">
            <v>0</v>
          </cell>
        </row>
        <row r="858">
          <cell r="C858">
            <v>0</v>
          </cell>
          <cell r="E858">
            <v>0</v>
          </cell>
        </row>
        <row r="859">
          <cell r="C859">
            <v>0</v>
          </cell>
          <cell r="E859">
            <v>0</v>
          </cell>
        </row>
        <row r="860">
          <cell r="C860">
            <v>0</v>
          </cell>
          <cell r="E860">
            <v>0</v>
          </cell>
        </row>
        <row r="861">
          <cell r="C861">
            <v>0</v>
          </cell>
          <cell r="E861">
            <v>0</v>
          </cell>
        </row>
        <row r="862">
          <cell r="C862">
            <v>0</v>
          </cell>
          <cell r="E862">
            <v>0</v>
          </cell>
        </row>
        <row r="863">
          <cell r="C863">
            <v>0</v>
          </cell>
          <cell r="E863">
            <v>0</v>
          </cell>
        </row>
        <row r="864">
          <cell r="C864">
            <v>0</v>
          </cell>
          <cell r="E864">
            <v>0</v>
          </cell>
        </row>
        <row r="865">
          <cell r="C865">
            <v>0</v>
          </cell>
          <cell r="E865">
            <v>0</v>
          </cell>
        </row>
        <row r="866">
          <cell r="C866">
            <v>0</v>
          </cell>
          <cell r="E866">
            <v>0</v>
          </cell>
        </row>
        <row r="867">
          <cell r="C867">
            <v>0</v>
          </cell>
          <cell r="E867">
            <v>0</v>
          </cell>
        </row>
        <row r="868">
          <cell r="C868">
            <v>0</v>
          </cell>
          <cell r="E868">
            <v>0</v>
          </cell>
        </row>
        <row r="869">
          <cell r="C869">
            <v>0</v>
          </cell>
          <cell r="E869">
            <v>0</v>
          </cell>
        </row>
        <row r="870">
          <cell r="C870">
            <v>0</v>
          </cell>
          <cell r="E870">
            <v>0</v>
          </cell>
        </row>
        <row r="871">
          <cell r="C871">
            <v>0</v>
          </cell>
          <cell r="E871">
            <v>0</v>
          </cell>
        </row>
        <row r="872">
          <cell r="C872">
            <v>0</v>
          </cell>
          <cell r="E872">
            <v>0</v>
          </cell>
        </row>
        <row r="873">
          <cell r="C873">
            <v>0</v>
          </cell>
          <cell r="E873">
            <v>0</v>
          </cell>
        </row>
        <row r="874">
          <cell r="C874">
            <v>0</v>
          </cell>
          <cell r="E874">
            <v>0</v>
          </cell>
        </row>
        <row r="875">
          <cell r="C875">
            <v>0</v>
          </cell>
          <cell r="E875">
            <v>0</v>
          </cell>
        </row>
        <row r="876">
          <cell r="C876">
            <v>0</v>
          </cell>
          <cell r="E876">
            <v>0</v>
          </cell>
        </row>
        <row r="877">
          <cell r="C877">
            <v>0</v>
          </cell>
          <cell r="E877">
            <v>0</v>
          </cell>
        </row>
        <row r="878">
          <cell r="C878">
            <v>0</v>
          </cell>
          <cell r="E878">
            <v>0</v>
          </cell>
        </row>
        <row r="879">
          <cell r="C879">
            <v>0</v>
          </cell>
          <cell r="E879">
            <v>0</v>
          </cell>
        </row>
        <row r="880">
          <cell r="C880">
            <v>0</v>
          </cell>
          <cell r="E880">
            <v>0</v>
          </cell>
        </row>
        <row r="881">
          <cell r="C881">
            <v>0</v>
          </cell>
          <cell r="E881">
            <v>0</v>
          </cell>
        </row>
        <row r="882">
          <cell r="C882">
            <v>0</v>
          </cell>
          <cell r="E882">
            <v>0</v>
          </cell>
        </row>
        <row r="883">
          <cell r="C883">
            <v>0</v>
          </cell>
          <cell r="E883">
            <v>0</v>
          </cell>
        </row>
        <row r="884">
          <cell r="C884">
            <v>0</v>
          </cell>
          <cell r="E884">
            <v>0</v>
          </cell>
        </row>
        <row r="885">
          <cell r="C885">
            <v>0</v>
          </cell>
          <cell r="E885">
            <v>0</v>
          </cell>
        </row>
        <row r="886">
          <cell r="C886">
            <v>0</v>
          </cell>
          <cell r="E886">
            <v>0</v>
          </cell>
        </row>
        <row r="887">
          <cell r="C887">
            <v>0</v>
          </cell>
          <cell r="E887">
            <v>0</v>
          </cell>
        </row>
        <row r="888">
          <cell r="C888">
            <v>0</v>
          </cell>
          <cell r="E888">
            <v>0</v>
          </cell>
        </row>
        <row r="889">
          <cell r="C889">
            <v>0</v>
          </cell>
          <cell r="E889">
            <v>0</v>
          </cell>
        </row>
        <row r="890">
          <cell r="C890">
            <v>0</v>
          </cell>
          <cell r="E890">
            <v>0</v>
          </cell>
        </row>
        <row r="891">
          <cell r="C891">
            <v>0</v>
          </cell>
          <cell r="E891">
            <v>0</v>
          </cell>
        </row>
        <row r="892">
          <cell r="C892">
            <v>0</v>
          </cell>
          <cell r="E892">
            <v>0</v>
          </cell>
        </row>
        <row r="893">
          <cell r="C893">
            <v>0</v>
          </cell>
          <cell r="E893">
            <v>0</v>
          </cell>
        </row>
        <row r="894">
          <cell r="C894">
            <v>0</v>
          </cell>
          <cell r="E894">
            <v>0</v>
          </cell>
        </row>
        <row r="895">
          <cell r="C895">
            <v>0</v>
          </cell>
          <cell r="E895">
            <v>0</v>
          </cell>
        </row>
        <row r="896">
          <cell r="C896">
            <v>0</v>
          </cell>
          <cell r="E896">
            <v>0</v>
          </cell>
        </row>
        <row r="897">
          <cell r="C897">
            <v>0</v>
          </cell>
          <cell r="E897">
            <v>0</v>
          </cell>
        </row>
        <row r="898">
          <cell r="C898">
            <v>0</v>
          </cell>
          <cell r="E898">
            <v>0</v>
          </cell>
        </row>
        <row r="899">
          <cell r="C899">
            <v>0</v>
          </cell>
          <cell r="E899">
            <v>0</v>
          </cell>
        </row>
        <row r="900">
          <cell r="C900">
            <v>0</v>
          </cell>
          <cell r="E900">
            <v>0</v>
          </cell>
        </row>
        <row r="901">
          <cell r="C901">
            <v>0</v>
          </cell>
          <cell r="E901">
            <v>0</v>
          </cell>
        </row>
        <row r="902">
          <cell r="C902">
            <v>0</v>
          </cell>
          <cell r="E902">
            <v>0</v>
          </cell>
        </row>
        <row r="903">
          <cell r="C903">
            <v>0</v>
          </cell>
          <cell r="E903">
            <v>0</v>
          </cell>
        </row>
        <row r="904">
          <cell r="C904">
            <v>0</v>
          </cell>
          <cell r="E904">
            <v>0</v>
          </cell>
        </row>
        <row r="905">
          <cell r="C905">
            <v>0</v>
          </cell>
          <cell r="E905">
            <v>0</v>
          </cell>
        </row>
        <row r="906">
          <cell r="C906">
            <v>0</v>
          </cell>
          <cell r="E906">
            <v>0</v>
          </cell>
        </row>
        <row r="907">
          <cell r="C907">
            <v>0</v>
          </cell>
          <cell r="E907">
            <v>0</v>
          </cell>
        </row>
        <row r="908">
          <cell r="C908">
            <v>0</v>
          </cell>
          <cell r="E908">
            <v>0</v>
          </cell>
        </row>
        <row r="909">
          <cell r="C909">
            <v>0</v>
          </cell>
          <cell r="E909">
            <v>0</v>
          </cell>
        </row>
        <row r="910">
          <cell r="C910">
            <v>0</v>
          </cell>
          <cell r="E910">
            <v>0</v>
          </cell>
        </row>
        <row r="911">
          <cell r="C911">
            <v>0</v>
          </cell>
          <cell r="E911">
            <v>0</v>
          </cell>
        </row>
        <row r="912">
          <cell r="C912">
            <v>0</v>
          </cell>
          <cell r="E912">
            <v>0</v>
          </cell>
        </row>
        <row r="913">
          <cell r="C913">
            <v>0</v>
          </cell>
          <cell r="E913">
            <v>0</v>
          </cell>
        </row>
        <row r="914">
          <cell r="C914">
            <v>0</v>
          </cell>
          <cell r="E914">
            <v>0</v>
          </cell>
        </row>
        <row r="915">
          <cell r="C915">
            <v>0</v>
          </cell>
          <cell r="E915">
            <v>0</v>
          </cell>
        </row>
        <row r="916">
          <cell r="C916">
            <v>0</v>
          </cell>
          <cell r="E916">
            <v>0</v>
          </cell>
        </row>
        <row r="917">
          <cell r="C917">
            <v>0</v>
          </cell>
          <cell r="E917">
            <v>0</v>
          </cell>
        </row>
        <row r="918">
          <cell r="C918">
            <v>0</v>
          </cell>
          <cell r="E918">
            <v>0</v>
          </cell>
        </row>
        <row r="919">
          <cell r="C919">
            <v>0</v>
          </cell>
          <cell r="E919">
            <v>0</v>
          </cell>
        </row>
        <row r="920">
          <cell r="C920">
            <v>0</v>
          </cell>
          <cell r="E920">
            <v>0</v>
          </cell>
        </row>
        <row r="921">
          <cell r="C921">
            <v>0</v>
          </cell>
          <cell r="E921">
            <v>0</v>
          </cell>
        </row>
        <row r="922">
          <cell r="C922">
            <v>0</v>
          </cell>
          <cell r="E922">
            <v>0</v>
          </cell>
        </row>
        <row r="923">
          <cell r="C923">
            <v>0</v>
          </cell>
          <cell r="E923">
            <v>0</v>
          </cell>
        </row>
        <row r="924">
          <cell r="C924">
            <v>0</v>
          </cell>
          <cell r="E924">
            <v>0</v>
          </cell>
        </row>
        <row r="925">
          <cell r="C925">
            <v>0</v>
          </cell>
          <cell r="E925">
            <v>0</v>
          </cell>
        </row>
        <row r="926">
          <cell r="C926">
            <v>0</v>
          </cell>
          <cell r="E926">
            <v>0</v>
          </cell>
        </row>
        <row r="927">
          <cell r="C927">
            <v>0</v>
          </cell>
          <cell r="E927">
            <v>0</v>
          </cell>
        </row>
        <row r="928">
          <cell r="C928">
            <v>0</v>
          </cell>
          <cell r="E928">
            <v>0</v>
          </cell>
        </row>
        <row r="929">
          <cell r="C929">
            <v>0</v>
          </cell>
          <cell r="E929">
            <v>0</v>
          </cell>
        </row>
        <row r="930">
          <cell r="C930">
            <v>0</v>
          </cell>
          <cell r="E930">
            <v>0</v>
          </cell>
        </row>
        <row r="931">
          <cell r="C931">
            <v>0</v>
          </cell>
          <cell r="E931">
            <v>0</v>
          </cell>
        </row>
        <row r="932">
          <cell r="C932">
            <v>0</v>
          </cell>
          <cell r="E932">
            <v>0</v>
          </cell>
        </row>
        <row r="933">
          <cell r="C933">
            <v>0</v>
          </cell>
          <cell r="E933">
            <v>0</v>
          </cell>
        </row>
        <row r="934">
          <cell r="C934">
            <v>0</v>
          </cell>
          <cell r="E934">
            <v>0</v>
          </cell>
        </row>
        <row r="935">
          <cell r="C935">
            <v>0</v>
          </cell>
          <cell r="E935">
            <v>0</v>
          </cell>
        </row>
        <row r="936">
          <cell r="C936">
            <v>0</v>
          </cell>
          <cell r="E936">
            <v>0</v>
          </cell>
        </row>
        <row r="937">
          <cell r="C937">
            <v>0</v>
          </cell>
          <cell r="E937">
            <v>0</v>
          </cell>
        </row>
        <row r="938">
          <cell r="C938">
            <v>0</v>
          </cell>
          <cell r="E938">
            <v>0</v>
          </cell>
        </row>
        <row r="939">
          <cell r="C939">
            <v>0</v>
          </cell>
          <cell r="E939">
            <v>0</v>
          </cell>
        </row>
        <row r="940">
          <cell r="C940">
            <v>0</v>
          </cell>
          <cell r="E940">
            <v>0</v>
          </cell>
        </row>
        <row r="941">
          <cell r="C941">
            <v>0</v>
          </cell>
          <cell r="E941">
            <v>0</v>
          </cell>
        </row>
        <row r="942">
          <cell r="C942">
            <v>0</v>
          </cell>
          <cell r="E942">
            <v>0</v>
          </cell>
        </row>
        <row r="943">
          <cell r="C943">
            <v>0</v>
          </cell>
          <cell r="E943">
            <v>0</v>
          </cell>
        </row>
        <row r="944">
          <cell r="C944">
            <v>0</v>
          </cell>
          <cell r="E944">
            <v>0</v>
          </cell>
        </row>
        <row r="945">
          <cell r="C945">
            <v>0</v>
          </cell>
          <cell r="E945">
            <v>0</v>
          </cell>
        </row>
        <row r="946">
          <cell r="C946">
            <v>0</v>
          </cell>
          <cell r="E946">
            <v>0</v>
          </cell>
        </row>
        <row r="947">
          <cell r="C947">
            <v>0</v>
          </cell>
          <cell r="E947">
            <v>0</v>
          </cell>
        </row>
        <row r="948">
          <cell r="C948">
            <v>0</v>
          </cell>
          <cell r="E948">
            <v>0</v>
          </cell>
        </row>
        <row r="949">
          <cell r="C949">
            <v>0</v>
          </cell>
          <cell r="E949">
            <v>0</v>
          </cell>
        </row>
        <row r="950">
          <cell r="C950">
            <v>0</v>
          </cell>
          <cell r="E950">
            <v>0</v>
          </cell>
        </row>
        <row r="951">
          <cell r="C951">
            <v>0</v>
          </cell>
          <cell r="E951">
            <v>0</v>
          </cell>
        </row>
        <row r="952">
          <cell r="C952">
            <v>0</v>
          </cell>
          <cell r="E952">
            <v>0</v>
          </cell>
        </row>
        <row r="953">
          <cell r="C953">
            <v>0</v>
          </cell>
          <cell r="E953">
            <v>0</v>
          </cell>
        </row>
        <row r="954">
          <cell r="C954">
            <v>0</v>
          </cell>
          <cell r="E954">
            <v>0</v>
          </cell>
        </row>
        <row r="955">
          <cell r="C955">
            <v>0</v>
          </cell>
          <cell r="E955">
            <v>0</v>
          </cell>
        </row>
        <row r="956">
          <cell r="C956">
            <v>0</v>
          </cell>
          <cell r="E956">
            <v>0</v>
          </cell>
        </row>
        <row r="957">
          <cell r="C957">
            <v>0</v>
          </cell>
          <cell r="E957">
            <v>0</v>
          </cell>
        </row>
        <row r="958">
          <cell r="C958">
            <v>0</v>
          </cell>
          <cell r="E958">
            <v>0</v>
          </cell>
        </row>
        <row r="959">
          <cell r="C959">
            <v>0</v>
          </cell>
          <cell r="E959">
            <v>0</v>
          </cell>
        </row>
        <row r="960">
          <cell r="C960">
            <v>0</v>
          </cell>
          <cell r="E960">
            <v>0</v>
          </cell>
        </row>
        <row r="961">
          <cell r="C961">
            <v>0</v>
          </cell>
          <cell r="E961">
            <v>0</v>
          </cell>
        </row>
        <row r="962">
          <cell r="C962">
            <v>0</v>
          </cell>
          <cell r="E962">
            <v>0</v>
          </cell>
        </row>
        <row r="963">
          <cell r="C963">
            <v>0</v>
          </cell>
          <cell r="E963">
            <v>0</v>
          </cell>
        </row>
        <row r="964">
          <cell r="C964">
            <v>0</v>
          </cell>
          <cell r="E964">
            <v>0</v>
          </cell>
        </row>
        <row r="965">
          <cell r="C965">
            <v>0</v>
          </cell>
          <cell r="E965">
            <v>0</v>
          </cell>
        </row>
        <row r="966">
          <cell r="C966">
            <v>0</v>
          </cell>
          <cell r="E966">
            <v>0</v>
          </cell>
        </row>
        <row r="967">
          <cell r="C967">
            <v>0</v>
          </cell>
          <cell r="E967">
            <v>0</v>
          </cell>
        </row>
        <row r="968">
          <cell r="C968">
            <v>0</v>
          </cell>
          <cell r="E968">
            <v>0</v>
          </cell>
        </row>
        <row r="969">
          <cell r="C969">
            <v>0</v>
          </cell>
          <cell r="E969">
            <v>0</v>
          </cell>
        </row>
        <row r="970">
          <cell r="C970">
            <v>0</v>
          </cell>
          <cell r="E970">
            <v>0</v>
          </cell>
        </row>
        <row r="971">
          <cell r="C971">
            <v>0</v>
          </cell>
          <cell r="E971">
            <v>0</v>
          </cell>
        </row>
        <row r="972">
          <cell r="C972">
            <v>0</v>
          </cell>
          <cell r="E972">
            <v>0</v>
          </cell>
        </row>
        <row r="973">
          <cell r="C973">
            <v>0</v>
          </cell>
          <cell r="E973">
            <v>0</v>
          </cell>
        </row>
        <row r="974">
          <cell r="C974">
            <v>0</v>
          </cell>
          <cell r="E974">
            <v>0</v>
          </cell>
        </row>
        <row r="975">
          <cell r="C975">
            <v>0</v>
          </cell>
          <cell r="E975">
            <v>0</v>
          </cell>
        </row>
        <row r="976">
          <cell r="C976">
            <v>0</v>
          </cell>
          <cell r="E976">
            <v>0</v>
          </cell>
        </row>
        <row r="977">
          <cell r="C977">
            <v>0</v>
          </cell>
          <cell r="E977">
            <v>0</v>
          </cell>
        </row>
        <row r="978">
          <cell r="C978">
            <v>0</v>
          </cell>
          <cell r="E978">
            <v>0</v>
          </cell>
        </row>
        <row r="979">
          <cell r="C979">
            <v>0</v>
          </cell>
          <cell r="E979">
            <v>0</v>
          </cell>
        </row>
        <row r="980">
          <cell r="C980">
            <v>0</v>
          </cell>
          <cell r="E980">
            <v>0</v>
          </cell>
        </row>
        <row r="981">
          <cell r="C981">
            <v>0</v>
          </cell>
          <cell r="E981">
            <v>0</v>
          </cell>
        </row>
        <row r="982">
          <cell r="C982">
            <v>0</v>
          </cell>
          <cell r="E982">
            <v>0</v>
          </cell>
        </row>
        <row r="983">
          <cell r="C983">
            <v>0</v>
          </cell>
          <cell r="E983">
            <v>0</v>
          </cell>
        </row>
        <row r="984">
          <cell r="C984">
            <v>0</v>
          </cell>
          <cell r="E984">
            <v>0</v>
          </cell>
        </row>
        <row r="985">
          <cell r="C985">
            <v>0</v>
          </cell>
          <cell r="E985">
            <v>0</v>
          </cell>
        </row>
        <row r="986">
          <cell r="C986">
            <v>0</v>
          </cell>
          <cell r="E986">
            <v>0</v>
          </cell>
        </row>
        <row r="987">
          <cell r="C987">
            <v>0</v>
          </cell>
          <cell r="E987">
            <v>0</v>
          </cell>
        </row>
        <row r="988">
          <cell r="C988">
            <v>0</v>
          </cell>
          <cell r="E988">
            <v>0</v>
          </cell>
        </row>
        <row r="989">
          <cell r="C989">
            <v>0</v>
          </cell>
          <cell r="E989">
            <v>0</v>
          </cell>
        </row>
        <row r="990">
          <cell r="C990">
            <v>0</v>
          </cell>
          <cell r="E990">
            <v>0</v>
          </cell>
        </row>
        <row r="991">
          <cell r="C991">
            <v>0</v>
          </cell>
          <cell r="E991">
            <v>0</v>
          </cell>
        </row>
        <row r="992">
          <cell r="C992">
            <v>0</v>
          </cell>
          <cell r="E992">
            <v>0</v>
          </cell>
        </row>
        <row r="993">
          <cell r="C993">
            <v>0</v>
          </cell>
          <cell r="E993">
            <v>0</v>
          </cell>
        </row>
        <row r="994">
          <cell r="C994">
            <v>0</v>
          </cell>
          <cell r="E994">
            <v>0</v>
          </cell>
        </row>
        <row r="995">
          <cell r="C995">
            <v>0</v>
          </cell>
          <cell r="E995">
            <v>0</v>
          </cell>
        </row>
        <row r="996">
          <cell r="C996">
            <v>0</v>
          </cell>
          <cell r="E996">
            <v>0</v>
          </cell>
        </row>
        <row r="997">
          <cell r="C997">
            <v>0</v>
          </cell>
          <cell r="E997">
            <v>0</v>
          </cell>
        </row>
        <row r="998">
          <cell r="C998">
            <v>0</v>
          </cell>
          <cell r="E998">
            <v>0</v>
          </cell>
        </row>
        <row r="999">
          <cell r="C999">
            <v>0</v>
          </cell>
          <cell r="E999">
            <v>0</v>
          </cell>
        </row>
        <row r="1000">
          <cell r="C1000">
            <v>0</v>
          </cell>
          <cell r="E1000">
            <v>0</v>
          </cell>
        </row>
        <row r="1001">
          <cell r="C1001">
            <v>0</v>
          </cell>
          <cell r="E1001">
            <v>0</v>
          </cell>
        </row>
        <row r="1002">
          <cell r="C1002">
            <v>0</v>
          </cell>
          <cell r="E1002">
            <v>0</v>
          </cell>
        </row>
        <row r="1003">
          <cell r="C1003">
            <v>0</v>
          </cell>
          <cell r="E1003">
            <v>0</v>
          </cell>
        </row>
        <row r="1004">
          <cell r="C1004">
            <v>0</v>
          </cell>
          <cell r="E1004">
            <v>0</v>
          </cell>
        </row>
        <row r="1005">
          <cell r="C1005">
            <v>0</v>
          </cell>
          <cell r="E1005">
            <v>0</v>
          </cell>
        </row>
        <row r="1006">
          <cell r="C1006">
            <v>0</v>
          </cell>
          <cell r="E1006">
            <v>0</v>
          </cell>
        </row>
        <row r="1007">
          <cell r="C1007">
            <v>0</v>
          </cell>
          <cell r="E1007">
            <v>0</v>
          </cell>
        </row>
        <row r="1008">
          <cell r="C1008">
            <v>0</v>
          </cell>
          <cell r="E1008">
            <v>0</v>
          </cell>
        </row>
        <row r="1009">
          <cell r="C1009">
            <v>0</v>
          </cell>
          <cell r="E1009">
            <v>0</v>
          </cell>
        </row>
        <row r="1010">
          <cell r="C1010">
            <v>0</v>
          </cell>
          <cell r="E1010">
            <v>0</v>
          </cell>
        </row>
        <row r="1011">
          <cell r="C1011">
            <v>0</v>
          </cell>
          <cell r="E1011">
            <v>0</v>
          </cell>
        </row>
        <row r="1012">
          <cell r="C1012">
            <v>0</v>
          </cell>
          <cell r="E1012">
            <v>0</v>
          </cell>
        </row>
        <row r="1013">
          <cell r="C1013">
            <v>0</v>
          </cell>
          <cell r="E1013">
            <v>0</v>
          </cell>
        </row>
        <row r="1014">
          <cell r="C1014">
            <v>0</v>
          </cell>
          <cell r="E1014">
            <v>0</v>
          </cell>
        </row>
        <row r="1015">
          <cell r="C1015">
            <v>0</v>
          </cell>
          <cell r="E1015">
            <v>0</v>
          </cell>
        </row>
        <row r="1016">
          <cell r="C1016">
            <v>0</v>
          </cell>
          <cell r="E1016">
            <v>0</v>
          </cell>
        </row>
        <row r="1017">
          <cell r="C1017">
            <v>0</v>
          </cell>
          <cell r="E1017">
            <v>0</v>
          </cell>
        </row>
        <row r="1018">
          <cell r="C1018">
            <v>0</v>
          </cell>
          <cell r="E1018">
            <v>0</v>
          </cell>
        </row>
        <row r="1019">
          <cell r="C1019">
            <v>0</v>
          </cell>
          <cell r="E1019">
            <v>0</v>
          </cell>
        </row>
        <row r="1020">
          <cell r="C1020">
            <v>0</v>
          </cell>
          <cell r="E1020">
            <v>0</v>
          </cell>
        </row>
        <row r="1021">
          <cell r="C1021">
            <v>0</v>
          </cell>
          <cell r="E1021">
            <v>0</v>
          </cell>
        </row>
        <row r="1022">
          <cell r="C1022">
            <v>0</v>
          </cell>
          <cell r="E1022">
            <v>0</v>
          </cell>
        </row>
        <row r="1023">
          <cell r="C1023">
            <v>0</v>
          </cell>
          <cell r="E1023">
            <v>0</v>
          </cell>
        </row>
        <row r="1024">
          <cell r="C1024">
            <v>0</v>
          </cell>
          <cell r="E1024">
            <v>0</v>
          </cell>
        </row>
        <row r="1025">
          <cell r="C1025">
            <v>0</v>
          </cell>
          <cell r="E1025">
            <v>0</v>
          </cell>
        </row>
        <row r="1026">
          <cell r="C1026">
            <v>0</v>
          </cell>
          <cell r="E1026">
            <v>0</v>
          </cell>
        </row>
        <row r="1027">
          <cell r="C1027">
            <v>0</v>
          </cell>
          <cell r="E1027">
            <v>0</v>
          </cell>
        </row>
        <row r="1028">
          <cell r="C1028">
            <v>0</v>
          </cell>
          <cell r="E1028">
            <v>0</v>
          </cell>
        </row>
        <row r="1029">
          <cell r="C1029">
            <v>0</v>
          </cell>
          <cell r="E1029">
            <v>0</v>
          </cell>
        </row>
        <row r="1030">
          <cell r="C1030">
            <v>0</v>
          </cell>
          <cell r="E1030">
            <v>0</v>
          </cell>
        </row>
        <row r="1031">
          <cell r="C1031">
            <v>0</v>
          </cell>
          <cell r="E1031">
            <v>0</v>
          </cell>
        </row>
        <row r="1032">
          <cell r="C1032">
            <v>0</v>
          </cell>
          <cell r="E1032">
            <v>0</v>
          </cell>
        </row>
        <row r="1033">
          <cell r="C1033">
            <v>0</v>
          </cell>
          <cell r="E1033">
            <v>0</v>
          </cell>
        </row>
        <row r="1034">
          <cell r="C1034">
            <v>0</v>
          </cell>
          <cell r="E1034">
            <v>0</v>
          </cell>
        </row>
        <row r="1035">
          <cell r="C1035">
            <v>0</v>
          </cell>
          <cell r="E1035">
            <v>0</v>
          </cell>
        </row>
        <row r="1036">
          <cell r="C1036">
            <v>0</v>
          </cell>
          <cell r="E1036">
            <v>0</v>
          </cell>
        </row>
        <row r="1037">
          <cell r="C1037">
            <v>0</v>
          </cell>
          <cell r="E1037">
            <v>0</v>
          </cell>
        </row>
        <row r="1038">
          <cell r="C1038">
            <v>0</v>
          </cell>
          <cell r="E1038">
            <v>0</v>
          </cell>
        </row>
        <row r="1039">
          <cell r="C1039">
            <v>0</v>
          </cell>
          <cell r="E1039">
            <v>0</v>
          </cell>
        </row>
        <row r="1040">
          <cell r="C1040">
            <v>0</v>
          </cell>
          <cell r="E1040">
            <v>0</v>
          </cell>
        </row>
        <row r="1041">
          <cell r="C1041">
            <v>0</v>
          </cell>
          <cell r="E1041">
            <v>0</v>
          </cell>
        </row>
        <row r="1042">
          <cell r="C1042">
            <v>0</v>
          </cell>
          <cell r="E1042">
            <v>0</v>
          </cell>
        </row>
        <row r="1043">
          <cell r="C1043">
            <v>0</v>
          </cell>
          <cell r="E1043">
            <v>0</v>
          </cell>
        </row>
        <row r="1044">
          <cell r="C1044">
            <v>0</v>
          </cell>
          <cell r="E1044">
            <v>0</v>
          </cell>
        </row>
        <row r="1045">
          <cell r="C1045">
            <v>0</v>
          </cell>
          <cell r="E1045">
            <v>0</v>
          </cell>
        </row>
        <row r="1046">
          <cell r="C1046">
            <v>0</v>
          </cell>
          <cell r="E1046">
            <v>0</v>
          </cell>
        </row>
        <row r="1047">
          <cell r="C1047">
            <v>0</v>
          </cell>
          <cell r="E1047">
            <v>0</v>
          </cell>
        </row>
        <row r="1048">
          <cell r="C1048">
            <v>0</v>
          </cell>
          <cell r="E1048">
            <v>0</v>
          </cell>
        </row>
        <row r="1049">
          <cell r="C1049">
            <v>0</v>
          </cell>
          <cell r="E1049">
            <v>0</v>
          </cell>
        </row>
        <row r="1050">
          <cell r="C1050">
            <v>0</v>
          </cell>
          <cell r="E1050">
            <v>0</v>
          </cell>
        </row>
        <row r="1051">
          <cell r="C1051">
            <v>0</v>
          </cell>
          <cell r="E1051">
            <v>0</v>
          </cell>
        </row>
        <row r="1052">
          <cell r="C1052">
            <v>0</v>
          </cell>
          <cell r="E1052">
            <v>0</v>
          </cell>
        </row>
        <row r="1053">
          <cell r="C1053">
            <v>0</v>
          </cell>
          <cell r="E1053">
            <v>0</v>
          </cell>
        </row>
        <row r="1054">
          <cell r="C1054">
            <v>0</v>
          </cell>
          <cell r="E1054">
            <v>0</v>
          </cell>
        </row>
        <row r="1055">
          <cell r="C1055">
            <v>0</v>
          </cell>
          <cell r="E1055">
            <v>0</v>
          </cell>
        </row>
        <row r="1056">
          <cell r="C1056">
            <v>0</v>
          </cell>
          <cell r="E1056">
            <v>0</v>
          </cell>
        </row>
        <row r="1057">
          <cell r="C1057">
            <v>0</v>
          </cell>
          <cell r="E1057">
            <v>0</v>
          </cell>
        </row>
        <row r="1058">
          <cell r="C1058">
            <v>0</v>
          </cell>
          <cell r="E1058">
            <v>0</v>
          </cell>
        </row>
        <row r="1059">
          <cell r="C1059">
            <v>0</v>
          </cell>
          <cell r="E1059">
            <v>0</v>
          </cell>
        </row>
        <row r="1060">
          <cell r="C1060">
            <v>0</v>
          </cell>
          <cell r="E1060">
            <v>0</v>
          </cell>
        </row>
        <row r="1061">
          <cell r="C1061">
            <v>0</v>
          </cell>
          <cell r="E1061">
            <v>0</v>
          </cell>
        </row>
        <row r="1062">
          <cell r="C1062">
            <v>0</v>
          </cell>
          <cell r="E1062">
            <v>0</v>
          </cell>
        </row>
        <row r="1063">
          <cell r="C1063">
            <v>0</v>
          </cell>
          <cell r="E1063">
            <v>0</v>
          </cell>
        </row>
        <row r="1064">
          <cell r="C1064">
            <v>0</v>
          </cell>
          <cell r="E1064">
            <v>0</v>
          </cell>
        </row>
        <row r="1065">
          <cell r="C1065">
            <v>0</v>
          </cell>
          <cell r="E1065">
            <v>0</v>
          </cell>
        </row>
        <row r="1066">
          <cell r="C1066">
            <v>0</v>
          </cell>
          <cell r="E1066">
            <v>0</v>
          </cell>
        </row>
        <row r="1067">
          <cell r="C1067">
            <v>0</v>
          </cell>
          <cell r="E1067">
            <v>0</v>
          </cell>
        </row>
        <row r="1068">
          <cell r="C1068">
            <v>0</v>
          </cell>
          <cell r="E1068">
            <v>0</v>
          </cell>
        </row>
        <row r="1069">
          <cell r="C1069">
            <v>0</v>
          </cell>
          <cell r="E1069">
            <v>0</v>
          </cell>
        </row>
        <row r="1070">
          <cell r="C1070">
            <v>0</v>
          </cell>
          <cell r="E1070">
            <v>0</v>
          </cell>
        </row>
        <row r="1071">
          <cell r="C1071">
            <v>0</v>
          </cell>
          <cell r="E1071">
            <v>0</v>
          </cell>
        </row>
        <row r="1072">
          <cell r="C1072">
            <v>0</v>
          </cell>
          <cell r="E1072">
            <v>0</v>
          </cell>
        </row>
        <row r="1073">
          <cell r="C1073">
            <v>0</v>
          </cell>
          <cell r="E1073">
            <v>0</v>
          </cell>
        </row>
        <row r="1074">
          <cell r="C1074">
            <v>0</v>
          </cell>
          <cell r="E1074">
            <v>0</v>
          </cell>
        </row>
        <row r="1075">
          <cell r="C1075">
            <v>0</v>
          </cell>
          <cell r="E1075">
            <v>0</v>
          </cell>
        </row>
        <row r="1076">
          <cell r="C1076">
            <v>0</v>
          </cell>
          <cell r="E1076">
            <v>0</v>
          </cell>
        </row>
        <row r="1077">
          <cell r="C1077">
            <v>0</v>
          </cell>
          <cell r="E1077">
            <v>0</v>
          </cell>
        </row>
        <row r="1078">
          <cell r="C1078">
            <v>0</v>
          </cell>
          <cell r="E1078">
            <v>0</v>
          </cell>
        </row>
        <row r="1079">
          <cell r="C1079">
            <v>0</v>
          </cell>
          <cell r="E1079">
            <v>0</v>
          </cell>
        </row>
        <row r="1080">
          <cell r="C1080">
            <v>0</v>
          </cell>
          <cell r="E1080">
            <v>0</v>
          </cell>
        </row>
        <row r="1081">
          <cell r="C1081">
            <v>0</v>
          </cell>
          <cell r="E1081">
            <v>0</v>
          </cell>
        </row>
        <row r="1082">
          <cell r="C1082">
            <v>0</v>
          </cell>
          <cell r="E1082">
            <v>0</v>
          </cell>
        </row>
        <row r="1083">
          <cell r="C1083">
            <v>0</v>
          </cell>
          <cell r="E1083">
            <v>0</v>
          </cell>
        </row>
        <row r="1084">
          <cell r="C1084">
            <v>0</v>
          </cell>
          <cell r="E1084">
            <v>0</v>
          </cell>
        </row>
        <row r="1085">
          <cell r="C1085">
            <v>0</v>
          </cell>
          <cell r="E1085">
            <v>0</v>
          </cell>
        </row>
        <row r="1086">
          <cell r="C1086">
            <v>0</v>
          </cell>
          <cell r="E1086">
            <v>0</v>
          </cell>
        </row>
        <row r="1087">
          <cell r="C1087">
            <v>0</v>
          </cell>
          <cell r="E1087">
            <v>0</v>
          </cell>
        </row>
        <row r="1088">
          <cell r="C1088">
            <v>0</v>
          </cell>
          <cell r="E1088">
            <v>0</v>
          </cell>
        </row>
        <row r="1089">
          <cell r="C1089">
            <v>0</v>
          </cell>
          <cell r="E1089">
            <v>0</v>
          </cell>
        </row>
        <row r="1090">
          <cell r="C1090">
            <v>0</v>
          </cell>
          <cell r="E1090">
            <v>0</v>
          </cell>
        </row>
        <row r="1091">
          <cell r="C1091">
            <v>0</v>
          </cell>
          <cell r="E1091">
            <v>0</v>
          </cell>
        </row>
        <row r="1092">
          <cell r="C1092">
            <v>0</v>
          </cell>
          <cell r="E1092">
            <v>0</v>
          </cell>
        </row>
        <row r="1093">
          <cell r="C1093">
            <v>0</v>
          </cell>
          <cell r="E1093">
            <v>0</v>
          </cell>
        </row>
        <row r="1094">
          <cell r="C1094">
            <v>0</v>
          </cell>
          <cell r="E1094">
            <v>0</v>
          </cell>
        </row>
        <row r="1095">
          <cell r="C1095">
            <v>0</v>
          </cell>
          <cell r="E1095">
            <v>0</v>
          </cell>
        </row>
        <row r="1096">
          <cell r="C1096">
            <v>0</v>
          </cell>
          <cell r="E1096">
            <v>0</v>
          </cell>
        </row>
        <row r="1097">
          <cell r="C1097">
            <v>0</v>
          </cell>
          <cell r="E1097">
            <v>0</v>
          </cell>
        </row>
        <row r="1098">
          <cell r="C1098">
            <v>0</v>
          </cell>
          <cell r="E1098">
            <v>0</v>
          </cell>
        </row>
        <row r="1099">
          <cell r="C1099">
            <v>0</v>
          </cell>
          <cell r="E1099">
            <v>0</v>
          </cell>
        </row>
        <row r="1100">
          <cell r="C1100">
            <v>0</v>
          </cell>
          <cell r="E1100">
            <v>0</v>
          </cell>
        </row>
        <row r="1101">
          <cell r="C1101">
            <v>0</v>
          </cell>
          <cell r="E1101">
            <v>0</v>
          </cell>
        </row>
        <row r="1102">
          <cell r="C1102">
            <v>0</v>
          </cell>
          <cell r="E1102">
            <v>0</v>
          </cell>
        </row>
        <row r="1103">
          <cell r="C1103">
            <v>0</v>
          </cell>
          <cell r="E1103">
            <v>0</v>
          </cell>
        </row>
        <row r="1104">
          <cell r="C1104">
            <v>0</v>
          </cell>
          <cell r="E1104">
            <v>0</v>
          </cell>
        </row>
        <row r="1105">
          <cell r="C1105">
            <v>0</v>
          </cell>
          <cell r="E1105">
            <v>0</v>
          </cell>
        </row>
        <row r="1106">
          <cell r="C1106">
            <v>0</v>
          </cell>
          <cell r="E1106">
            <v>0</v>
          </cell>
        </row>
        <row r="1107">
          <cell r="C1107">
            <v>0</v>
          </cell>
          <cell r="E1107">
            <v>0</v>
          </cell>
        </row>
        <row r="1108">
          <cell r="C1108">
            <v>0</v>
          </cell>
          <cell r="E1108">
            <v>0</v>
          </cell>
        </row>
        <row r="1109">
          <cell r="C1109">
            <v>0</v>
          </cell>
          <cell r="E1109">
            <v>0</v>
          </cell>
        </row>
        <row r="1110">
          <cell r="C1110">
            <v>0</v>
          </cell>
          <cell r="E1110">
            <v>0</v>
          </cell>
        </row>
        <row r="1111">
          <cell r="C1111">
            <v>0</v>
          </cell>
          <cell r="E1111">
            <v>0</v>
          </cell>
        </row>
        <row r="1112">
          <cell r="C1112">
            <v>0</v>
          </cell>
          <cell r="E1112">
            <v>0</v>
          </cell>
        </row>
        <row r="1113">
          <cell r="C1113">
            <v>0</v>
          </cell>
          <cell r="E1113">
            <v>0</v>
          </cell>
        </row>
        <row r="1114">
          <cell r="C1114">
            <v>0</v>
          </cell>
          <cell r="E1114">
            <v>0</v>
          </cell>
        </row>
        <row r="1115">
          <cell r="C1115">
            <v>0</v>
          </cell>
          <cell r="E1115">
            <v>0</v>
          </cell>
        </row>
        <row r="1116">
          <cell r="C1116">
            <v>0</v>
          </cell>
          <cell r="E1116">
            <v>0</v>
          </cell>
        </row>
        <row r="1117">
          <cell r="C1117">
            <v>0</v>
          </cell>
          <cell r="E1117">
            <v>0</v>
          </cell>
        </row>
        <row r="1118">
          <cell r="C1118">
            <v>0</v>
          </cell>
          <cell r="E1118">
            <v>0</v>
          </cell>
        </row>
        <row r="1119">
          <cell r="C1119">
            <v>0</v>
          </cell>
          <cell r="E1119">
            <v>0</v>
          </cell>
        </row>
        <row r="1120">
          <cell r="C1120">
            <v>0</v>
          </cell>
          <cell r="E1120">
            <v>0</v>
          </cell>
        </row>
        <row r="1121">
          <cell r="C1121">
            <v>0</v>
          </cell>
          <cell r="E1121">
            <v>0</v>
          </cell>
        </row>
        <row r="1122">
          <cell r="C1122">
            <v>0</v>
          </cell>
          <cell r="E1122">
            <v>0</v>
          </cell>
        </row>
        <row r="1123">
          <cell r="C1123">
            <v>0</v>
          </cell>
          <cell r="E1123">
            <v>0</v>
          </cell>
        </row>
        <row r="1124">
          <cell r="C1124">
            <v>0</v>
          </cell>
          <cell r="E1124">
            <v>0</v>
          </cell>
        </row>
        <row r="1125">
          <cell r="C1125">
            <v>0</v>
          </cell>
          <cell r="E1125">
            <v>0</v>
          </cell>
        </row>
        <row r="1126">
          <cell r="C1126">
            <v>0</v>
          </cell>
          <cell r="E1126">
            <v>0</v>
          </cell>
        </row>
        <row r="1127">
          <cell r="C1127">
            <v>0</v>
          </cell>
          <cell r="E1127">
            <v>0</v>
          </cell>
        </row>
        <row r="1128">
          <cell r="C1128">
            <v>0</v>
          </cell>
          <cell r="E1128">
            <v>0</v>
          </cell>
        </row>
        <row r="1129">
          <cell r="C1129">
            <v>0</v>
          </cell>
          <cell r="E1129">
            <v>0</v>
          </cell>
        </row>
        <row r="1130">
          <cell r="C1130">
            <v>0</v>
          </cell>
          <cell r="E1130">
            <v>0</v>
          </cell>
        </row>
        <row r="1131">
          <cell r="C1131">
            <v>0</v>
          </cell>
          <cell r="E1131">
            <v>0</v>
          </cell>
        </row>
        <row r="1132">
          <cell r="C1132">
            <v>0</v>
          </cell>
          <cell r="E1132">
            <v>0</v>
          </cell>
        </row>
        <row r="1133">
          <cell r="C1133">
            <v>0</v>
          </cell>
          <cell r="E1133">
            <v>0</v>
          </cell>
        </row>
        <row r="1134">
          <cell r="C1134">
            <v>0</v>
          </cell>
          <cell r="E1134">
            <v>0</v>
          </cell>
        </row>
        <row r="1135">
          <cell r="C1135">
            <v>0</v>
          </cell>
          <cell r="E1135">
            <v>0</v>
          </cell>
        </row>
        <row r="1136">
          <cell r="C1136">
            <v>0</v>
          </cell>
          <cell r="E1136">
            <v>0</v>
          </cell>
        </row>
        <row r="1137">
          <cell r="C1137">
            <v>0</v>
          </cell>
          <cell r="E1137">
            <v>0</v>
          </cell>
        </row>
        <row r="1138">
          <cell r="C1138">
            <v>0</v>
          </cell>
          <cell r="E1138">
            <v>0</v>
          </cell>
        </row>
        <row r="1139">
          <cell r="C1139">
            <v>0</v>
          </cell>
          <cell r="E1139">
            <v>0</v>
          </cell>
        </row>
        <row r="1140">
          <cell r="C1140">
            <v>0</v>
          </cell>
          <cell r="E1140">
            <v>0</v>
          </cell>
        </row>
        <row r="1141">
          <cell r="C1141">
            <v>0</v>
          </cell>
          <cell r="E1141">
            <v>0</v>
          </cell>
        </row>
        <row r="1142">
          <cell r="C1142">
            <v>0</v>
          </cell>
          <cell r="E1142">
            <v>0</v>
          </cell>
        </row>
        <row r="1143">
          <cell r="C1143">
            <v>0</v>
          </cell>
          <cell r="E1143">
            <v>0</v>
          </cell>
        </row>
        <row r="1144">
          <cell r="C1144">
            <v>0</v>
          </cell>
          <cell r="E1144">
            <v>0</v>
          </cell>
        </row>
        <row r="1145">
          <cell r="C1145">
            <v>0</v>
          </cell>
          <cell r="E1145">
            <v>0</v>
          </cell>
        </row>
        <row r="1146">
          <cell r="C1146">
            <v>0</v>
          </cell>
          <cell r="E1146">
            <v>0</v>
          </cell>
        </row>
        <row r="1147">
          <cell r="C1147">
            <v>0</v>
          </cell>
          <cell r="E1147">
            <v>0</v>
          </cell>
        </row>
        <row r="1148">
          <cell r="C1148">
            <v>0</v>
          </cell>
          <cell r="E1148">
            <v>0</v>
          </cell>
        </row>
        <row r="1149">
          <cell r="C1149">
            <v>0</v>
          </cell>
          <cell r="E1149">
            <v>0</v>
          </cell>
        </row>
        <row r="1150">
          <cell r="C1150">
            <v>0</v>
          </cell>
          <cell r="E1150">
            <v>0</v>
          </cell>
        </row>
        <row r="1151">
          <cell r="C1151">
            <v>0</v>
          </cell>
          <cell r="E1151">
            <v>0</v>
          </cell>
        </row>
        <row r="1152">
          <cell r="C1152">
            <v>0</v>
          </cell>
          <cell r="E1152">
            <v>0</v>
          </cell>
        </row>
        <row r="1153">
          <cell r="C1153">
            <v>0</v>
          </cell>
          <cell r="E1153">
            <v>0</v>
          </cell>
        </row>
        <row r="1154">
          <cell r="C1154">
            <v>0</v>
          </cell>
          <cell r="E1154">
            <v>0</v>
          </cell>
        </row>
        <row r="1155">
          <cell r="C1155">
            <v>0</v>
          </cell>
          <cell r="E1155">
            <v>0</v>
          </cell>
        </row>
        <row r="1156">
          <cell r="C1156">
            <v>0</v>
          </cell>
          <cell r="E1156">
            <v>0</v>
          </cell>
        </row>
        <row r="1157">
          <cell r="C1157">
            <v>0</v>
          </cell>
          <cell r="E1157">
            <v>0</v>
          </cell>
        </row>
        <row r="1158">
          <cell r="C1158">
            <v>0</v>
          </cell>
          <cell r="E1158">
            <v>0</v>
          </cell>
        </row>
        <row r="1159">
          <cell r="C1159">
            <v>0</v>
          </cell>
          <cell r="E1159">
            <v>0</v>
          </cell>
        </row>
        <row r="1160">
          <cell r="C1160">
            <v>0</v>
          </cell>
          <cell r="E1160">
            <v>0</v>
          </cell>
        </row>
        <row r="1161">
          <cell r="C1161">
            <v>0</v>
          </cell>
          <cell r="E1161">
            <v>0</v>
          </cell>
        </row>
        <row r="1162">
          <cell r="C1162">
            <v>0</v>
          </cell>
          <cell r="E1162">
            <v>0</v>
          </cell>
        </row>
        <row r="1163">
          <cell r="C1163">
            <v>0</v>
          </cell>
          <cell r="E1163">
            <v>0</v>
          </cell>
        </row>
        <row r="1164">
          <cell r="C1164">
            <v>0</v>
          </cell>
          <cell r="E1164">
            <v>0</v>
          </cell>
        </row>
        <row r="1165">
          <cell r="C1165">
            <v>0</v>
          </cell>
          <cell r="E1165">
            <v>0</v>
          </cell>
        </row>
        <row r="1166">
          <cell r="C1166">
            <v>0</v>
          </cell>
          <cell r="E1166">
            <v>0</v>
          </cell>
        </row>
        <row r="1167">
          <cell r="C1167">
            <v>0</v>
          </cell>
          <cell r="E1167">
            <v>0</v>
          </cell>
        </row>
        <row r="1168">
          <cell r="C1168">
            <v>0</v>
          </cell>
          <cell r="E1168">
            <v>0</v>
          </cell>
        </row>
        <row r="1169">
          <cell r="C1169">
            <v>0</v>
          </cell>
          <cell r="E1169">
            <v>0</v>
          </cell>
        </row>
        <row r="1170">
          <cell r="C1170">
            <v>0</v>
          </cell>
          <cell r="E1170">
            <v>0</v>
          </cell>
        </row>
        <row r="1171">
          <cell r="C1171">
            <v>0</v>
          </cell>
          <cell r="E1171">
            <v>0</v>
          </cell>
        </row>
        <row r="1172">
          <cell r="C1172">
            <v>0</v>
          </cell>
          <cell r="E1172">
            <v>0</v>
          </cell>
        </row>
        <row r="1173">
          <cell r="C1173">
            <v>0</v>
          </cell>
          <cell r="E1173">
            <v>0</v>
          </cell>
        </row>
        <row r="1174">
          <cell r="C1174">
            <v>0</v>
          </cell>
          <cell r="E1174">
            <v>0</v>
          </cell>
        </row>
        <row r="1175">
          <cell r="C1175">
            <v>0</v>
          </cell>
          <cell r="E1175">
            <v>0</v>
          </cell>
        </row>
        <row r="1176">
          <cell r="C1176">
            <v>0</v>
          </cell>
          <cell r="E1176">
            <v>0</v>
          </cell>
        </row>
        <row r="1177">
          <cell r="C1177">
            <v>0</v>
          </cell>
          <cell r="E1177">
            <v>0</v>
          </cell>
        </row>
        <row r="1178">
          <cell r="C1178">
            <v>0</v>
          </cell>
          <cell r="E1178">
            <v>0</v>
          </cell>
        </row>
        <row r="1179">
          <cell r="C1179">
            <v>0</v>
          </cell>
          <cell r="E1179">
            <v>0</v>
          </cell>
        </row>
        <row r="1180">
          <cell r="C1180">
            <v>0</v>
          </cell>
          <cell r="E1180">
            <v>0</v>
          </cell>
        </row>
        <row r="1181">
          <cell r="C1181">
            <v>0</v>
          </cell>
          <cell r="E1181">
            <v>0</v>
          </cell>
        </row>
        <row r="1182">
          <cell r="C1182">
            <v>0</v>
          </cell>
          <cell r="E1182">
            <v>0</v>
          </cell>
        </row>
        <row r="1183">
          <cell r="C1183">
            <v>0</v>
          </cell>
          <cell r="E1183">
            <v>0</v>
          </cell>
        </row>
        <row r="1184">
          <cell r="C1184">
            <v>0</v>
          </cell>
          <cell r="E1184">
            <v>0</v>
          </cell>
        </row>
        <row r="1185">
          <cell r="C1185">
            <v>0</v>
          </cell>
          <cell r="E1185">
            <v>0</v>
          </cell>
        </row>
        <row r="1186">
          <cell r="C1186">
            <v>0</v>
          </cell>
          <cell r="E1186">
            <v>0</v>
          </cell>
        </row>
        <row r="1187">
          <cell r="C1187">
            <v>0</v>
          </cell>
          <cell r="E1187">
            <v>0</v>
          </cell>
        </row>
        <row r="1188">
          <cell r="C1188">
            <v>0</v>
          </cell>
          <cell r="E1188">
            <v>0</v>
          </cell>
        </row>
        <row r="1189">
          <cell r="C1189">
            <v>0</v>
          </cell>
          <cell r="E1189">
            <v>0</v>
          </cell>
        </row>
        <row r="1190">
          <cell r="C1190">
            <v>0</v>
          </cell>
          <cell r="E1190">
            <v>0</v>
          </cell>
        </row>
        <row r="1191">
          <cell r="C1191">
            <v>0</v>
          </cell>
          <cell r="E1191">
            <v>0</v>
          </cell>
        </row>
        <row r="1192">
          <cell r="C1192">
            <v>0</v>
          </cell>
          <cell r="E1192">
            <v>0</v>
          </cell>
        </row>
        <row r="1193">
          <cell r="C1193">
            <v>0</v>
          </cell>
          <cell r="E1193">
            <v>0</v>
          </cell>
        </row>
        <row r="1194">
          <cell r="C1194">
            <v>0</v>
          </cell>
          <cell r="E1194">
            <v>0</v>
          </cell>
        </row>
        <row r="1195">
          <cell r="C1195">
            <v>0</v>
          </cell>
          <cell r="E1195">
            <v>0</v>
          </cell>
        </row>
        <row r="1196">
          <cell r="C1196">
            <v>0</v>
          </cell>
          <cell r="E1196">
            <v>0</v>
          </cell>
        </row>
        <row r="1197">
          <cell r="C1197">
            <v>0</v>
          </cell>
          <cell r="E1197">
            <v>0</v>
          </cell>
        </row>
        <row r="1198">
          <cell r="C1198">
            <v>0</v>
          </cell>
          <cell r="E1198">
            <v>0</v>
          </cell>
        </row>
        <row r="1199">
          <cell r="C1199">
            <v>0</v>
          </cell>
          <cell r="E1199">
            <v>0</v>
          </cell>
        </row>
        <row r="1200">
          <cell r="C1200">
            <v>0</v>
          </cell>
          <cell r="E1200">
            <v>0</v>
          </cell>
        </row>
        <row r="1201">
          <cell r="C1201">
            <v>0</v>
          </cell>
          <cell r="E1201">
            <v>0</v>
          </cell>
        </row>
        <row r="1202">
          <cell r="C1202">
            <v>0</v>
          </cell>
          <cell r="E1202">
            <v>0</v>
          </cell>
        </row>
        <row r="1203">
          <cell r="C1203">
            <v>0</v>
          </cell>
          <cell r="E1203">
            <v>0</v>
          </cell>
        </row>
        <row r="1204">
          <cell r="C1204">
            <v>0</v>
          </cell>
          <cell r="E1204">
            <v>0</v>
          </cell>
        </row>
        <row r="1205">
          <cell r="C1205">
            <v>0</v>
          </cell>
          <cell r="E1205">
            <v>0</v>
          </cell>
        </row>
        <row r="1206">
          <cell r="C1206">
            <v>0</v>
          </cell>
          <cell r="E1206">
            <v>0</v>
          </cell>
        </row>
        <row r="1207">
          <cell r="C1207">
            <v>0</v>
          </cell>
          <cell r="E1207">
            <v>0</v>
          </cell>
        </row>
        <row r="1208">
          <cell r="C1208">
            <v>0</v>
          </cell>
          <cell r="E1208">
            <v>0</v>
          </cell>
        </row>
        <row r="1209">
          <cell r="C1209">
            <v>0</v>
          </cell>
          <cell r="E1209">
            <v>0</v>
          </cell>
        </row>
        <row r="1210">
          <cell r="C1210">
            <v>0</v>
          </cell>
          <cell r="E1210">
            <v>0</v>
          </cell>
        </row>
        <row r="1211">
          <cell r="C1211">
            <v>0</v>
          </cell>
          <cell r="E1211">
            <v>0</v>
          </cell>
        </row>
        <row r="1212">
          <cell r="C1212">
            <v>0</v>
          </cell>
          <cell r="E1212">
            <v>0</v>
          </cell>
        </row>
        <row r="1213">
          <cell r="C1213">
            <v>0</v>
          </cell>
          <cell r="E1213">
            <v>0</v>
          </cell>
        </row>
        <row r="1214">
          <cell r="C1214">
            <v>0</v>
          </cell>
          <cell r="E1214">
            <v>0</v>
          </cell>
        </row>
        <row r="1215">
          <cell r="C1215">
            <v>0</v>
          </cell>
          <cell r="E1215">
            <v>0</v>
          </cell>
        </row>
        <row r="1216">
          <cell r="C1216">
            <v>0</v>
          </cell>
          <cell r="E1216">
            <v>0</v>
          </cell>
        </row>
        <row r="1217">
          <cell r="C1217">
            <v>0</v>
          </cell>
          <cell r="E1217">
            <v>0</v>
          </cell>
        </row>
        <row r="1218">
          <cell r="C1218">
            <v>0</v>
          </cell>
          <cell r="E1218">
            <v>0</v>
          </cell>
        </row>
        <row r="1219">
          <cell r="C1219">
            <v>0</v>
          </cell>
          <cell r="E1219">
            <v>0</v>
          </cell>
        </row>
        <row r="1220">
          <cell r="C1220">
            <v>0</v>
          </cell>
          <cell r="E1220">
            <v>0</v>
          </cell>
        </row>
        <row r="1221">
          <cell r="C1221">
            <v>0</v>
          </cell>
          <cell r="E1221">
            <v>0</v>
          </cell>
        </row>
        <row r="1222">
          <cell r="C1222">
            <v>0</v>
          </cell>
          <cell r="E1222">
            <v>0</v>
          </cell>
        </row>
        <row r="1223">
          <cell r="C1223">
            <v>0</v>
          </cell>
          <cell r="E1223">
            <v>0</v>
          </cell>
        </row>
        <row r="1224">
          <cell r="C1224">
            <v>0</v>
          </cell>
          <cell r="E1224">
            <v>0</v>
          </cell>
        </row>
        <row r="1225">
          <cell r="C1225">
            <v>0</v>
          </cell>
          <cell r="E1225">
            <v>0</v>
          </cell>
        </row>
        <row r="1226">
          <cell r="C1226">
            <v>0</v>
          </cell>
          <cell r="E1226">
            <v>0</v>
          </cell>
        </row>
        <row r="1227">
          <cell r="C1227">
            <v>0</v>
          </cell>
          <cell r="E1227">
            <v>0</v>
          </cell>
        </row>
        <row r="1228">
          <cell r="C1228">
            <v>0</v>
          </cell>
          <cell r="E1228">
            <v>0</v>
          </cell>
        </row>
        <row r="1229">
          <cell r="C1229">
            <v>0</v>
          </cell>
          <cell r="E1229">
            <v>0</v>
          </cell>
        </row>
        <row r="1230">
          <cell r="C1230">
            <v>0</v>
          </cell>
          <cell r="E1230">
            <v>0</v>
          </cell>
        </row>
        <row r="1231">
          <cell r="C1231">
            <v>0</v>
          </cell>
          <cell r="E1231">
            <v>0</v>
          </cell>
        </row>
        <row r="1232">
          <cell r="C1232">
            <v>0</v>
          </cell>
          <cell r="E1232">
            <v>0</v>
          </cell>
        </row>
        <row r="1233">
          <cell r="C1233">
            <v>0</v>
          </cell>
          <cell r="E1233">
            <v>0</v>
          </cell>
        </row>
        <row r="1234">
          <cell r="C1234">
            <v>0</v>
          </cell>
          <cell r="E1234">
            <v>0</v>
          </cell>
        </row>
        <row r="1235">
          <cell r="C1235">
            <v>0</v>
          </cell>
          <cell r="E1235">
            <v>0</v>
          </cell>
        </row>
        <row r="1236">
          <cell r="C1236">
            <v>0</v>
          </cell>
          <cell r="E1236">
            <v>0</v>
          </cell>
        </row>
        <row r="1237">
          <cell r="C1237">
            <v>0</v>
          </cell>
          <cell r="E1237">
            <v>0</v>
          </cell>
        </row>
        <row r="1238">
          <cell r="C1238">
            <v>0</v>
          </cell>
          <cell r="E1238">
            <v>0</v>
          </cell>
        </row>
        <row r="1239">
          <cell r="C1239">
            <v>0</v>
          </cell>
          <cell r="E1239">
            <v>0</v>
          </cell>
        </row>
        <row r="1240">
          <cell r="C1240">
            <v>0</v>
          </cell>
          <cell r="E1240">
            <v>0</v>
          </cell>
        </row>
        <row r="1241">
          <cell r="C1241">
            <v>0</v>
          </cell>
          <cell r="E1241">
            <v>0</v>
          </cell>
        </row>
        <row r="1242">
          <cell r="C1242">
            <v>0</v>
          </cell>
          <cell r="E1242">
            <v>0</v>
          </cell>
        </row>
        <row r="1243">
          <cell r="C1243">
            <v>0</v>
          </cell>
          <cell r="E1243">
            <v>0</v>
          </cell>
        </row>
        <row r="1244">
          <cell r="C1244">
            <v>0</v>
          </cell>
          <cell r="E1244">
            <v>0</v>
          </cell>
        </row>
        <row r="1245">
          <cell r="C1245">
            <v>0</v>
          </cell>
          <cell r="E1245">
            <v>0</v>
          </cell>
        </row>
        <row r="1246">
          <cell r="C1246">
            <v>0</v>
          </cell>
          <cell r="E1246">
            <v>0</v>
          </cell>
        </row>
        <row r="1247">
          <cell r="C1247">
            <v>0</v>
          </cell>
          <cell r="E1247">
            <v>0</v>
          </cell>
        </row>
        <row r="1248">
          <cell r="C1248">
            <v>0</v>
          </cell>
          <cell r="E1248">
            <v>0</v>
          </cell>
        </row>
        <row r="1249">
          <cell r="C1249">
            <v>0</v>
          </cell>
          <cell r="E1249">
            <v>0</v>
          </cell>
        </row>
        <row r="1250">
          <cell r="C1250">
            <v>0</v>
          </cell>
          <cell r="E1250">
            <v>0</v>
          </cell>
        </row>
        <row r="1251">
          <cell r="C1251">
            <v>0</v>
          </cell>
          <cell r="E1251">
            <v>0</v>
          </cell>
        </row>
        <row r="1252">
          <cell r="C1252">
            <v>0</v>
          </cell>
          <cell r="E1252">
            <v>0</v>
          </cell>
        </row>
        <row r="1253">
          <cell r="C1253">
            <v>0</v>
          </cell>
          <cell r="E1253">
            <v>0</v>
          </cell>
        </row>
        <row r="1254">
          <cell r="C1254">
            <v>0</v>
          </cell>
          <cell r="E1254">
            <v>0</v>
          </cell>
        </row>
        <row r="1255">
          <cell r="C1255">
            <v>0</v>
          </cell>
          <cell r="E1255">
            <v>0</v>
          </cell>
        </row>
        <row r="1256">
          <cell r="C1256">
            <v>0</v>
          </cell>
          <cell r="E1256">
            <v>0</v>
          </cell>
        </row>
        <row r="1257">
          <cell r="C1257">
            <v>0</v>
          </cell>
          <cell r="E1257">
            <v>0</v>
          </cell>
        </row>
        <row r="1258">
          <cell r="C1258">
            <v>0</v>
          </cell>
          <cell r="E1258">
            <v>0</v>
          </cell>
        </row>
        <row r="1259">
          <cell r="C1259">
            <v>0</v>
          </cell>
          <cell r="E1259">
            <v>0</v>
          </cell>
        </row>
        <row r="1260">
          <cell r="C1260">
            <v>0</v>
          </cell>
          <cell r="E1260">
            <v>0</v>
          </cell>
        </row>
        <row r="1261">
          <cell r="C1261">
            <v>0</v>
          </cell>
          <cell r="E1261">
            <v>0</v>
          </cell>
        </row>
        <row r="1262">
          <cell r="C1262">
            <v>0</v>
          </cell>
          <cell r="E1262">
            <v>0</v>
          </cell>
        </row>
        <row r="1263">
          <cell r="C1263">
            <v>0</v>
          </cell>
          <cell r="E1263">
            <v>0</v>
          </cell>
        </row>
        <row r="1264">
          <cell r="C1264">
            <v>0</v>
          </cell>
          <cell r="E1264">
            <v>0</v>
          </cell>
        </row>
        <row r="1265">
          <cell r="C1265">
            <v>0</v>
          </cell>
          <cell r="E1265">
            <v>0</v>
          </cell>
        </row>
        <row r="1266">
          <cell r="C1266">
            <v>0</v>
          </cell>
          <cell r="E1266">
            <v>0</v>
          </cell>
        </row>
        <row r="1267">
          <cell r="C1267">
            <v>0</v>
          </cell>
          <cell r="E1267">
            <v>0</v>
          </cell>
        </row>
        <row r="1268">
          <cell r="C1268">
            <v>0</v>
          </cell>
          <cell r="E1268">
            <v>0</v>
          </cell>
        </row>
        <row r="1269">
          <cell r="C1269">
            <v>0</v>
          </cell>
          <cell r="E1269">
            <v>0</v>
          </cell>
        </row>
        <row r="1270">
          <cell r="C1270">
            <v>0</v>
          </cell>
          <cell r="E1270">
            <v>0</v>
          </cell>
        </row>
        <row r="1271">
          <cell r="C1271">
            <v>0</v>
          </cell>
          <cell r="E1271">
            <v>0</v>
          </cell>
        </row>
        <row r="1272">
          <cell r="C1272">
            <v>0</v>
          </cell>
          <cell r="E1272">
            <v>0</v>
          </cell>
        </row>
        <row r="1273">
          <cell r="C1273">
            <v>0</v>
          </cell>
          <cell r="E1273">
            <v>0</v>
          </cell>
        </row>
        <row r="1274">
          <cell r="C1274">
            <v>0</v>
          </cell>
          <cell r="E1274">
            <v>0</v>
          </cell>
        </row>
        <row r="1275">
          <cell r="C1275">
            <v>0</v>
          </cell>
          <cell r="E1275">
            <v>0</v>
          </cell>
        </row>
        <row r="1276">
          <cell r="C1276">
            <v>0</v>
          </cell>
          <cell r="E1276">
            <v>0</v>
          </cell>
        </row>
        <row r="1277">
          <cell r="C1277">
            <v>0</v>
          </cell>
          <cell r="E1277">
            <v>0</v>
          </cell>
        </row>
        <row r="1278">
          <cell r="C1278">
            <v>0</v>
          </cell>
          <cell r="E1278">
            <v>0</v>
          </cell>
        </row>
        <row r="1279">
          <cell r="C1279">
            <v>0</v>
          </cell>
          <cell r="E1279">
            <v>0</v>
          </cell>
        </row>
        <row r="1280">
          <cell r="C1280">
            <v>0</v>
          </cell>
          <cell r="E1280">
            <v>0</v>
          </cell>
        </row>
        <row r="1281">
          <cell r="C1281">
            <v>0</v>
          </cell>
          <cell r="E1281">
            <v>0</v>
          </cell>
        </row>
        <row r="1282">
          <cell r="C1282">
            <v>0</v>
          </cell>
          <cell r="E1282">
            <v>0</v>
          </cell>
        </row>
        <row r="1283">
          <cell r="C1283">
            <v>0</v>
          </cell>
          <cell r="E1283">
            <v>0</v>
          </cell>
        </row>
        <row r="1284">
          <cell r="C1284">
            <v>0</v>
          </cell>
          <cell r="E1284">
            <v>0</v>
          </cell>
        </row>
        <row r="1285">
          <cell r="C1285">
            <v>0</v>
          </cell>
          <cell r="E1285">
            <v>0</v>
          </cell>
        </row>
        <row r="1286">
          <cell r="C1286">
            <v>0</v>
          </cell>
          <cell r="E1286">
            <v>0</v>
          </cell>
        </row>
        <row r="1287">
          <cell r="C1287">
            <v>0</v>
          </cell>
          <cell r="E1287">
            <v>0</v>
          </cell>
        </row>
        <row r="1288">
          <cell r="C1288">
            <v>0</v>
          </cell>
          <cell r="E1288">
            <v>0</v>
          </cell>
        </row>
        <row r="1289">
          <cell r="C1289">
            <v>0</v>
          </cell>
          <cell r="E1289">
            <v>0</v>
          </cell>
        </row>
        <row r="1290">
          <cell r="C1290">
            <v>0</v>
          </cell>
          <cell r="E1290">
            <v>0</v>
          </cell>
        </row>
        <row r="1291">
          <cell r="C1291">
            <v>0</v>
          </cell>
          <cell r="E1291">
            <v>0</v>
          </cell>
        </row>
        <row r="1292">
          <cell r="C1292">
            <v>0</v>
          </cell>
          <cell r="E1292">
            <v>0</v>
          </cell>
        </row>
        <row r="1293">
          <cell r="C1293">
            <v>0</v>
          </cell>
          <cell r="E1293">
            <v>0</v>
          </cell>
        </row>
        <row r="1294">
          <cell r="C1294">
            <v>0</v>
          </cell>
          <cell r="E1294">
            <v>0</v>
          </cell>
        </row>
        <row r="1295">
          <cell r="C1295">
            <v>0</v>
          </cell>
          <cell r="E1295">
            <v>0</v>
          </cell>
        </row>
        <row r="1296">
          <cell r="C1296">
            <v>0</v>
          </cell>
          <cell r="E1296">
            <v>0</v>
          </cell>
        </row>
        <row r="1297">
          <cell r="C1297">
            <v>0</v>
          </cell>
          <cell r="E1297">
            <v>0</v>
          </cell>
        </row>
        <row r="1298">
          <cell r="C1298">
            <v>0</v>
          </cell>
          <cell r="E1298">
            <v>0</v>
          </cell>
        </row>
        <row r="1299">
          <cell r="C1299">
            <v>0</v>
          </cell>
          <cell r="E1299">
            <v>0</v>
          </cell>
        </row>
        <row r="1300">
          <cell r="C1300">
            <v>0</v>
          </cell>
          <cell r="E1300">
            <v>0</v>
          </cell>
        </row>
        <row r="1301">
          <cell r="C1301">
            <v>0</v>
          </cell>
          <cell r="E1301">
            <v>0</v>
          </cell>
        </row>
        <row r="1302">
          <cell r="C1302">
            <v>0</v>
          </cell>
          <cell r="E1302">
            <v>0</v>
          </cell>
        </row>
        <row r="1303">
          <cell r="C1303">
            <v>0</v>
          </cell>
          <cell r="E1303">
            <v>0</v>
          </cell>
        </row>
        <row r="1304">
          <cell r="C1304">
            <v>0</v>
          </cell>
          <cell r="E1304">
            <v>0</v>
          </cell>
        </row>
        <row r="1305">
          <cell r="C1305">
            <v>0</v>
          </cell>
          <cell r="E1305">
            <v>0</v>
          </cell>
        </row>
        <row r="1306">
          <cell r="C1306">
            <v>0</v>
          </cell>
          <cell r="E1306">
            <v>0</v>
          </cell>
        </row>
        <row r="1307">
          <cell r="C1307">
            <v>0</v>
          </cell>
          <cell r="E1307">
            <v>0</v>
          </cell>
        </row>
        <row r="1308">
          <cell r="C1308">
            <v>0</v>
          </cell>
          <cell r="E1308">
            <v>0</v>
          </cell>
        </row>
        <row r="1309">
          <cell r="C1309">
            <v>0</v>
          </cell>
          <cell r="E1309">
            <v>0</v>
          </cell>
        </row>
        <row r="1310">
          <cell r="C1310">
            <v>0</v>
          </cell>
          <cell r="E1310">
            <v>0</v>
          </cell>
        </row>
        <row r="1311">
          <cell r="C1311">
            <v>0</v>
          </cell>
          <cell r="E1311">
            <v>0</v>
          </cell>
        </row>
        <row r="1312">
          <cell r="C1312">
            <v>0</v>
          </cell>
          <cell r="E1312">
            <v>0</v>
          </cell>
        </row>
        <row r="1313">
          <cell r="C1313">
            <v>0</v>
          </cell>
          <cell r="E1313">
            <v>0</v>
          </cell>
        </row>
        <row r="1314">
          <cell r="C1314">
            <v>0</v>
          </cell>
          <cell r="E1314">
            <v>0</v>
          </cell>
        </row>
        <row r="1315">
          <cell r="C1315">
            <v>0</v>
          </cell>
          <cell r="E1315">
            <v>0</v>
          </cell>
        </row>
        <row r="1316">
          <cell r="C1316">
            <v>0</v>
          </cell>
          <cell r="E1316">
            <v>0</v>
          </cell>
        </row>
        <row r="1317">
          <cell r="C1317">
            <v>0</v>
          </cell>
          <cell r="E1317">
            <v>0</v>
          </cell>
        </row>
        <row r="1318">
          <cell r="C1318">
            <v>0</v>
          </cell>
          <cell r="E1318">
            <v>0</v>
          </cell>
        </row>
        <row r="1319">
          <cell r="C1319">
            <v>0</v>
          </cell>
          <cell r="E1319">
            <v>0</v>
          </cell>
        </row>
        <row r="1320">
          <cell r="C1320">
            <v>0</v>
          </cell>
          <cell r="E1320">
            <v>0</v>
          </cell>
        </row>
        <row r="1321">
          <cell r="C1321">
            <v>0</v>
          </cell>
          <cell r="E1321">
            <v>0</v>
          </cell>
        </row>
        <row r="1322">
          <cell r="C1322">
            <v>0</v>
          </cell>
          <cell r="E1322">
            <v>0</v>
          </cell>
        </row>
        <row r="1323">
          <cell r="C1323">
            <v>0</v>
          </cell>
          <cell r="E1323">
            <v>0</v>
          </cell>
        </row>
        <row r="1324">
          <cell r="C1324">
            <v>0</v>
          </cell>
          <cell r="E1324">
            <v>0</v>
          </cell>
        </row>
        <row r="1325">
          <cell r="C1325">
            <v>0</v>
          </cell>
          <cell r="E1325">
            <v>0</v>
          </cell>
        </row>
        <row r="1326">
          <cell r="C1326">
            <v>0</v>
          </cell>
          <cell r="E1326">
            <v>0</v>
          </cell>
        </row>
        <row r="1327">
          <cell r="C1327">
            <v>0</v>
          </cell>
          <cell r="E1327">
            <v>0</v>
          </cell>
        </row>
        <row r="1328">
          <cell r="C1328">
            <v>0</v>
          </cell>
          <cell r="E1328">
            <v>0</v>
          </cell>
        </row>
        <row r="1329">
          <cell r="C1329">
            <v>0</v>
          </cell>
          <cell r="E1329">
            <v>0</v>
          </cell>
        </row>
        <row r="1330">
          <cell r="C1330">
            <v>0</v>
          </cell>
          <cell r="E1330">
            <v>0</v>
          </cell>
        </row>
        <row r="1331">
          <cell r="C1331">
            <v>0</v>
          </cell>
          <cell r="E1331">
            <v>0</v>
          </cell>
        </row>
        <row r="1332">
          <cell r="C1332">
            <v>0</v>
          </cell>
          <cell r="E1332">
            <v>0</v>
          </cell>
        </row>
        <row r="1333">
          <cell r="C1333">
            <v>0</v>
          </cell>
          <cell r="E1333">
            <v>0</v>
          </cell>
        </row>
        <row r="1334">
          <cell r="C1334">
            <v>0</v>
          </cell>
          <cell r="E1334">
            <v>0</v>
          </cell>
        </row>
        <row r="1335">
          <cell r="C1335">
            <v>0</v>
          </cell>
          <cell r="E1335">
            <v>0</v>
          </cell>
        </row>
        <row r="1336">
          <cell r="C1336">
            <v>0</v>
          </cell>
          <cell r="E1336">
            <v>0</v>
          </cell>
        </row>
        <row r="1337">
          <cell r="C1337">
            <v>0</v>
          </cell>
          <cell r="E1337">
            <v>0</v>
          </cell>
        </row>
        <row r="1338">
          <cell r="C1338">
            <v>0</v>
          </cell>
          <cell r="E1338">
            <v>0</v>
          </cell>
        </row>
        <row r="1339">
          <cell r="C1339">
            <v>0</v>
          </cell>
          <cell r="E1339">
            <v>0</v>
          </cell>
        </row>
        <row r="1340">
          <cell r="C1340">
            <v>0</v>
          </cell>
          <cell r="E1340">
            <v>0</v>
          </cell>
        </row>
        <row r="1341">
          <cell r="C1341">
            <v>0</v>
          </cell>
          <cell r="E1341">
            <v>0</v>
          </cell>
        </row>
        <row r="1342">
          <cell r="C1342">
            <v>0</v>
          </cell>
          <cell r="E1342">
            <v>0</v>
          </cell>
        </row>
        <row r="1343">
          <cell r="C1343">
            <v>0</v>
          </cell>
          <cell r="E1343">
            <v>0</v>
          </cell>
        </row>
        <row r="1344">
          <cell r="C1344">
            <v>0</v>
          </cell>
          <cell r="E1344">
            <v>0</v>
          </cell>
        </row>
        <row r="1345">
          <cell r="C1345">
            <v>0</v>
          </cell>
          <cell r="E1345">
            <v>0</v>
          </cell>
        </row>
        <row r="1346">
          <cell r="C1346">
            <v>0</v>
          </cell>
          <cell r="E1346">
            <v>0</v>
          </cell>
        </row>
        <row r="1347">
          <cell r="C1347">
            <v>0</v>
          </cell>
          <cell r="E1347">
            <v>0</v>
          </cell>
        </row>
        <row r="1348">
          <cell r="C1348">
            <v>0</v>
          </cell>
          <cell r="E1348">
            <v>0</v>
          </cell>
        </row>
        <row r="1349">
          <cell r="C1349">
            <v>0</v>
          </cell>
          <cell r="E1349">
            <v>0</v>
          </cell>
        </row>
        <row r="1350">
          <cell r="C1350">
            <v>0</v>
          </cell>
          <cell r="E1350">
            <v>0</v>
          </cell>
        </row>
        <row r="1351">
          <cell r="C1351">
            <v>0</v>
          </cell>
          <cell r="E1351">
            <v>0</v>
          </cell>
        </row>
        <row r="1352">
          <cell r="C1352">
            <v>0</v>
          </cell>
          <cell r="E1352">
            <v>0</v>
          </cell>
        </row>
        <row r="1353">
          <cell r="C1353">
            <v>0</v>
          </cell>
          <cell r="E1353">
            <v>0</v>
          </cell>
        </row>
        <row r="1354">
          <cell r="C1354">
            <v>0</v>
          </cell>
          <cell r="E1354">
            <v>0</v>
          </cell>
        </row>
        <row r="1355">
          <cell r="C1355">
            <v>0</v>
          </cell>
          <cell r="E1355">
            <v>0</v>
          </cell>
        </row>
        <row r="1356">
          <cell r="C1356">
            <v>0</v>
          </cell>
          <cell r="E1356">
            <v>0</v>
          </cell>
        </row>
        <row r="1357">
          <cell r="C1357">
            <v>0</v>
          </cell>
          <cell r="E1357">
            <v>0</v>
          </cell>
        </row>
        <row r="1358">
          <cell r="C1358">
            <v>0</v>
          </cell>
          <cell r="E1358">
            <v>0</v>
          </cell>
        </row>
        <row r="1359">
          <cell r="C1359">
            <v>0</v>
          </cell>
          <cell r="E1359">
            <v>0</v>
          </cell>
        </row>
        <row r="1360">
          <cell r="C1360">
            <v>0</v>
          </cell>
          <cell r="E1360">
            <v>0</v>
          </cell>
        </row>
        <row r="1361">
          <cell r="C1361">
            <v>0</v>
          </cell>
          <cell r="E1361">
            <v>0</v>
          </cell>
        </row>
        <row r="1362">
          <cell r="C1362">
            <v>0</v>
          </cell>
          <cell r="E1362">
            <v>0</v>
          </cell>
        </row>
        <row r="1363">
          <cell r="C1363">
            <v>0</v>
          </cell>
          <cell r="E1363">
            <v>0</v>
          </cell>
        </row>
        <row r="1364">
          <cell r="C1364">
            <v>0</v>
          </cell>
          <cell r="E1364">
            <v>0</v>
          </cell>
        </row>
        <row r="1365">
          <cell r="C1365">
            <v>0</v>
          </cell>
          <cell r="E1365">
            <v>0</v>
          </cell>
        </row>
        <row r="1366">
          <cell r="C1366">
            <v>0</v>
          </cell>
          <cell r="E1366">
            <v>0</v>
          </cell>
        </row>
        <row r="1367">
          <cell r="C1367">
            <v>0</v>
          </cell>
          <cell r="E1367">
            <v>0</v>
          </cell>
        </row>
        <row r="1368">
          <cell r="C1368">
            <v>0</v>
          </cell>
          <cell r="E1368">
            <v>0</v>
          </cell>
        </row>
        <row r="1369">
          <cell r="C1369">
            <v>0</v>
          </cell>
          <cell r="E1369">
            <v>0</v>
          </cell>
        </row>
        <row r="1370">
          <cell r="C1370">
            <v>0</v>
          </cell>
          <cell r="E1370">
            <v>0</v>
          </cell>
        </row>
        <row r="1371">
          <cell r="C1371">
            <v>0</v>
          </cell>
          <cell r="E1371">
            <v>0</v>
          </cell>
        </row>
        <row r="1372">
          <cell r="C1372">
            <v>0</v>
          </cell>
          <cell r="E1372">
            <v>0</v>
          </cell>
        </row>
        <row r="1373">
          <cell r="C1373">
            <v>0</v>
          </cell>
          <cell r="E1373">
            <v>0</v>
          </cell>
        </row>
        <row r="1374">
          <cell r="C1374">
            <v>0</v>
          </cell>
          <cell r="E1374">
            <v>0</v>
          </cell>
        </row>
        <row r="1375">
          <cell r="C1375">
            <v>0</v>
          </cell>
          <cell r="E1375">
            <v>0</v>
          </cell>
        </row>
        <row r="1376">
          <cell r="C1376">
            <v>0</v>
          </cell>
          <cell r="E1376">
            <v>0</v>
          </cell>
        </row>
        <row r="1377">
          <cell r="C1377">
            <v>0</v>
          </cell>
          <cell r="E1377">
            <v>0</v>
          </cell>
        </row>
        <row r="1378">
          <cell r="C1378">
            <v>0</v>
          </cell>
          <cell r="E1378">
            <v>0</v>
          </cell>
        </row>
        <row r="1379">
          <cell r="C1379">
            <v>0</v>
          </cell>
          <cell r="E1379">
            <v>0</v>
          </cell>
        </row>
        <row r="1380">
          <cell r="C1380">
            <v>0</v>
          </cell>
          <cell r="E1380">
            <v>0</v>
          </cell>
        </row>
        <row r="1381">
          <cell r="C1381">
            <v>0</v>
          </cell>
          <cell r="E1381">
            <v>0</v>
          </cell>
        </row>
        <row r="1382">
          <cell r="C1382">
            <v>0</v>
          </cell>
          <cell r="E1382">
            <v>0</v>
          </cell>
        </row>
        <row r="1383">
          <cell r="C1383">
            <v>0</v>
          </cell>
          <cell r="E1383">
            <v>0</v>
          </cell>
        </row>
        <row r="1384">
          <cell r="C1384">
            <v>0</v>
          </cell>
          <cell r="E1384">
            <v>0</v>
          </cell>
        </row>
        <row r="1385">
          <cell r="C1385">
            <v>0</v>
          </cell>
          <cell r="E1385">
            <v>0</v>
          </cell>
        </row>
        <row r="1386">
          <cell r="C1386">
            <v>0</v>
          </cell>
          <cell r="E1386">
            <v>0</v>
          </cell>
        </row>
        <row r="1387">
          <cell r="C1387">
            <v>0</v>
          </cell>
          <cell r="E1387">
            <v>0</v>
          </cell>
        </row>
        <row r="1388">
          <cell r="C1388">
            <v>0</v>
          </cell>
          <cell r="E1388">
            <v>0</v>
          </cell>
        </row>
        <row r="1389">
          <cell r="C1389">
            <v>0</v>
          </cell>
          <cell r="E1389">
            <v>0</v>
          </cell>
        </row>
        <row r="1390">
          <cell r="C1390">
            <v>0</v>
          </cell>
          <cell r="E1390">
            <v>0</v>
          </cell>
        </row>
        <row r="1391">
          <cell r="C1391">
            <v>0</v>
          </cell>
          <cell r="E1391">
            <v>0</v>
          </cell>
        </row>
        <row r="1392">
          <cell r="C1392">
            <v>0</v>
          </cell>
          <cell r="E1392">
            <v>0</v>
          </cell>
        </row>
        <row r="1393">
          <cell r="C1393">
            <v>0</v>
          </cell>
          <cell r="E1393">
            <v>0</v>
          </cell>
        </row>
        <row r="1394">
          <cell r="C1394">
            <v>0</v>
          </cell>
          <cell r="E1394">
            <v>0</v>
          </cell>
        </row>
        <row r="1395">
          <cell r="C1395">
            <v>0</v>
          </cell>
          <cell r="E1395">
            <v>0</v>
          </cell>
        </row>
        <row r="1396">
          <cell r="C1396">
            <v>0</v>
          </cell>
          <cell r="E1396">
            <v>0</v>
          </cell>
        </row>
        <row r="1397">
          <cell r="C1397">
            <v>0</v>
          </cell>
          <cell r="E1397">
            <v>0</v>
          </cell>
        </row>
        <row r="1398">
          <cell r="C1398">
            <v>0</v>
          </cell>
          <cell r="E1398">
            <v>0</v>
          </cell>
        </row>
        <row r="1399">
          <cell r="C1399">
            <v>0</v>
          </cell>
          <cell r="E1399">
            <v>0</v>
          </cell>
        </row>
        <row r="1400">
          <cell r="C1400">
            <v>0</v>
          </cell>
          <cell r="E1400">
            <v>0</v>
          </cell>
        </row>
        <row r="1401">
          <cell r="C1401">
            <v>0</v>
          </cell>
          <cell r="E1401">
            <v>0</v>
          </cell>
        </row>
        <row r="1402">
          <cell r="C1402">
            <v>0</v>
          </cell>
          <cell r="E1402">
            <v>0</v>
          </cell>
        </row>
        <row r="1403">
          <cell r="C1403">
            <v>0</v>
          </cell>
          <cell r="E1403">
            <v>0</v>
          </cell>
        </row>
        <row r="1404">
          <cell r="C1404">
            <v>0</v>
          </cell>
          <cell r="E1404">
            <v>0</v>
          </cell>
        </row>
        <row r="1405">
          <cell r="C1405">
            <v>0</v>
          </cell>
          <cell r="E1405">
            <v>0</v>
          </cell>
        </row>
        <row r="1406">
          <cell r="C1406">
            <v>0</v>
          </cell>
          <cell r="E1406">
            <v>0</v>
          </cell>
        </row>
        <row r="1407">
          <cell r="C1407">
            <v>0</v>
          </cell>
          <cell r="E1407">
            <v>0</v>
          </cell>
        </row>
        <row r="1408">
          <cell r="C1408">
            <v>0</v>
          </cell>
          <cell r="E1408">
            <v>0</v>
          </cell>
        </row>
        <row r="1409">
          <cell r="C1409">
            <v>0</v>
          </cell>
          <cell r="E1409">
            <v>0</v>
          </cell>
        </row>
        <row r="1410">
          <cell r="C1410">
            <v>0</v>
          </cell>
          <cell r="E1410">
            <v>0</v>
          </cell>
        </row>
        <row r="1411">
          <cell r="C1411">
            <v>0</v>
          </cell>
          <cell r="E1411">
            <v>0</v>
          </cell>
        </row>
        <row r="1412">
          <cell r="C1412">
            <v>0</v>
          </cell>
          <cell r="E1412">
            <v>0</v>
          </cell>
        </row>
        <row r="1413">
          <cell r="C1413">
            <v>0</v>
          </cell>
          <cell r="E1413">
            <v>0</v>
          </cell>
        </row>
        <row r="1414">
          <cell r="C1414">
            <v>0</v>
          </cell>
          <cell r="E1414">
            <v>0</v>
          </cell>
        </row>
        <row r="1415">
          <cell r="C1415">
            <v>0</v>
          </cell>
          <cell r="E1415">
            <v>0</v>
          </cell>
        </row>
        <row r="1416">
          <cell r="C1416">
            <v>0</v>
          </cell>
          <cell r="E1416">
            <v>0</v>
          </cell>
        </row>
        <row r="1417">
          <cell r="C1417">
            <v>0</v>
          </cell>
          <cell r="E1417">
            <v>0</v>
          </cell>
        </row>
        <row r="1418">
          <cell r="C1418">
            <v>0</v>
          </cell>
          <cell r="E1418">
            <v>0</v>
          </cell>
        </row>
        <row r="1419">
          <cell r="C1419">
            <v>0</v>
          </cell>
          <cell r="E1419">
            <v>0</v>
          </cell>
        </row>
        <row r="1420">
          <cell r="C1420">
            <v>0</v>
          </cell>
          <cell r="E1420">
            <v>0</v>
          </cell>
        </row>
        <row r="1421">
          <cell r="C1421">
            <v>0</v>
          </cell>
          <cell r="E1421">
            <v>0</v>
          </cell>
        </row>
        <row r="1422">
          <cell r="C1422">
            <v>0</v>
          </cell>
          <cell r="E1422">
            <v>0</v>
          </cell>
        </row>
        <row r="1423">
          <cell r="C1423">
            <v>0</v>
          </cell>
          <cell r="E1423">
            <v>0</v>
          </cell>
        </row>
        <row r="1424">
          <cell r="C1424">
            <v>0</v>
          </cell>
          <cell r="E1424">
            <v>0</v>
          </cell>
        </row>
        <row r="1425">
          <cell r="C1425">
            <v>0</v>
          </cell>
          <cell r="E1425">
            <v>0</v>
          </cell>
        </row>
        <row r="1426">
          <cell r="C1426">
            <v>0</v>
          </cell>
          <cell r="E1426">
            <v>0</v>
          </cell>
        </row>
        <row r="1427">
          <cell r="C1427">
            <v>0</v>
          </cell>
          <cell r="E1427">
            <v>0</v>
          </cell>
        </row>
        <row r="1428">
          <cell r="C1428">
            <v>0</v>
          </cell>
          <cell r="E1428">
            <v>0</v>
          </cell>
        </row>
        <row r="1429">
          <cell r="C1429">
            <v>0</v>
          </cell>
          <cell r="E1429">
            <v>0</v>
          </cell>
        </row>
        <row r="1430">
          <cell r="C1430">
            <v>0</v>
          </cell>
          <cell r="E1430">
            <v>0</v>
          </cell>
        </row>
        <row r="1431">
          <cell r="C1431">
            <v>0</v>
          </cell>
          <cell r="E1431">
            <v>0</v>
          </cell>
        </row>
        <row r="1432">
          <cell r="C1432">
            <v>0</v>
          </cell>
          <cell r="E1432">
            <v>0</v>
          </cell>
        </row>
        <row r="1433">
          <cell r="C1433">
            <v>0</v>
          </cell>
          <cell r="E1433">
            <v>0</v>
          </cell>
        </row>
        <row r="1434">
          <cell r="C1434">
            <v>0</v>
          </cell>
          <cell r="E1434">
            <v>0</v>
          </cell>
        </row>
        <row r="1435">
          <cell r="C1435">
            <v>0</v>
          </cell>
          <cell r="E1435">
            <v>0</v>
          </cell>
        </row>
        <row r="1436">
          <cell r="C1436">
            <v>0</v>
          </cell>
          <cell r="E1436">
            <v>0</v>
          </cell>
        </row>
        <row r="1437">
          <cell r="C1437">
            <v>0</v>
          </cell>
          <cell r="E1437">
            <v>0</v>
          </cell>
        </row>
        <row r="1438">
          <cell r="C1438">
            <v>0</v>
          </cell>
          <cell r="E1438">
            <v>0</v>
          </cell>
        </row>
        <row r="1439">
          <cell r="C1439">
            <v>0</v>
          </cell>
          <cell r="E1439">
            <v>0</v>
          </cell>
        </row>
        <row r="1440">
          <cell r="C1440">
            <v>0</v>
          </cell>
          <cell r="E1440">
            <v>0</v>
          </cell>
        </row>
        <row r="1441">
          <cell r="C1441">
            <v>0</v>
          </cell>
          <cell r="E1441">
            <v>0</v>
          </cell>
        </row>
        <row r="1442">
          <cell r="C1442">
            <v>0</v>
          </cell>
          <cell r="E1442">
            <v>0</v>
          </cell>
        </row>
        <row r="1443">
          <cell r="C1443">
            <v>0</v>
          </cell>
          <cell r="E1443">
            <v>0</v>
          </cell>
        </row>
        <row r="1444">
          <cell r="C1444">
            <v>0</v>
          </cell>
          <cell r="E1444">
            <v>0</v>
          </cell>
        </row>
        <row r="1445">
          <cell r="C1445">
            <v>0</v>
          </cell>
          <cell r="E1445">
            <v>0</v>
          </cell>
        </row>
        <row r="1446">
          <cell r="C1446">
            <v>0</v>
          </cell>
          <cell r="E1446">
            <v>0</v>
          </cell>
        </row>
        <row r="1447">
          <cell r="C1447">
            <v>0</v>
          </cell>
          <cell r="E1447">
            <v>0</v>
          </cell>
        </row>
        <row r="1448">
          <cell r="C1448">
            <v>0</v>
          </cell>
          <cell r="E1448">
            <v>0</v>
          </cell>
        </row>
        <row r="1449">
          <cell r="C1449">
            <v>0</v>
          </cell>
          <cell r="E1449">
            <v>0</v>
          </cell>
        </row>
        <row r="1450">
          <cell r="C1450">
            <v>0</v>
          </cell>
          <cell r="E1450">
            <v>0</v>
          </cell>
        </row>
        <row r="1451">
          <cell r="C1451">
            <v>0</v>
          </cell>
          <cell r="E1451">
            <v>0</v>
          </cell>
        </row>
        <row r="1452">
          <cell r="C1452">
            <v>0</v>
          </cell>
          <cell r="E1452">
            <v>0</v>
          </cell>
        </row>
        <row r="1453">
          <cell r="C1453">
            <v>0</v>
          </cell>
          <cell r="E1453">
            <v>0</v>
          </cell>
        </row>
        <row r="1454">
          <cell r="C1454">
            <v>0</v>
          </cell>
          <cell r="E1454">
            <v>0</v>
          </cell>
        </row>
        <row r="1455">
          <cell r="C1455">
            <v>0</v>
          </cell>
          <cell r="E1455">
            <v>0</v>
          </cell>
        </row>
        <row r="1456">
          <cell r="C1456">
            <v>0</v>
          </cell>
          <cell r="E1456">
            <v>0</v>
          </cell>
        </row>
        <row r="1457">
          <cell r="C1457">
            <v>0</v>
          </cell>
          <cell r="E1457">
            <v>0</v>
          </cell>
        </row>
        <row r="1458">
          <cell r="C1458">
            <v>0</v>
          </cell>
          <cell r="E1458">
            <v>0</v>
          </cell>
        </row>
        <row r="1459">
          <cell r="C1459">
            <v>0</v>
          </cell>
          <cell r="E1459">
            <v>0</v>
          </cell>
        </row>
        <row r="1460">
          <cell r="C1460">
            <v>0</v>
          </cell>
          <cell r="E1460">
            <v>0</v>
          </cell>
        </row>
        <row r="1461">
          <cell r="C1461">
            <v>0</v>
          </cell>
          <cell r="E1461">
            <v>0</v>
          </cell>
        </row>
        <row r="1462">
          <cell r="C1462">
            <v>0</v>
          </cell>
          <cell r="E1462">
            <v>0</v>
          </cell>
        </row>
        <row r="1463">
          <cell r="C1463">
            <v>0</v>
          </cell>
          <cell r="E1463">
            <v>0</v>
          </cell>
        </row>
        <row r="1464">
          <cell r="C1464">
            <v>0</v>
          </cell>
          <cell r="E1464">
            <v>0</v>
          </cell>
        </row>
        <row r="1465">
          <cell r="C1465">
            <v>0</v>
          </cell>
          <cell r="E1465">
            <v>0</v>
          </cell>
        </row>
        <row r="1466">
          <cell r="C1466">
            <v>0</v>
          </cell>
          <cell r="E1466">
            <v>0</v>
          </cell>
        </row>
        <row r="1467">
          <cell r="C1467">
            <v>0</v>
          </cell>
          <cell r="E1467">
            <v>0</v>
          </cell>
        </row>
        <row r="1468">
          <cell r="C1468">
            <v>0</v>
          </cell>
          <cell r="E1468">
            <v>0</v>
          </cell>
        </row>
        <row r="1469">
          <cell r="C1469">
            <v>0</v>
          </cell>
          <cell r="E1469">
            <v>0</v>
          </cell>
        </row>
        <row r="1470">
          <cell r="C1470">
            <v>0</v>
          </cell>
          <cell r="E1470">
            <v>0</v>
          </cell>
        </row>
        <row r="1471">
          <cell r="C1471">
            <v>0</v>
          </cell>
          <cell r="E1471">
            <v>0</v>
          </cell>
        </row>
        <row r="1472">
          <cell r="C1472">
            <v>0</v>
          </cell>
          <cell r="E1472">
            <v>0</v>
          </cell>
        </row>
        <row r="1473">
          <cell r="C1473">
            <v>0</v>
          </cell>
          <cell r="E1473">
            <v>0</v>
          </cell>
        </row>
        <row r="1474">
          <cell r="C1474">
            <v>0</v>
          </cell>
          <cell r="E1474">
            <v>0</v>
          </cell>
        </row>
        <row r="1475">
          <cell r="C1475">
            <v>0</v>
          </cell>
          <cell r="E1475">
            <v>0</v>
          </cell>
        </row>
        <row r="1476">
          <cell r="C1476">
            <v>0</v>
          </cell>
          <cell r="E1476">
            <v>0</v>
          </cell>
        </row>
        <row r="1477">
          <cell r="C1477">
            <v>0</v>
          </cell>
          <cell r="E1477">
            <v>0</v>
          </cell>
        </row>
        <row r="1478">
          <cell r="C1478">
            <v>0</v>
          </cell>
          <cell r="E1478">
            <v>0</v>
          </cell>
        </row>
        <row r="1479">
          <cell r="C1479">
            <v>0</v>
          </cell>
          <cell r="E1479">
            <v>0</v>
          </cell>
        </row>
        <row r="1480">
          <cell r="C1480">
            <v>0</v>
          </cell>
          <cell r="E1480">
            <v>0</v>
          </cell>
        </row>
        <row r="1481">
          <cell r="C1481">
            <v>0</v>
          </cell>
          <cell r="E1481">
            <v>0</v>
          </cell>
        </row>
        <row r="1482">
          <cell r="C1482">
            <v>0</v>
          </cell>
          <cell r="E1482">
            <v>0</v>
          </cell>
        </row>
        <row r="1483">
          <cell r="C1483">
            <v>0</v>
          </cell>
          <cell r="E1483">
            <v>0</v>
          </cell>
        </row>
        <row r="1484">
          <cell r="C1484">
            <v>0</v>
          </cell>
          <cell r="E1484">
            <v>0</v>
          </cell>
        </row>
        <row r="1485">
          <cell r="C1485">
            <v>0</v>
          </cell>
          <cell r="E1485">
            <v>0</v>
          </cell>
        </row>
        <row r="1486">
          <cell r="C1486">
            <v>0</v>
          </cell>
          <cell r="E1486">
            <v>0</v>
          </cell>
        </row>
        <row r="1487">
          <cell r="C1487">
            <v>0</v>
          </cell>
          <cell r="E1487">
            <v>0</v>
          </cell>
        </row>
        <row r="1488">
          <cell r="C1488">
            <v>0</v>
          </cell>
          <cell r="E1488">
            <v>0</v>
          </cell>
        </row>
        <row r="1489">
          <cell r="C1489">
            <v>0</v>
          </cell>
          <cell r="E1489">
            <v>0</v>
          </cell>
        </row>
        <row r="1490">
          <cell r="C1490">
            <v>0</v>
          </cell>
          <cell r="E1490">
            <v>0</v>
          </cell>
        </row>
        <row r="1491">
          <cell r="C1491">
            <v>0</v>
          </cell>
          <cell r="E1491">
            <v>0</v>
          </cell>
        </row>
        <row r="1492">
          <cell r="C1492">
            <v>0</v>
          </cell>
          <cell r="E1492">
            <v>0</v>
          </cell>
        </row>
        <row r="1493">
          <cell r="C1493">
            <v>0</v>
          </cell>
          <cell r="E1493">
            <v>0</v>
          </cell>
        </row>
        <row r="1494">
          <cell r="C1494">
            <v>0</v>
          </cell>
          <cell r="E1494">
            <v>0</v>
          </cell>
        </row>
        <row r="1495">
          <cell r="C1495">
            <v>0</v>
          </cell>
          <cell r="E1495">
            <v>0</v>
          </cell>
        </row>
        <row r="1496">
          <cell r="C1496">
            <v>0</v>
          </cell>
          <cell r="E1496">
            <v>0</v>
          </cell>
        </row>
        <row r="1497">
          <cell r="C1497">
            <v>0</v>
          </cell>
          <cell r="E1497">
            <v>0</v>
          </cell>
        </row>
        <row r="1498">
          <cell r="C1498">
            <v>0</v>
          </cell>
          <cell r="E1498">
            <v>0</v>
          </cell>
        </row>
        <row r="1499">
          <cell r="C1499">
            <v>0</v>
          </cell>
          <cell r="E1499">
            <v>0</v>
          </cell>
        </row>
        <row r="1500">
          <cell r="C1500">
            <v>0</v>
          </cell>
          <cell r="E1500">
            <v>0</v>
          </cell>
        </row>
        <row r="1501">
          <cell r="C1501">
            <v>0</v>
          </cell>
          <cell r="E1501">
            <v>0</v>
          </cell>
        </row>
        <row r="1502">
          <cell r="C1502">
            <v>0</v>
          </cell>
          <cell r="E1502">
            <v>0</v>
          </cell>
        </row>
        <row r="1503">
          <cell r="C1503">
            <v>0</v>
          </cell>
          <cell r="E1503">
            <v>0</v>
          </cell>
        </row>
        <row r="1504">
          <cell r="C1504">
            <v>0</v>
          </cell>
          <cell r="E1504">
            <v>0</v>
          </cell>
        </row>
        <row r="1505">
          <cell r="C1505">
            <v>0</v>
          </cell>
          <cell r="E1505">
            <v>0</v>
          </cell>
        </row>
        <row r="1506">
          <cell r="C1506">
            <v>0</v>
          </cell>
          <cell r="E1506">
            <v>0</v>
          </cell>
        </row>
        <row r="1507">
          <cell r="C1507">
            <v>0</v>
          </cell>
          <cell r="E1507">
            <v>0</v>
          </cell>
        </row>
        <row r="1508">
          <cell r="C1508">
            <v>0</v>
          </cell>
          <cell r="E1508">
            <v>0</v>
          </cell>
        </row>
        <row r="1509">
          <cell r="C1509">
            <v>0</v>
          </cell>
          <cell r="E1509">
            <v>0</v>
          </cell>
        </row>
        <row r="1510">
          <cell r="C1510">
            <v>0</v>
          </cell>
          <cell r="E1510">
            <v>0</v>
          </cell>
        </row>
        <row r="1511">
          <cell r="C1511">
            <v>0</v>
          </cell>
          <cell r="E1511">
            <v>0</v>
          </cell>
        </row>
        <row r="1512">
          <cell r="C1512">
            <v>0</v>
          </cell>
          <cell r="E1512">
            <v>0</v>
          </cell>
        </row>
        <row r="1513">
          <cell r="C1513">
            <v>0</v>
          </cell>
          <cell r="E1513">
            <v>0</v>
          </cell>
        </row>
        <row r="1514">
          <cell r="C1514">
            <v>0</v>
          </cell>
          <cell r="E1514">
            <v>0</v>
          </cell>
        </row>
        <row r="1515">
          <cell r="C1515">
            <v>0</v>
          </cell>
          <cell r="E1515">
            <v>0</v>
          </cell>
        </row>
        <row r="1516">
          <cell r="C1516">
            <v>0</v>
          </cell>
          <cell r="E1516">
            <v>0</v>
          </cell>
        </row>
        <row r="1517">
          <cell r="C1517">
            <v>0</v>
          </cell>
          <cell r="E1517">
            <v>0</v>
          </cell>
        </row>
        <row r="1518">
          <cell r="C1518">
            <v>0</v>
          </cell>
          <cell r="E1518">
            <v>0</v>
          </cell>
        </row>
        <row r="1519">
          <cell r="C1519">
            <v>0</v>
          </cell>
          <cell r="E1519">
            <v>0</v>
          </cell>
        </row>
        <row r="1520">
          <cell r="C1520">
            <v>0</v>
          </cell>
          <cell r="E1520">
            <v>0</v>
          </cell>
        </row>
        <row r="1521">
          <cell r="C1521">
            <v>0</v>
          </cell>
          <cell r="E1521">
            <v>0</v>
          </cell>
        </row>
        <row r="1522">
          <cell r="C1522">
            <v>0</v>
          </cell>
          <cell r="E1522">
            <v>0</v>
          </cell>
        </row>
        <row r="1523">
          <cell r="C1523">
            <v>0</v>
          </cell>
          <cell r="E1523">
            <v>0</v>
          </cell>
        </row>
        <row r="1524">
          <cell r="C1524">
            <v>0</v>
          </cell>
          <cell r="E1524">
            <v>0</v>
          </cell>
        </row>
        <row r="1525">
          <cell r="C1525">
            <v>0</v>
          </cell>
          <cell r="E1525">
            <v>0</v>
          </cell>
        </row>
        <row r="1526">
          <cell r="C1526">
            <v>0</v>
          </cell>
          <cell r="E1526">
            <v>0</v>
          </cell>
        </row>
        <row r="1527">
          <cell r="C1527">
            <v>0</v>
          </cell>
          <cell r="E1527">
            <v>0</v>
          </cell>
        </row>
        <row r="1528">
          <cell r="C1528">
            <v>0</v>
          </cell>
          <cell r="E1528">
            <v>0</v>
          </cell>
        </row>
        <row r="1529">
          <cell r="C1529">
            <v>0</v>
          </cell>
          <cell r="E1529">
            <v>0</v>
          </cell>
        </row>
        <row r="1530">
          <cell r="C1530">
            <v>0</v>
          </cell>
          <cell r="E1530">
            <v>0</v>
          </cell>
        </row>
        <row r="1531">
          <cell r="C1531">
            <v>0</v>
          </cell>
          <cell r="E1531">
            <v>0</v>
          </cell>
        </row>
        <row r="1532">
          <cell r="C1532">
            <v>0</v>
          </cell>
          <cell r="E1532">
            <v>0</v>
          </cell>
        </row>
        <row r="1533">
          <cell r="C1533">
            <v>0</v>
          </cell>
          <cell r="E1533">
            <v>0</v>
          </cell>
        </row>
        <row r="1534">
          <cell r="C1534">
            <v>0</v>
          </cell>
          <cell r="E1534">
            <v>0</v>
          </cell>
        </row>
        <row r="1535">
          <cell r="C1535">
            <v>0</v>
          </cell>
          <cell r="E1535">
            <v>0</v>
          </cell>
        </row>
        <row r="1536">
          <cell r="C1536">
            <v>0</v>
          </cell>
          <cell r="E1536">
            <v>0</v>
          </cell>
        </row>
        <row r="1537">
          <cell r="C1537">
            <v>0</v>
          </cell>
          <cell r="E1537">
            <v>0</v>
          </cell>
        </row>
        <row r="1538">
          <cell r="C1538">
            <v>0</v>
          </cell>
          <cell r="E1538">
            <v>0</v>
          </cell>
        </row>
        <row r="1539">
          <cell r="C1539">
            <v>0</v>
          </cell>
          <cell r="E1539">
            <v>0</v>
          </cell>
        </row>
        <row r="1540">
          <cell r="C1540">
            <v>0</v>
          </cell>
          <cell r="E1540">
            <v>0</v>
          </cell>
        </row>
        <row r="1541">
          <cell r="C1541">
            <v>0</v>
          </cell>
          <cell r="E1541">
            <v>0</v>
          </cell>
        </row>
        <row r="1542">
          <cell r="C1542">
            <v>0</v>
          </cell>
          <cell r="E1542">
            <v>0</v>
          </cell>
        </row>
        <row r="1543">
          <cell r="C1543">
            <v>0</v>
          </cell>
          <cell r="E1543">
            <v>0</v>
          </cell>
        </row>
        <row r="1544">
          <cell r="C1544">
            <v>0</v>
          </cell>
          <cell r="E1544">
            <v>0</v>
          </cell>
        </row>
        <row r="1545">
          <cell r="C1545">
            <v>0</v>
          </cell>
          <cell r="E1545">
            <v>0</v>
          </cell>
        </row>
        <row r="1546">
          <cell r="C1546">
            <v>0</v>
          </cell>
          <cell r="E1546">
            <v>0</v>
          </cell>
        </row>
        <row r="1547">
          <cell r="C1547">
            <v>0</v>
          </cell>
          <cell r="E1547">
            <v>0</v>
          </cell>
        </row>
        <row r="1548">
          <cell r="C1548">
            <v>0</v>
          </cell>
          <cell r="E1548">
            <v>0</v>
          </cell>
        </row>
        <row r="1549">
          <cell r="C1549">
            <v>0</v>
          </cell>
          <cell r="E1549">
            <v>0</v>
          </cell>
        </row>
        <row r="1550">
          <cell r="C1550">
            <v>0</v>
          </cell>
          <cell r="E1550">
            <v>0</v>
          </cell>
        </row>
        <row r="1551">
          <cell r="C1551">
            <v>0</v>
          </cell>
          <cell r="E1551">
            <v>0</v>
          </cell>
        </row>
        <row r="1552">
          <cell r="C1552">
            <v>0</v>
          </cell>
          <cell r="E1552">
            <v>0</v>
          </cell>
        </row>
        <row r="1553">
          <cell r="C1553">
            <v>0</v>
          </cell>
          <cell r="E1553">
            <v>0</v>
          </cell>
        </row>
        <row r="1554">
          <cell r="C1554">
            <v>0</v>
          </cell>
          <cell r="E1554">
            <v>0</v>
          </cell>
        </row>
        <row r="1555">
          <cell r="C1555">
            <v>0</v>
          </cell>
          <cell r="E1555">
            <v>0</v>
          </cell>
        </row>
        <row r="1556">
          <cell r="C1556">
            <v>0</v>
          </cell>
          <cell r="E1556">
            <v>0</v>
          </cell>
        </row>
        <row r="1557">
          <cell r="C1557">
            <v>0</v>
          </cell>
          <cell r="E1557">
            <v>0</v>
          </cell>
        </row>
        <row r="1558">
          <cell r="C1558">
            <v>0</v>
          </cell>
          <cell r="E1558">
            <v>0</v>
          </cell>
        </row>
        <row r="1559">
          <cell r="C1559">
            <v>0</v>
          </cell>
          <cell r="E1559">
            <v>0</v>
          </cell>
        </row>
        <row r="1560">
          <cell r="C1560">
            <v>0</v>
          </cell>
          <cell r="E1560">
            <v>0</v>
          </cell>
        </row>
        <row r="1561">
          <cell r="C1561">
            <v>0</v>
          </cell>
          <cell r="E1561">
            <v>0</v>
          </cell>
        </row>
        <row r="1562">
          <cell r="C1562">
            <v>0</v>
          </cell>
          <cell r="E1562">
            <v>0</v>
          </cell>
        </row>
        <row r="1563">
          <cell r="C1563">
            <v>0</v>
          </cell>
          <cell r="E1563">
            <v>0</v>
          </cell>
        </row>
        <row r="1564">
          <cell r="C1564">
            <v>0</v>
          </cell>
          <cell r="E1564">
            <v>0</v>
          </cell>
        </row>
        <row r="1565">
          <cell r="C1565">
            <v>0</v>
          </cell>
          <cell r="E1565">
            <v>0</v>
          </cell>
        </row>
        <row r="1566">
          <cell r="C1566">
            <v>0</v>
          </cell>
          <cell r="E1566">
            <v>0</v>
          </cell>
        </row>
        <row r="1567">
          <cell r="C1567">
            <v>0</v>
          </cell>
          <cell r="E1567">
            <v>0</v>
          </cell>
        </row>
        <row r="1568">
          <cell r="C1568">
            <v>0</v>
          </cell>
          <cell r="E1568">
            <v>0</v>
          </cell>
        </row>
        <row r="1569">
          <cell r="C1569">
            <v>0</v>
          </cell>
          <cell r="E1569">
            <v>0</v>
          </cell>
        </row>
        <row r="1570">
          <cell r="C1570">
            <v>0</v>
          </cell>
          <cell r="E1570">
            <v>0</v>
          </cell>
        </row>
        <row r="1571">
          <cell r="C1571">
            <v>0</v>
          </cell>
          <cell r="E1571">
            <v>0</v>
          </cell>
        </row>
        <row r="1572">
          <cell r="C1572">
            <v>0</v>
          </cell>
          <cell r="E1572">
            <v>0</v>
          </cell>
        </row>
        <row r="1573">
          <cell r="C1573">
            <v>0</v>
          </cell>
          <cell r="E1573">
            <v>0</v>
          </cell>
        </row>
        <row r="1574">
          <cell r="C1574">
            <v>0</v>
          </cell>
          <cell r="E1574">
            <v>0</v>
          </cell>
        </row>
        <row r="1575">
          <cell r="C1575">
            <v>0</v>
          </cell>
          <cell r="E1575">
            <v>0</v>
          </cell>
        </row>
        <row r="1576">
          <cell r="C1576">
            <v>0</v>
          </cell>
          <cell r="E1576">
            <v>0</v>
          </cell>
        </row>
        <row r="1577">
          <cell r="C1577">
            <v>0</v>
          </cell>
          <cell r="E1577">
            <v>0</v>
          </cell>
        </row>
        <row r="1578">
          <cell r="C1578">
            <v>0</v>
          </cell>
          <cell r="E1578">
            <v>0</v>
          </cell>
        </row>
        <row r="1579">
          <cell r="C1579">
            <v>0</v>
          </cell>
          <cell r="E1579">
            <v>0</v>
          </cell>
        </row>
        <row r="1580">
          <cell r="C1580">
            <v>0</v>
          </cell>
          <cell r="E1580">
            <v>0</v>
          </cell>
        </row>
        <row r="1581">
          <cell r="C1581">
            <v>0</v>
          </cell>
          <cell r="E1581">
            <v>0</v>
          </cell>
        </row>
        <row r="1582">
          <cell r="C1582">
            <v>0</v>
          </cell>
          <cell r="E1582">
            <v>0</v>
          </cell>
        </row>
        <row r="1583">
          <cell r="C1583">
            <v>0</v>
          </cell>
          <cell r="E1583">
            <v>0</v>
          </cell>
        </row>
        <row r="1584">
          <cell r="C1584">
            <v>0</v>
          </cell>
          <cell r="E1584">
            <v>0</v>
          </cell>
        </row>
        <row r="1585">
          <cell r="C1585">
            <v>0</v>
          </cell>
          <cell r="E1585">
            <v>0</v>
          </cell>
        </row>
        <row r="1586">
          <cell r="C1586">
            <v>0</v>
          </cell>
          <cell r="E1586">
            <v>0</v>
          </cell>
        </row>
        <row r="1587">
          <cell r="C1587">
            <v>0</v>
          </cell>
          <cell r="E1587">
            <v>0</v>
          </cell>
        </row>
        <row r="1588">
          <cell r="C1588">
            <v>0</v>
          </cell>
          <cell r="E1588">
            <v>0</v>
          </cell>
        </row>
        <row r="1589">
          <cell r="C1589">
            <v>0</v>
          </cell>
          <cell r="E1589">
            <v>0</v>
          </cell>
        </row>
        <row r="1590">
          <cell r="C1590">
            <v>0</v>
          </cell>
          <cell r="E1590">
            <v>0</v>
          </cell>
        </row>
        <row r="1591">
          <cell r="C1591">
            <v>0</v>
          </cell>
          <cell r="E1591">
            <v>0</v>
          </cell>
        </row>
        <row r="1592">
          <cell r="C1592">
            <v>0</v>
          </cell>
          <cell r="E1592">
            <v>0</v>
          </cell>
        </row>
        <row r="1593">
          <cell r="C1593">
            <v>0</v>
          </cell>
          <cell r="E1593">
            <v>0</v>
          </cell>
        </row>
        <row r="1594">
          <cell r="C1594">
            <v>0</v>
          </cell>
          <cell r="E1594">
            <v>0</v>
          </cell>
        </row>
        <row r="1595">
          <cell r="C1595">
            <v>0</v>
          </cell>
          <cell r="E1595">
            <v>0</v>
          </cell>
        </row>
        <row r="1596">
          <cell r="C1596">
            <v>0</v>
          </cell>
          <cell r="E1596">
            <v>0</v>
          </cell>
        </row>
        <row r="1597">
          <cell r="C1597">
            <v>0</v>
          </cell>
          <cell r="E1597">
            <v>0</v>
          </cell>
        </row>
        <row r="1598">
          <cell r="C1598">
            <v>0</v>
          </cell>
          <cell r="E1598">
            <v>0</v>
          </cell>
        </row>
        <row r="1599">
          <cell r="C1599">
            <v>0</v>
          </cell>
          <cell r="E1599">
            <v>0</v>
          </cell>
        </row>
        <row r="1600">
          <cell r="C1600">
            <v>0</v>
          </cell>
          <cell r="E1600">
            <v>0</v>
          </cell>
        </row>
        <row r="1601">
          <cell r="C1601">
            <v>0</v>
          </cell>
          <cell r="E1601">
            <v>0</v>
          </cell>
        </row>
        <row r="1602">
          <cell r="C1602">
            <v>0</v>
          </cell>
          <cell r="E1602">
            <v>0</v>
          </cell>
        </row>
        <row r="1603">
          <cell r="C1603">
            <v>0</v>
          </cell>
          <cell r="E1603">
            <v>0</v>
          </cell>
        </row>
        <row r="1604">
          <cell r="C1604">
            <v>0</v>
          </cell>
          <cell r="E1604">
            <v>0</v>
          </cell>
        </row>
        <row r="1605">
          <cell r="C1605">
            <v>0</v>
          </cell>
          <cell r="E1605">
            <v>0</v>
          </cell>
        </row>
        <row r="1606">
          <cell r="C1606">
            <v>0</v>
          </cell>
          <cell r="E1606">
            <v>0</v>
          </cell>
        </row>
        <row r="1607">
          <cell r="C1607">
            <v>0</v>
          </cell>
          <cell r="E1607">
            <v>0</v>
          </cell>
        </row>
        <row r="1608">
          <cell r="C1608">
            <v>0</v>
          </cell>
          <cell r="E1608">
            <v>0</v>
          </cell>
        </row>
        <row r="1609">
          <cell r="C1609">
            <v>0</v>
          </cell>
          <cell r="E1609">
            <v>0</v>
          </cell>
        </row>
        <row r="1610">
          <cell r="C1610">
            <v>0</v>
          </cell>
          <cell r="E1610">
            <v>0</v>
          </cell>
        </row>
        <row r="1611">
          <cell r="C1611">
            <v>0</v>
          </cell>
          <cell r="E1611">
            <v>0</v>
          </cell>
        </row>
        <row r="1612">
          <cell r="C1612">
            <v>0</v>
          </cell>
          <cell r="E1612">
            <v>0</v>
          </cell>
        </row>
        <row r="1613">
          <cell r="C1613">
            <v>0</v>
          </cell>
          <cell r="E1613">
            <v>0</v>
          </cell>
        </row>
        <row r="1614">
          <cell r="C1614">
            <v>0</v>
          </cell>
          <cell r="E1614">
            <v>0</v>
          </cell>
        </row>
        <row r="1615">
          <cell r="C1615">
            <v>0</v>
          </cell>
          <cell r="E1615">
            <v>0</v>
          </cell>
        </row>
        <row r="1616">
          <cell r="C1616">
            <v>0</v>
          </cell>
          <cell r="E1616">
            <v>0</v>
          </cell>
        </row>
        <row r="1617">
          <cell r="C1617">
            <v>0</v>
          </cell>
          <cell r="E1617">
            <v>0</v>
          </cell>
        </row>
        <row r="1618">
          <cell r="C1618">
            <v>0</v>
          </cell>
          <cell r="E1618">
            <v>0</v>
          </cell>
        </row>
        <row r="1619">
          <cell r="C1619">
            <v>0</v>
          </cell>
          <cell r="E1619">
            <v>0</v>
          </cell>
        </row>
        <row r="1620">
          <cell r="C1620">
            <v>0</v>
          </cell>
          <cell r="E1620">
            <v>0</v>
          </cell>
        </row>
        <row r="1621">
          <cell r="C1621">
            <v>0</v>
          </cell>
          <cell r="E1621">
            <v>0</v>
          </cell>
        </row>
        <row r="1622">
          <cell r="C1622">
            <v>0</v>
          </cell>
          <cell r="E1622">
            <v>0</v>
          </cell>
        </row>
        <row r="1623">
          <cell r="C1623">
            <v>0</v>
          </cell>
          <cell r="E1623">
            <v>0</v>
          </cell>
        </row>
        <row r="1624">
          <cell r="C1624">
            <v>0</v>
          </cell>
          <cell r="E1624">
            <v>0</v>
          </cell>
        </row>
        <row r="1625">
          <cell r="C1625">
            <v>0</v>
          </cell>
          <cell r="E1625">
            <v>0</v>
          </cell>
        </row>
        <row r="1626">
          <cell r="C1626">
            <v>0</v>
          </cell>
          <cell r="E1626">
            <v>0</v>
          </cell>
        </row>
        <row r="1627">
          <cell r="C1627">
            <v>0</v>
          </cell>
          <cell r="E1627">
            <v>0</v>
          </cell>
        </row>
        <row r="1628">
          <cell r="C1628">
            <v>0</v>
          </cell>
          <cell r="E1628">
            <v>0</v>
          </cell>
        </row>
        <row r="1629">
          <cell r="C1629">
            <v>0</v>
          </cell>
          <cell r="E1629">
            <v>0</v>
          </cell>
        </row>
        <row r="1630">
          <cell r="C1630">
            <v>0</v>
          </cell>
          <cell r="E1630">
            <v>0</v>
          </cell>
        </row>
        <row r="1631">
          <cell r="C1631">
            <v>0</v>
          </cell>
          <cell r="E1631">
            <v>0</v>
          </cell>
        </row>
        <row r="1632">
          <cell r="C1632">
            <v>0</v>
          </cell>
          <cell r="E1632">
            <v>0</v>
          </cell>
        </row>
        <row r="1633">
          <cell r="C1633">
            <v>0</v>
          </cell>
          <cell r="E1633">
            <v>0</v>
          </cell>
        </row>
        <row r="1634">
          <cell r="C1634">
            <v>0</v>
          </cell>
          <cell r="E1634">
            <v>0</v>
          </cell>
        </row>
        <row r="1635">
          <cell r="C1635">
            <v>0</v>
          </cell>
          <cell r="E1635">
            <v>0</v>
          </cell>
        </row>
        <row r="1636">
          <cell r="C1636">
            <v>0</v>
          </cell>
          <cell r="E1636">
            <v>0</v>
          </cell>
        </row>
        <row r="1637">
          <cell r="C1637">
            <v>0</v>
          </cell>
          <cell r="E1637">
            <v>0</v>
          </cell>
        </row>
        <row r="1638">
          <cell r="C1638">
            <v>0</v>
          </cell>
          <cell r="E1638">
            <v>0</v>
          </cell>
        </row>
        <row r="1639">
          <cell r="C1639">
            <v>0</v>
          </cell>
          <cell r="E1639">
            <v>0</v>
          </cell>
        </row>
        <row r="1640">
          <cell r="C1640">
            <v>0</v>
          </cell>
          <cell r="E1640">
            <v>0</v>
          </cell>
        </row>
        <row r="1641">
          <cell r="C1641">
            <v>0</v>
          </cell>
          <cell r="E1641">
            <v>0</v>
          </cell>
        </row>
        <row r="1642">
          <cell r="C1642">
            <v>0</v>
          </cell>
          <cell r="E1642">
            <v>0</v>
          </cell>
        </row>
        <row r="1643">
          <cell r="C1643">
            <v>0</v>
          </cell>
          <cell r="E1643">
            <v>0</v>
          </cell>
        </row>
        <row r="1644">
          <cell r="C1644">
            <v>0</v>
          </cell>
          <cell r="E1644">
            <v>0</v>
          </cell>
        </row>
        <row r="1645">
          <cell r="C1645">
            <v>0</v>
          </cell>
          <cell r="E1645">
            <v>0</v>
          </cell>
        </row>
        <row r="1646">
          <cell r="C1646">
            <v>0</v>
          </cell>
          <cell r="E1646">
            <v>0</v>
          </cell>
        </row>
        <row r="1647">
          <cell r="C1647">
            <v>0</v>
          </cell>
          <cell r="E1647">
            <v>0</v>
          </cell>
        </row>
        <row r="1648">
          <cell r="C1648">
            <v>0</v>
          </cell>
          <cell r="E1648">
            <v>0</v>
          </cell>
        </row>
        <row r="1649">
          <cell r="C1649">
            <v>0</v>
          </cell>
          <cell r="E1649">
            <v>0</v>
          </cell>
        </row>
        <row r="1650">
          <cell r="C1650">
            <v>0</v>
          </cell>
          <cell r="E1650">
            <v>0</v>
          </cell>
        </row>
        <row r="1651">
          <cell r="C1651">
            <v>0</v>
          </cell>
          <cell r="E1651">
            <v>0</v>
          </cell>
        </row>
        <row r="1652">
          <cell r="C1652">
            <v>0</v>
          </cell>
          <cell r="E1652">
            <v>0</v>
          </cell>
        </row>
        <row r="1653">
          <cell r="C1653">
            <v>0</v>
          </cell>
          <cell r="E1653">
            <v>0</v>
          </cell>
        </row>
        <row r="1654">
          <cell r="C1654">
            <v>0</v>
          </cell>
          <cell r="E1654">
            <v>0</v>
          </cell>
        </row>
        <row r="1655">
          <cell r="C1655">
            <v>0</v>
          </cell>
          <cell r="E1655">
            <v>0</v>
          </cell>
        </row>
        <row r="1656">
          <cell r="C1656">
            <v>0</v>
          </cell>
          <cell r="E1656">
            <v>0</v>
          </cell>
        </row>
        <row r="1657">
          <cell r="C1657">
            <v>0</v>
          </cell>
          <cell r="E1657">
            <v>0</v>
          </cell>
        </row>
        <row r="1658">
          <cell r="C1658">
            <v>0</v>
          </cell>
          <cell r="E1658">
            <v>0</v>
          </cell>
        </row>
        <row r="1659">
          <cell r="C1659">
            <v>0</v>
          </cell>
          <cell r="E1659">
            <v>0</v>
          </cell>
        </row>
        <row r="1660">
          <cell r="C1660">
            <v>0</v>
          </cell>
          <cell r="E1660">
            <v>0</v>
          </cell>
        </row>
        <row r="1661">
          <cell r="C1661">
            <v>0</v>
          </cell>
          <cell r="E1661">
            <v>0</v>
          </cell>
        </row>
        <row r="1662">
          <cell r="C1662">
            <v>0</v>
          </cell>
          <cell r="E1662">
            <v>0</v>
          </cell>
        </row>
        <row r="1663">
          <cell r="C1663">
            <v>0</v>
          </cell>
          <cell r="E1663">
            <v>0</v>
          </cell>
        </row>
        <row r="1664">
          <cell r="C1664">
            <v>0</v>
          </cell>
          <cell r="E1664">
            <v>0</v>
          </cell>
        </row>
        <row r="1665">
          <cell r="C1665">
            <v>0</v>
          </cell>
          <cell r="E1665">
            <v>0</v>
          </cell>
        </row>
        <row r="1666">
          <cell r="C1666">
            <v>0</v>
          </cell>
          <cell r="E1666">
            <v>0</v>
          </cell>
        </row>
        <row r="1667">
          <cell r="C1667">
            <v>0</v>
          </cell>
          <cell r="E1667">
            <v>0</v>
          </cell>
        </row>
        <row r="1668">
          <cell r="C1668">
            <v>0</v>
          </cell>
          <cell r="E1668">
            <v>0</v>
          </cell>
        </row>
        <row r="1669">
          <cell r="C1669">
            <v>0</v>
          </cell>
          <cell r="E1669">
            <v>0</v>
          </cell>
        </row>
        <row r="1670">
          <cell r="C1670">
            <v>0</v>
          </cell>
          <cell r="E1670">
            <v>0</v>
          </cell>
        </row>
        <row r="1671">
          <cell r="C1671">
            <v>0</v>
          </cell>
          <cell r="E1671">
            <v>0</v>
          </cell>
        </row>
        <row r="1672">
          <cell r="C1672">
            <v>0</v>
          </cell>
          <cell r="E1672">
            <v>0</v>
          </cell>
        </row>
        <row r="1673">
          <cell r="C1673">
            <v>0</v>
          </cell>
          <cell r="E1673">
            <v>0</v>
          </cell>
        </row>
        <row r="1674">
          <cell r="C1674">
            <v>0</v>
          </cell>
          <cell r="E1674">
            <v>0</v>
          </cell>
        </row>
        <row r="1675">
          <cell r="C1675">
            <v>0</v>
          </cell>
          <cell r="E1675">
            <v>0</v>
          </cell>
        </row>
        <row r="1676">
          <cell r="C1676">
            <v>0</v>
          </cell>
          <cell r="E1676">
            <v>0</v>
          </cell>
        </row>
        <row r="1677">
          <cell r="C1677">
            <v>0</v>
          </cell>
          <cell r="E1677">
            <v>0</v>
          </cell>
        </row>
        <row r="1678">
          <cell r="C1678">
            <v>0</v>
          </cell>
          <cell r="E1678">
            <v>0</v>
          </cell>
        </row>
        <row r="1679">
          <cell r="C1679">
            <v>0</v>
          </cell>
          <cell r="E1679">
            <v>0</v>
          </cell>
        </row>
        <row r="1680">
          <cell r="C1680">
            <v>0</v>
          </cell>
          <cell r="E1680">
            <v>0</v>
          </cell>
        </row>
        <row r="1681">
          <cell r="C1681">
            <v>0</v>
          </cell>
          <cell r="E1681">
            <v>0</v>
          </cell>
        </row>
        <row r="1682">
          <cell r="C1682">
            <v>0</v>
          </cell>
          <cell r="E1682">
            <v>0</v>
          </cell>
        </row>
        <row r="1683">
          <cell r="C1683">
            <v>0</v>
          </cell>
          <cell r="E1683">
            <v>0</v>
          </cell>
        </row>
        <row r="1684">
          <cell r="C1684">
            <v>0</v>
          </cell>
          <cell r="E1684">
            <v>0</v>
          </cell>
        </row>
        <row r="1685">
          <cell r="C1685">
            <v>0</v>
          </cell>
          <cell r="E1685">
            <v>0</v>
          </cell>
        </row>
        <row r="1686">
          <cell r="C1686">
            <v>0</v>
          </cell>
          <cell r="E1686">
            <v>0</v>
          </cell>
        </row>
        <row r="1687">
          <cell r="C1687">
            <v>0</v>
          </cell>
          <cell r="E1687">
            <v>0</v>
          </cell>
        </row>
        <row r="1688">
          <cell r="C1688">
            <v>0</v>
          </cell>
          <cell r="E1688">
            <v>0</v>
          </cell>
        </row>
        <row r="1689">
          <cell r="C1689">
            <v>0</v>
          </cell>
          <cell r="E1689">
            <v>0</v>
          </cell>
        </row>
        <row r="1690">
          <cell r="C1690">
            <v>0</v>
          </cell>
          <cell r="E1690">
            <v>0</v>
          </cell>
        </row>
        <row r="1691">
          <cell r="C1691">
            <v>0</v>
          </cell>
          <cell r="E1691">
            <v>0</v>
          </cell>
        </row>
        <row r="1692">
          <cell r="C1692">
            <v>0</v>
          </cell>
          <cell r="E1692">
            <v>0</v>
          </cell>
        </row>
        <row r="1693">
          <cell r="C1693">
            <v>0</v>
          </cell>
          <cell r="E1693">
            <v>0</v>
          </cell>
        </row>
        <row r="1694">
          <cell r="C1694">
            <v>0</v>
          </cell>
          <cell r="E1694">
            <v>0</v>
          </cell>
        </row>
        <row r="1695">
          <cell r="C1695">
            <v>0</v>
          </cell>
          <cell r="E1695">
            <v>0</v>
          </cell>
        </row>
        <row r="1696">
          <cell r="C1696">
            <v>0</v>
          </cell>
          <cell r="E1696">
            <v>0</v>
          </cell>
        </row>
        <row r="1697">
          <cell r="C1697">
            <v>0</v>
          </cell>
          <cell r="E1697">
            <v>0</v>
          </cell>
        </row>
        <row r="1698">
          <cell r="C1698">
            <v>0</v>
          </cell>
          <cell r="E1698">
            <v>0</v>
          </cell>
        </row>
        <row r="1699">
          <cell r="C1699">
            <v>0</v>
          </cell>
          <cell r="E1699">
            <v>0</v>
          </cell>
        </row>
        <row r="1700">
          <cell r="C1700">
            <v>0</v>
          </cell>
          <cell r="E1700">
            <v>0</v>
          </cell>
        </row>
        <row r="1701">
          <cell r="C1701">
            <v>0</v>
          </cell>
          <cell r="E1701">
            <v>0</v>
          </cell>
        </row>
        <row r="1702">
          <cell r="C1702">
            <v>0</v>
          </cell>
          <cell r="E1702">
            <v>0</v>
          </cell>
        </row>
        <row r="1703">
          <cell r="C1703">
            <v>0</v>
          </cell>
          <cell r="E1703">
            <v>0</v>
          </cell>
        </row>
        <row r="1704">
          <cell r="C1704">
            <v>0</v>
          </cell>
          <cell r="E1704">
            <v>0</v>
          </cell>
        </row>
        <row r="1705">
          <cell r="C1705">
            <v>0</v>
          </cell>
          <cell r="E1705">
            <v>0</v>
          </cell>
        </row>
        <row r="1706">
          <cell r="C1706">
            <v>0</v>
          </cell>
          <cell r="E1706">
            <v>0</v>
          </cell>
        </row>
        <row r="1707">
          <cell r="C1707">
            <v>0</v>
          </cell>
          <cell r="E1707">
            <v>0</v>
          </cell>
        </row>
        <row r="1708">
          <cell r="C1708">
            <v>0</v>
          </cell>
          <cell r="E1708">
            <v>0</v>
          </cell>
        </row>
        <row r="1709">
          <cell r="C1709">
            <v>0</v>
          </cell>
          <cell r="E1709">
            <v>0</v>
          </cell>
        </row>
        <row r="1710">
          <cell r="C1710">
            <v>0</v>
          </cell>
          <cell r="E1710">
            <v>0</v>
          </cell>
        </row>
        <row r="1711">
          <cell r="C1711">
            <v>0</v>
          </cell>
          <cell r="E1711">
            <v>0</v>
          </cell>
        </row>
        <row r="1712">
          <cell r="C1712">
            <v>0</v>
          </cell>
          <cell r="E1712">
            <v>0</v>
          </cell>
        </row>
        <row r="1713">
          <cell r="C1713">
            <v>0</v>
          </cell>
          <cell r="E1713">
            <v>0</v>
          </cell>
        </row>
        <row r="1714">
          <cell r="C1714">
            <v>0</v>
          </cell>
          <cell r="E1714">
            <v>0</v>
          </cell>
        </row>
        <row r="1715">
          <cell r="C1715">
            <v>0</v>
          </cell>
          <cell r="E1715">
            <v>0</v>
          </cell>
        </row>
        <row r="1716">
          <cell r="C1716">
            <v>0</v>
          </cell>
          <cell r="E1716">
            <v>0</v>
          </cell>
        </row>
        <row r="1717">
          <cell r="C1717">
            <v>0</v>
          </cell>
          <cell r="E1717">
            <v>0</v>
          </cell>
        </row>
        <row r="1718">
          <cell r="C1718">
            <v>0</v>
          </cell>
          <cell r="E1718">
            <v>0</v>
          </cell>
        </row>
        <row r="1719">
          <cell r="C1719">
            <v>0</v>
          </cell>
          <cell r="E1719">
            <v>0</v>
          </cell>
        </row>
        <row r="1720">
          <cell r="C1720">
            <v>0</v>
          </cell>
          <cell r="E1720">
            <v>0</v>
          </cell>
        </row>
        <row r="1721">
          <cell r="C1721">
            <v>0</v>
          </cell>
          <cell r="E1721">
            <v>0</v>
          </cell>
        </row>
        <row r="1722">
          <cell r="C1722">
            <v>0</v>
          </cell>
          <cell r="E1722">
            <v>0</v>
          </cell>
        </row>
        <row r="1723">
          <cell r="C1723">
            <v>0</v>
          </cell>
          <cell r="E1723">
            <v>0</v>
          </cell>
        </row>
        <row r="1724">
          <cell r="C1724">
            <v>0</v>
          </cell>
          <cell r="E1724">
            <v>0</v>
          </cell>
        </row>
        <row r="1725">
          <cell r="C1725">
            <v>0</v>
          </cell>
          <cell r="E1725">
            <v>0</v>
          </cell>
        </row>
        <row r="1726">
          <cell r="C1726">
            <v>0</v>
          </cell>
          <cell r="E1726">
            <v>0</v>
          </cell>
        </row>
        <row r="1727">
          <cell r="C1727">
            <v>0</v>
          </cell>
          <cell r="E1727">
            <v>0</v>
          </cell>
        </row>
        <row r="1728">
          <cell r="C1728">
            <v>0</v>
          </cell>
          <cell r="E1728">
            <v>0</v>
          </cell>
        </row>
        <row r="1729">
          <cell r="C1729">
            <v>0</v>
          </cell>
          <cell r="E1729">
            <v>0</v>
          </cell>
        </row>
        <row r="1730">
          <cell r="C1730">
            <v>0</v>
          </cell>
          <cell r="E1730">
            <v>0</v>
          </cell>
        </row>
        <row r="1731">
          <cell r="C1731">
            <v>0</v>
          </cell>
          <cell r="E1731">
            <v>0</v>
          </cell>
        </row>
        <row r="1732">
          <cell r="C1732">
            <v>0</v>
          </cell>
          <cell r="E1732">
            <v>0</v>
          </cell>
        </row>
        <row r="1733">
          <cell r="C1733">
            <v>0</v>
          </cell>
          <cell r="E1733">
            <v>0</v>
          </cell>
        </row>
        <row r="1734">
          <cell r="C1734">
            <v>0</v>
          </cell>
          <cell r="E1734">
            <v>0</v>
          </cell>
        </row>
        <row r="1735">
          <cell r="C1735">
            <v>0</v>
          </cell>
          <cell r="E1735">
            <v>0</v>
          </cell>
        </row>
        <row r="1736">
          <cell r="C1736">
            <v>0</v>
          </cell>
          <cell r="E1736">
            <v>0</v>
          </cell>
        </row>
        <row r="1737">
          <cell r="C1737">
            <v>0</v>
          </cell>
          <cell r="E1737">
            <v>0</v>
          </cell>
        </row>
        <row r="1738">
          <cell r="C1738">
            <v>0</v>
          </cell>
          <cell r="E1738">
            <v>0</v>
          </cell>
        </row>
        <row r="1739">
          <cell r="C1739">
            <v>0</v>
          </cell>
          <cell r="E1739">
            <v>0</v>
          </cell>
        </row>
        <row r="1740">
          <cell r="C1740">
            <v>0</v>
          </cell>
          <cell r="E1740">
            <v>0</v>
          </cell>
        </row>
        <row r="1741">
          <cell r="C1741">
            <v>0</v>
          </cell>
          <cell r="E1741">
            <v>0</v>
          </cell>
        </row>
        <row r="1742">
          <cell r="C1742">
            <v>0</v>
          </cell>
          <cell r="E1742">
            <v>0</v>
          </cell>
        </row>
        <row r="1743">
          <cell r="C1743">
            <v>0</v>
          </cell>
          <cell r="E1743">
            <v>0</v>
          </cell>
        </row>
        <row r="1744">
          <cell r="C1744">
            <v>0</v>
          </cell>
          <cell r="E1744">
            <v>0</v>
          </cell>
        </row>
        <row r="1745">
          <cell r="C1745">
            <v>0</v>
          </cell>
          <cell r="E1745">
            <v>0</v>
          </cell>
        </row>
        <row r="1746">
          <cell r="C1746">
            <v>0</v>
          </cell>
          <cell r="E1746">
            <v>0</v>
          </cell>
        </row>
        <row r="1747">
          <cell r="C1747">
            <v>0</v>
          </cell>
          <cell r="E1747">
            <v>0</v>
          </cell>
        </row>
        <row r="1748">
          <cell r="C1748">
            <v>0</v>
          </cell>
          <cell r="E1748">
            <v>0</v>
          </cell>
        </row>
        <row r="1749">
          <cell r="C1749">
            <v>0</v>
          </cell>
          <cell r="E1749">
            <v>0</v>
          </cell>
        </row>
        <row r="1750">
          <cell r="C1750">
            <v>0</v>
          </cell>
          <cell r="E1750">
            <v>0</v>
          </cell>
        </row>
        <row r="1751">
          <cell r="C1751">
            <v>0</v>
          </cell>
          <cell r="E1751">
            <v>0</v>
          </cell>
        </row>
        <row r="1752">
          <cell r="C1752">
            <v>0</v>
          </cell>
          <cell r="E1752">
            <v>0</v>
          </cell>
        </row>
        <row r="1753">
          <cell r="C1753">
            <v>0</v>
          </cell>
          <cell r="E1753">
            <v>0</v>
          </cell>
        </row>
        <row r="1754">
          <cell r="C1754">
            <v>0</v>
          </cell>
          <cell r="E1754">
            <v>0</v>
          </cell>
        </row>
        <row r="1755">
          <cell r="C1755">
            <v>0</v>
          </cell>
          <cell r="E1755">
            <v>0</v>
          </cell>
        </row>
        <row r="1756">
          <cell r="C1756">
            <v>0</v>
          </cell>
          <cell r="E1756">
            <v>0</v>
          </cell>
        </row>
        <row r="1757">
          <cell r="C1757">
            <v>0</v>
          </cell>
          <cell r="E1757">
            <v>0</v>
          </cell>
        </row>
        <row r="1758">
          <cell r="C1758">
            <v>0</v>
          </cell>
          <cell r="E1758">
            <v>0</v>
          </cell>
        </row>
        <row r="1759">
          <cell r="C1759">
            <v>0</v>
          </cell>
          <cell r="E1759">
            <v>0</v>
          </cell>
        </row>
        <row r="1760">
          <cell r="C1760">
            <v>0</v>
          </cell>
          <cell r="E1760">
            <v>0</v>
          </cell>
        </row>
        <row r="1761">
          <cell r="C1761">
            <v>0</v>
          </cell>
          <cell r="E1761">
            <v>0</v>
          </cell>
        </row>
        <row r="1762">
          <cell r="C1762">
            <v>0</v>
          </cell>
          <cell r="E1762">
            <v>0</v>
          </cell>
        </row>
        <row r="1763">
          <cell r="C1763">
            <v>0</v>
          </cell>
          <cell r="E1763">
            <v>0</v>
          </cell>
        </row>
        <row r="1764">
          <cell r="C1764">
            <v>0</v>
          </cell>
          <cell r="E1764">
            <v>0</v>
          </cell>
        </row>
        <row r="1765">
          <cell r="C1765">
            <v>0</v>
          </cell>
          <cell r="E1765">
            <v>0</v>
          </cell>
        </row>
        <row r="1766">
          <cell r="C1766">
            <v>0</v>
          </cell>
          <cell r="E1766">
            <v>0</v>
          </cell>
        </row>
        <row r="1767">
          <cell r="C1767">
            <v>0</v>
          </cell>
          <cell r="E1767">
            <v>0</v>
          </cell>
        </row>
        <row r="1768">
          <cell r="C1768">
            <v>0</v>
          </cell>
          <cell r="E1768">
            <v>0</v>
          </cell>
        </row>
        <row r="1769">
          <cell r="C1769">
            <v>0</v>
          </cell>
          <cell r="E1769">
            <v>0</v>
          </cell>
        </row>
        <row r="1770">
          <cell r="C1770">
            <v>0</v>
          </cell>
          <cell r="E1770">
            <v>0</v>
          </cell>
        </row>
        <row r="1771">
          <cell r="C1771">
            <v>0</v>
          </cell>
          <cell r="E1771">
            <v>0</v>
          </cell>
        </row>
        <row r="1772">
          <cell r="C1772">
            <v>0</v>
          </cell>
          <cell r="E1772">
            <v>0</v>
          </cell>
        </row>
        <row r="1773">
          <cell r="C1773">
            <v>0</v>
          </cell>
          <cell r="E1773">
            <v>0</v>
          </cell>
        </row>
        <row r="1774">
          <cell r="C1774">
            <v>0</v>
          </cell>
          <cell r="E1774">
            <v>0</v>
          </cell>
        </row>
        <row r="1775">
          <cell r="C1775">
            <v>0</v>
          </cell>
          <cell r="E1775">
            <v>0</v>
          </cell>
        </row>
        <row r="1776">
          <cell r="C1776">
            <v>0</v>
          </cell>
          <cell r="E1776">
            <v>0</v>
          </cell>
        </row>
        <row r="1777">
          <cell r="C1777">
            <v>0</v>
          </cell>
          <cell r="E1777">
            <v>0</v>
          </cell>
        </row>
        <row r="1778">
          <cell r="C1778">
            <v>0</v>
          </cell>
          <cell r="E1778">
            <v>0</v>
          </cell>
        </row>
        <row r="1779">
          <cell r="C1779">
            <v>0</v>
          </cell>
          <cell r="E1779">
            <v>0</v>
          </cell>
        </row>
        <row r="1780">
          <cell r="C1780">
            <v>0</v>
          </cell>
          <cell r="E1780">
            <v>0</v>
          </cell>
        </row>
        <row r="1781">
          <cell r="C1781">
            <v>0</v>
          </cell>
          <cell r="E1781">
            <v>0</v>
          </cell>
        </row>
        <row r="1782">
          <cell r="C1782">
            <v>0</v>
          </cell>
          <cell r="E1782">
            <v>0</v>
          </cell>
        </row>
        <row r="1783">
          <cell r="C1783">
            <v>0</v>
          </cell>
          <cell r="E1783">
            <v>0</v>
          </cell>
        </row>
        <row r="1784">
          <cell r="C1784">
            <v>0</v>
          </cell>
          <cell r="E1784">
            <v>0</v>
          </cell>
        </row>
        <row r="1785">
          <cell r="C1785">
            <v>0</v>
          </cell>
          <cell r="E1785">
            <v>0</v>
          </cell>
        </row>
        <row r="1786">
          <cell r="C1786">
            <v>0</v>
          </cell>
          <cell r="E1786">
            <v>0</v>
          </cell>
        </row>
        <row r="1787">
          <cell r="C1787">
            <v>0</v>
          </cell>
          <cell r="E1787">
            <v>0</v>
          </cell>
        </row>
        <row r="1788">
          <cell r="C1788">
            <v>0</v>
          </cell>
          <cell r="E1788">
            <v>0</v>
          </cell>
        </row>
        <row r="1789">
          <cell r="C1789">
            <v>0</v>
          </cell>
          <cell r="E1789">
            <v>0</v>
          </cell>
        </row>
        <row r="1790">
          <cell r="C1790">
            <v>0</v>
          </cell>
          <cell r="E1790">
            <v>0</v>
          </cell>
        </row>
        <row r="1791">
          <cell r="C1791">
            <v>0</v>
          </cell>
          <cell r="E1791">
            <v>0</v>
          </cell>
        </row>
        <row r="1792">
          <cell r="C1792">
            <v>0</v>
          </cell>
          <cell r="E1792">
            <v>0</v>
          </cell>
        </row>
        <row r="1793">
          <cell r="C1793">
            <v>0</v>
          </cell>
          <cell r="E1793">
            <v>0</v>
          </cell>
        </row>
        <row r="1794">
          <cell r="C1794">
            <v>0</v>
          </cell>
          <cell r="E1794">
            <v>0</v>
          </cell>
        </row>
        <row r="1795">
          <cell r="C1795">
            <v>0</v>
          </cell>
          <cell r="E1795">
            <v>0</v>
          </cell>
        </row>
        <row r="1796">
          <cell r="C1796">
            <v>0</v>
          </cell>
          <cell r="E1796">
            <v>0</v>
          </cell>
        </row>
        <row r="1797">
          <cell r="C1797">
            <v>0</v>
          </cell>
          <cell r="E1797">
            <v>0</v>
          </cell>
        </row>
        <row r="1798">
          <cell r="C1798">
            <v>0</v>
          </cell>
          <cell r="E1798">
            <v>0</v>
          </cell>
        </row>
        <row r="1799">
          <cell r="C1799">
            <v>0</v>
          </cell>
          <cell r="E1799">
            <v>0</v>
          </cell>
        </row>
        <row r="1800">
          <cell r="C1800">
            <v>0</v>
          </cell>
          <cell r="E1800">
            <v>0</v>
          </cell>
        </row>
        <row r="1801">
          <cell r="C1801">
            <v>0</v>
          </cell>
          <cell r="E1801">
            <v>0</v>
          </cell>
        </row>
        <row r="1802">
          <cell r="C1802">
            <v>0</v>
          </cell>
          <cell r="E1802">
            <v>0</v>
          </cell>
        </row>
        <row r="1803">
          <cell r="C1803">
            <v>0</v>
          </cell>
          <cell r="E1803">
            <v>0</v>
          </cell>
        </row>
        <row r="1804">
          <cell r="C1804">
            <v>0</v>
          </cell>
          <cell r="E1804">
            <v>0</v>
          </cell>
        </row>
        <row r="1805">
          <cell r="C1805">
            <v>0</v>
          </cell>
          <cell r="E1805">
            <v>0</v>
          </cell>
        </row>
        <row r="1806">
          <cell r="C1806">
            <v>0</v>
          </cell>
          <cell r="E1806">
            <v>0</v>
          </cell>
        </row>
        <row r="1807">
          <cell r="C1807">
            <v>0</v>
          </cell>
          <cell r="E1807">
            <v>0</v>
          </cell>
        </row>
        <row r="1808">
          <cell r="C1808">
            <v>0</v>
          </cell>
          <cell r="E1808">
            <v>0</v>
          </cell>
        </row>
        <row r="1809">
          <cell r="C1809">
            <v>0</v>
          </cell>
          <cell r="E1809">
            <v>0</v>
          </cell>
        </row>
        <row r="1810">
          <cell r="C1810">
            <v>0</v>
          </cell>
          <cell r="E1810">
            <v>0</v>
          </cell>
        </row>
        <row r="1811">
          <cell r="C1811">
            <v>0</v>
          </cell>
          <cell r="E1811">
            <v>0</v>
          </cell>
        </row>
        <row r="1812">
          <cell r="C1812">
            <v>0</v>
          </cell>
          <cell r="E1812">
            <v>0</v>
          </cell>
        </row>
        <row r="1813">
          <cell r="C1813">
            <v>0</v>
          </cell>
          <cell r="E1813">
            <v>0</v>
          </cell>
        </row>
        <row r="1814">
          <cell r="C1814">
            <v>0</v>
          </cell>
          <cell r="E1814">
            <v>0</v>
          </cell>
        </row>
        <row r="1815">
          <cell r="C1815">
            <v>0</v>
          </cell>
          <cell r="E1815">
            <v>0</v>
          </cell>
        </row>
        <row r="1816">
          <cell r="C1816">
            <v>0</v>
          </cell>
          <cell r="E1816">
            <v>0</v>
          </cell>
        </row>
        <row r="1817">
          <cell r="C1817">
            <v>0</v>
          </cell>
          <cell r="E1817">
            <v>0</v>
          </cell>
        </row>
        <row r="1818">
          <cell r="C1818">
            <v>0</v>
          </cell>
          <cell r="E1818">
            <v>0</v>
          </cell>
        </row>
        <row r="1819">
          <cell r="C1819">
            <v>0</v>
          </cell>
          <cell r="E1819">
            <v>0</v>
          </cell>
        </row>
        <row r="1820">
          <cell r="C1820">
            <v>0</v>
          </cell>
          <cell r="E1820">
            <v>0</v>
          </cell>
        </row>
        <row r="1821">
          <cell r="C1821">
            <v>0</v>
          </cell>
          <cell r="E1821">
            <v>0</v>
          </cell>
        </row>
        <row r="1822">
          <cell r="C1822">
            <v>0</v>
          </cell>
          <cell r="E1822">
            <v>0</v>
          </cell>
        </row>
        <row r="1823">
          <cell r="C1823">
            <v>0</v>
          </cell>
          <cell r="E1823">
            <v>0</v>
          </cell>
        </row>
        <row r="1824">
          <cell r="C1824">
            <v>0</v>
          </cell>
          <cell r="E1824">
            <v>0</v>
          </cell>
        </row>
        <row r="1825">
          <cell r="C1825">
            <v>0</v>
          </cell>
          <cell r="E1825">
            <v>0</v>
          </cell>
        </row>
        <row r="1826">
          <cell r="C1826">
            <v>0</v>
          </cell>
          <cell r="E1826">
            <v>0</v>
          </cell>
        </row>
        <row r="1827">
          <cell r="C1827">
            <v>0</v>
          </cell>
          <cell r="E1827">
            <v>0</v>
          </cell>
        </row>
        <row r="1828">
          <cell r="C1828">
            <v>0</v>
          </cell>
          <cell r="E1828">
            <v>0</v>
          </cell>
        </row>
        <row r="1829">
          <cell r="C1829">
            <v>0</v>
          </cell>
          <cell r="E1829">
            <v>0</v>
          </cell>
        </row>
        <row r="1830">
          <cell r="C1830">
            <v>0</v>
          </cell>
          <cell r="E1830">
            <v>0</v>
          </cell>
        </row>
        <row r="1831">
          <cell r="C1831">
            <v>0</v>
          </cell>
          <cell r="E1831">
            <v>0</v>
          </cell>
        </row>
        <row r="1832">
          <cell r="C1832">
            <v>0</v>
          </cell>
          <cell r="E1832">
            <v>0</v>
          </cell>
        </row>
        <row r="1833">
          <cell r="C1833">
            <v>0</v>
          </cell>
          <cell r="E1833">
            <v>0</v>
          </cell>
        </row>
        <row r="1834">
          <cell r="C1834">
            <v>0</v>
          </cell>
          <cell r="E1834">
            <v>0</v>
          </cell>
        </row>
        <row r="1835">
          <cell r="C1835">
            <v>0</v>
          </cell>
          <cell r="E1835">
            <v>0</v>
          </cell>
        </row>
        <row r="1836">
          <cell r="C1836">
            <v>0</v>
          </cell>
          <cell r="E1836">
            <v>0</v>
          </cell>
        </row>
        <row r="1837">
          <cell r="C1837">
            <v>0</v>
          </cell>
          <cell r="E1837">
            <v>0</v>
          </cell>
        </row>
        <row r="1838">
          <cell r="C1838">
            <v>0</v>
          </cell>
          <cell r="E1838">
            <v>0</v>
          </cell>
        </row>
        <row r="1839">
          <cell r="C1839">
            <v>0</v>
          </cell>
          <cell r="E1839">
            <v>0</v>
          </cell>
        </row>
        <row r="1840">
          <cell r="C1840">
            <v>0</v>
          </cell>
          <cell r="E1840">
            <v>0</v>
          </cell>
        </row>
        <row r="1841">
          <cell r="C1841">
            <v>0</v>
          </cell>
          <cell r="E1841">
            <v>0</v>
          </cell>
        </row>
        <row r="1842">
          <cell r="C1842">
            <v>0</v>
          </cell>
          <cell r="E1842">
            <v>0</v>
          </cell>
        </row>
        <row r="1843">
          <cell r="C1843">
            <v>0</v>
          </cell>
          <cell r="E1843">
            <v>0</v>
          </cell>
        </row>
        <row r="1844">
          <cell r="C1844">
            <v>0</v>
          </cell>
          <cell r="E1844">
            <v>0</v>
          </cell>
        </row>
        <row r="1845">
          <cell r="C1845">
            <v>0</v>
          </cell>
          <cell r="E1845">
            <v>0</v>
          </cell>
        </row>
        <row r="1846">
          <cell r="C1846">
            <v>0</v>
          </cell>
          <cell r="E1846">
            <v>0</v>
          </cell>
        </row>
        <row r="1847">
          <cell r="C1847">
            <v>0</v>
          </cell>
          <cell r="E1847">
            <v>0</v>
          </cell>
        </row>
        <row r="1848">
          <cell r="C1848">
            <v>0</v>
          </cell>
          <cell r="E1848">
            <v>0</v>
          </cell>
        </row>
        <row r="1849">
          <cell r="C1849">
            <v>0</v>
          </cell>
          <cell r="E1849">
            <v>0</v>
          </cell>
        </row>
        <row r="1850">
          <cell r="C1850">
            <v>0</v>
          </cell>
          <cell r="E1850">
            <v>0</v>
          </cell>
        </row>
        <row r="1851">
          <cell r="C1851">
            <v>0</v>
          </cell>
          <cell r="E1851">
            <v>0</v>
          </cell>
        </row>
        <row r="1852">
          <cell r="C1852">
            <v>0</v>
          </cell>
          <cell r="E1852">
            <v>0</v>
          </cell>
        </row>
        <row r="1853">
          <cell r="C1853">
            <v>0</v>
          </cell>
          <cell r="E1853">
            <v>0</v>
          </cell>
        </row>
        <row r="1854">
          <cell r="C1854">
            <v>0</v>
          </cell>
          <cell r="E1854">
            <v>0</v>
          </cell>
        </row>
        <row r="1855">
          <cell r="C1855">
            <v>0</v>
          </cell>
          <cell r="E1855">
            <v>0</v>
          </cell>
        </row>
        <row r="1856">
          <cell r="C1856">
            <v>0</v>
          </cell>
          <cell r="E1856">
            <v>0</v>
          </cell>
        </row>
        <row r="1857">
          <cell r="C1857">
            <v>0</v>
          </cell>
          <cell r="E1857">
            <v>0</v>
          </cell>
        </row>
        <row r="1858">
          <cell r="C1858">
            <v>0</v>
          </cell>
          <cell r="E1858">
            <v>0</v>
          </cell>
        </row>
        <row r="1859">
          <cell r="C1859">
            <v>0</v>
          </cell>
          <cell r="E1859">
            <v>0</v>
          </cell>
        </row>
        <row r="1860">
          <cell r="C1860">
            <v>0</v>
          </cell>
          <cell r="E1860">
            <v>0</v>
          </cell>
        </row>
        <row r="1861">
          <cell r="C1861">
            <v>0</v>
          </cell>
          <cell r="E1861">
            <v>0</v>
          </cell>
        </row>
        <row r="1862">
          <cell r="C1862">
            <v>0</v>
          </cell>
          <cell r="E1862">
            <v>0</v>
          </cell>
        </row>
        <row r="1863">
          <cell r="C1863">
            <v>0</v>
          </cell>
          <cell r="E1863">
            <v>0</v>
          </cell>
        </row>
        <row r="1864">
          <cell r="C1864">
            <v>0</v>
          </cell>
          <cell r="E1864">
            <v>0</v>
          </cell>
        </row>
        <row r="1865">
          <cell r="C1865">
            <v>0</v>
          </cell>
          <cell r="E1865">
            <v>0</v>
          </cell>
        </row>
        <row r="1866">
          <cell r="C1866">
            <v>0</v>
          </cell>
          <cell r="E1866">
            <v>0</v>
          </cell>
        </row>
        <row r="1867">
          <cell r="C1867">
            <v>0</v>
          </cell>
          <cell r="E1867">
            <v>0</v>
          </cell>
        </row>
        <row r="1868">
          <cell r="C1868">
            <v>0</v>
          </cell>
          <cell r="E1868">
            <v>0</v>
          </cell>
        </row>
        <row r="1869">
          <cell r="C1869">
            <v>0</v>
          </cell>
          <cell r="E1869">
            <v>0</v>
          </cell>
        </row>
        <row r="1870">
          <cell r="C1870">
            <v>0</v>
          </cell>
          <cell r="E1870">
            <v>0</v>
          </cell>
        </row>
        <row r="1871">
          <cell r="C1871">
            <v>0</v>
          </cell>
          <cell r="E1871">
            <v>0</v>
          </cell>
        </row>
        <row r="1872">
          <cell r="C1872">
            <v>0</v>
          </cell>
          <cell r="E1872">
            <v>0</v>
          </cell>
        </row>
        <row r="1873">
          <cell r="C1873">
            <v>0</v>
          </cell>
          <cell r="E1873">
            <v>0</v>
          </cell>
        </row>
        <row r="1874">
          <cell r="C1874">
            <v>0</v>
          </cell>
          <cell r="E1874">
            <v>0</v>
          </cell>
        </row>
        <row r="1875">
          <cell r="C1875">
            <v>0</v>
          </cell>
          <cell r="E1875">
            <v>0</v>
          </cell>
        </row>
        <row r="1876">
          <cell r="C1876">
            <v>0</v>
          </cell>
          <cell r="E1876">
            <v>0</v>
          </cell>
        </row>
        <row r="1877">
          <cell r="C1877">
            <v>0</v>
          </cell>
          <cell r="E1877">
            <v>0</v>
          </cell>
        </row>
        <row r="1878">
          <cell r="C1878">
            <v>0</v>
          </cell>
          <cell r="E1878">
            <v>0</v>
          </cell>
        </row>
        <row r="1879">
          <cell r="C1879">
            <v>0</v>
          </cell>
          <cell r="E1879">
            <v>0</v>
          </cell>
        </row>
        <row r="1880">
          <cell r="C1880">
            <v>0</v>
          </cell>
          <cell r="E1880">
            <v>0</v>
          </cell>
        </row>
        <row r="1881">
          <cell r="C1881">
            <v>0</v>
          </cell>
          <cell r="E1881">
            <v>0</v>
          </cell>
        </row>
        <row r="1882">
          <cell r="C1882">
            <v>0</v>
          </cell>
          <cell r="E1882">
            <v>0</v>
          </cell>
        </row>
        <row r="1883">
          <cell r="C1883">
            <v>0</v>
          </cell>
          <cell r="E1883">
            <v>0</v>
          </cell>
        </row>
        <row r="1884">
          <cell r="C1884">
            <v>0</v>
          </cell>
          <cell r="E1884">
            <v>0</v>
          </cell>
        </row>
        <row r="1885">
          <cell r="C1885">
            <v>0</v>
          </cell>
          <cell r="E1885">
            <v>0</v>
          </cell>
        </row>
        <row r="1886">
          <cell r="C1886">
            <v>0</v>
          </cell>
          <cell r="E1886">
            <v>0</v>
          </cell>
        </row>
        <row r="1887">
          <cell r="C1887">
            <v>0</v>
          </cell>
          <cell r="E1887">
            <v>0</v>
          </cell>
        </row>
        <row r="1888">
          <cell r="C1888">
            <v>0</v>
          </cell>
          <cell r="E1888">
            <v>0</v>
          </cell>
        </row>
        <row r="1889">
          <cell r="C1889">
            <v>0</v>
          </cell>
          <cell r="E1889">
            <v>0</v>
          </cell>
        </row>
        <row r="1890">
          <cell r="C1890">
            <v>0</v>
          </cell>
          <cell r="E1890">
            <v>0</v>
          </cell>
        </row>
        <row r="1891">
          <cell r="C1891">
            <v>0</v>
          </cell>
          <cell r="E1891">
            <v>0</v>
          </cell>
        </row>
        <row r="1892">
          <cell r="C1892">
            <v>0</v>
          </cell>
          <cell r="E1892">
            <v>0</v>
          </cell>
        </row>
        <row r="1893">
          <cell r="C1893">
            <v>0</v>
          </cell>
          <cell r="E1893">
            <v>0</v>
          </cell>
        </row>
        <row r="1894">
          <cell r="C1894">
            <v>0</v>
          </cell>
          <cell r="E1894">
            <v>0</v>
          </cell>
        </row>
        <row r="1895">
          <cell r="C1895">
            <v>0</v>
          </cell>
          <cell r="E1895">
            <v>0</v>
          </cell>
        </row>
        <row r="1896">
          <cell r="C1896">
            <v>0</v>
          </cell>
          <cell r="E1896">
            <v>0</v>
          </cell>
        </row>
        <row r="1897">
          <cell r="C1897">
            <v>0</v>
          </cell>
          <cell r="E1897">
            <v>0</v>
          </cell>
        </row>
        <row r="1898">
          <cell r="C1898">
            <v>0</v>
          </cell>
          <cell r="E1898">
            <v>0</v>
          </cell>
        </row>
        <row r="1899">
          <cell r="C1899">
            <v>0</v>
          </cell>
          <cell r="E1899">
            <v>0</v>
          </cell>
        </row>
        <row r="1900">
          <cell r="C1900">
            <v>0</v>
          </cell>
          <cell r="E1900">
            <v>0</v>
          </cell>
        </row>
        <row r="1901">
          <cell r="C1901">
            <v>0</v>
          </cell>
          <cell r="E1901">
            <v>0</v>
          </cell>
        </row>
        <row r="1902">
          <cell r="C1902">
            <v>0</v>
          </cell>
          <cell r="E1902">
            <v>0</v>
          </cell>
        </row>
        <row r="1903">
          <cell r="C1903">
            <v>0</v>
          </cell>
          <cell r="E1903">
            <v>0</v>
          </cell>
        </row>
        <row r="1904">
          <cell r="C1904">
            <v>0</v>
          </cell>
          <cell r="E1904">
            <v>0</v>
          </cell>
        </row>
        <row r="1905">
          <cell r="C1905">
            <v>0</v>
          </cell>
          <cell r="E1905">
            <v>0</v>
          </cell>
        </row>
        <row r="1906">
          <cell r="C1906">
            <v>0</v>
          </cell>
          <cell r="E1906">
            <v>0</v>
          </cell>
        </row>
        <row r="1907">
          <cell r="C1907">
            <v>0</v>
          </cell>
          <cell r="E1907">
            <v>0</v>
          </cell>
        </row>
        <row r="1908">
          <cell r="C1908">
            <v>0</v>
          </cell>
          <cell r="E1908">
            <v>0</v>
          </cell>
        </row>
        <row r="1909">
          <cell r="C1909">
            <v>0</v>
          </cell>
          <cell r="E1909">
            <v>0</v>
          </cell>
        </row>
        <row r="1910">
          <cell r="C1910">
            <v>0</v>
          </cell>
          <cell r="E1910">
            <v>0</v>
          </cell>
        </row>
        <row r="1911">
          <cell r="C1911">
            <v>0</v>
          </cell>
          <cell r="E1911">
            <v>0</v>
          </cell>
        </row>
        <row r="1912">
          <cell r="C1912">
            <v>0</v>
          </cell>
          <cell r="E1912">
            <v>0</v>
          </cell>
        </row>
        <row r="1913">
          <cell r="C1913">
            <v>0</v>
          </cell>
          <cell r="E1913">
            <v>0</v>
          </cell>
        </row>
        <row r="1914">
          <cell r="C1914">
            <v>0</v>
          </cell>
          <cell r="E1914">
            <v>0</v>
          </cell>
        </row>
        <row r="1915">
          <cell r="C1915">
            <v>0</v>
          </cell>
          <cell r="E1915">
            <v>0</v>
          </cell>
        </row>
        <row r="1916">
          <cell r="C1916">
            <v>0</v>
          </cell>
          <cell r="E1916">
            <v>0</v>
          </cell>
        </row>
        <row r="1917">
          <cell r="C1917">
            <v>0</v>
          </cell>
          <cell r="E1917">
            <v>0</v>
          </cell>
        </row>
        <row r="1918">
          <cell r="C1918">
            <v>0</v>
          </cell>
          <cell r="E1918">
            <v>0</v>
          </cell>
        </row>
        <row r="1919">
          <cell r="C1919">
            <v>0</v>
          </cell>
          <cell r="E1919">
            <v>0</v>
          </cell>
        </row>
        <row r="1920">
          <cell r="C1920">
            <v>0</v>
          </cell>
          <cell r="E1920">
            <v>0</v>
          </cell>
        </row>
        <row r="1921">
          <cell r="C1921">
            <v>0</v>
          </cell>
          <cell r="E1921">
            <v>0</v>
          </cell>
        </row>
        <row r="1922">
          <cell r="C1922">
            <v>0</v>
          </cell>
          <cell r="E1922">
            <v>0</v>
          </cell>
        </row>
        <row r="1923">
          <cell r="C1923">
            <v>0</v>
          </cell>
          <cell r="E1923">
            <v>0</v>
          </cell>
        </row>
        <row r="1924">
          <cell r="C1924">
            <v>0</v>
          </cell>
          <cell r="E1924">
            <v>0</v>
          </cell>
        </row>
        <row r="1925">
          <cell r="C1925">
            <v>0</v>
          </cell>
          <cell r="E1925">
            <v>0</v>
          </cell>
        </row>
        <row r="1926">
          <cell r="C1926">
            <v>0</v>
          </cell>
          <cell r="E1926">
            <v>0</v>
          </cell>
        </row>
        <row r="1927">
          <cell r="C1927">
            <v>0</v>
          </cell>
          <cell r="E1927">
            <v>0</v>
          </cell>
        </row>
        <row r="1928">
          <cell r="C1928">
            <v>0</v>
          </cell>
          <cell r="E1928">
            <v>0</v>
          </cell>
        </row>
        <row r="1929">
          <cell r="C1929">
            <v>0</v>
          </cell>
          <cell r="E1929">
            <v>0</v>
          </cell>
        </row>
        <row r="1930">
          <cell r="C1930">
            <v>0</v>
          </cell>
          <cell r="E1930">
            <v>0</v>
          </cell>
        </row>
        <row r="1931">
          <cell r="C1931">
            <v>0</v>
          </cell>
          <cell r="E1931">
            <v>0</v>
          </cell>
        </row>
        <row r="1932">
          <cell r="C1932">
            <v>0</v>
          </cell>
          <cell r="E1932">
            <v>0</v>
          </cell>
        </row>
        <row r="1933">
          <cell r="C1933">
            <v>0</v>
          </cell>
          <cell r="E1933">
            <v>0</v>
          </cell>
        </row>
        <row r="1934">
          <cell r="C1934">
            <v>0</v>
          </cell>
          <cell r="E1934">
            <v>0</v>
          </cell>
        </row>
        <row r="1935">
          <cell r="C1935">
            <v>0</v>
          </cell>
          <cell r="E1935">
            <v>0</v>
          </cell>
        </row>
        <row r="1936">
          <cell r="C1936">
            <v>0</v>
          </cell>
          <cell r="E1936">
            <v>0</v>
          </cell>
        </row>
        <row r="1937">
          <cell r="C1937">
            <v>0</v>
          </cell>
          <cell r="E1937">
            <v>0</v>
          </cell>
        </row>
        <row r="1938">
          <cell r="C1938">
            <v>0</v>
          </cell>
          <cell r="E1938">
            <v>0</v>
          </cell>
        </row>
        <row r="1939">
          <cell r="C1939">
            <v>0</v>
          </cell>
          <cell r="E1939">
            <v>0</v>
          </cell>
        </row>
        <row r="1940">
          <cell r="C1940">
            <v>0</v>
          </cell>
          <cell r="E1940">
            <v>0</v>
          </cell>
        </row>
        <row r="1941">
          <cell r="C1941">
            <v>0</v>
          </cell>
          <cell r="E1941">
            <v>0</v>
          </cell>
        </row>
        <row r="1942">
          <cell r="C1942">
            <v>0</v>
          </cell>
          <cell r="E1942">
            <v>0</v>
          </cell>
        </row>
        <row r="1943">
          <cell r="C1943">
            <v>0</v>
          </cell>
          <cell r="E1943">
            <v>0</v>
          </cell>
        </row>
        <row r="1944">
          <cell r="C1944">
            <v>0</v>
          </cell>
          <cell r="E1944">
            <v>0</v>
          </cell>
        </row>
        <row r="1945">
          <cell r="C1945">
            <v>0</v>
          </cell>
          <cell r="E1945">
            <v>0</v>
          </cell>
        </row>
        <row r="1946">
          <cell r="C1946">
            <v>0</v>
          </cell>
          <cell r="E1946">
            <v>0</v>
          </cell>
        </row>
        <row r="1947">
          <cell r="C1947">
            <v>0</v>
          </cell>
          <cell r="E1947">
            <v>0</v>
          </cell>
        </row>
        <row r="1948">
          <cell r="C1948">
            <v>0</v>
          </cell>
          <cell r="E1948">
            <v>0</v>
          </cell>
        </row>
        <row r="1949">
          <cell r="C1949">
            <v>0</v>
          </cell>
          <cell r="E1949">
            <v>0</v>
          </cell>
        </row>
        <row r="1950">
          <cell r="C1950">
            <v>0</v>
          </cell>
          <cell r="E1950">
            <v>0</v>
          </cell>
        </row>
        <row r="1951">
          <cell r="C1951">
            <v>0</v>
          </cell>
          <cell r="E1951">
            <v>0</v>
          </cell>
        </row>
        <row r="1952">
          <cell r="C1952">
            <v>0</v>
          </cell>
          <cell r="E1952">
            <v>0</v>
          </cell>
        </row>
        <row r="1953">
          <cell r="C1953">
            <v>0</v>
          </cell>
          <cell r="E1953">
            <v>0</v>
          </cell>
        </row>
        <row r="1954">
          <cell r="C1954">
            <v>0</v>
          </cell>
          <cell r="E1954">
            <v>0</v>
          </cell>
        </row>
        <row r="1955">
          <cell r="C1955">
            <v>0</v>
          </cell>
          <cell r="E1955">
            <v>0</v>
          </cell>
        </row>
        <row r="1956">
          <cell r="C1956">
            <v>0</v>
          </cell>
          <cell r="E1956">
            <v>0</v>
          </cell>
        </row>
        <row r="1957">
          <cell r="C1957">
            <v>0</v>
          </cell>
          <cell r="E1957">
            <v>0</v>
          </cell>
        </row>
        <row r="1958">
          <cell r="C1958">
            <v>0</v>
          </cell>
          <cell r="E1958">
            <v>0</v>
          </cell>
        </row>
        <row r="1959">
          <cell r="C1959">
            <v>0</v>
          </cell>
          <cell r="E1959">
            <v>0</v>
          </cell>
        </row>
        <row r="1960">
          <cell r="C1960">
            <v>0</v>
          </cell>
          <cell r="E1960">
            <v>0</v>
          </cell>
        </row>
        <row r="1961">
          <cell r="C1961">
            <v>0</v>
          </cell>
          <cell r="E1961">
            <v>0</v>
          </cell>
        </row>
        <row r="1962">
          <cell r="C1962">
            <v>0</v>
          </cell>
          <cell r="E1962">
            <v>0</v>
          </cell>
        </row>
        <row r="1963">
          <cell r="C1963">
            <v>0</v>
          </cell>
          <cell r="E1963">
            <v>0</v>
          </cell>
        </row>
        <row r="1964">
          <cell r="C1964">
            <v>0</v>
          </cell>
          <cell r="E1964">
            <v>0</v>
          </cell>
        </row>
        <row r="1965">
          <cell r="C1965">
            <v>0</v>
          </cell>
          <cell r="E1965">
            <v>0</v>
          </cell>
        </row>
        <row r="1966">
          <cell r="C1966">
            <v>0</v>
          </cell>
          <cell r="E1966">
            <v>0</v>
          </cell>
        </row>
        <row r="1967">
          <cell r="C1967">
            <v>0</v>
          </cell>
          <cell r="E1967">
            <v>0</v>
          </cell>
        </row>
        <row r="1968">
          <cell r="C1968">
            <v>0</v>
          </cell>
          <cell r="E1968">
            <v>0</v>
          </cell>
        </row>
        <row r="1969">
          <cell r="C1969">
            <v>0</v>
          </cell>
          <cell r="E1969">
            <v>0</v>
          </cell>
        </row>
        <row r="1970">
          <cell r="C1970">
            <v>0</v>
          </cell>
          <cell r="E1970">
            <v>0</v>
          </cell>
        </row>
        <row r="1971">
          <cell r="C1971">
            <v>0</v>
          </cell>
          <cell r="E1971">
            <v>0</v>
          </cell>
        </row>
        <row r="1972">
          <cell r="C1972">
            <v>0</v>
          </cell>
          <cell r="E1972">
            <v>0</v>
          </cell>
        </row>
        <row r="1973">
          <cell r="C1973">
            <v>0</v>
          </cell>
          <cell r="E1973">
            <v>0</v>
          </cell>
        </row>
        <row r="1974">
          <cell r="C1974">
            <v>0</v>
          </cell>
          <cell r="E1974">
            <v>0</v>
          </cell>
        </row>
        <row r="1975">
          <cell r="C1975">
            <v>0</v>
          </cell>
          <cell r="E1975">
            <v>0</v>
          </cell>
        </row>
        <row r="1976">
          <cell r="C1976">
            <v>0</v>
          </cell>
          <cell r="E1976">
            <v>0</v>
          </cell>
        </row>
        <row r="1977">
          <cell r="C1977">
            <v>0</v>
          </cell>
          <cell r="E1977">
            <v>0</v>
          </cell>
        </row>
        <row r="1978">
          <cell r="C1978">
            <v>0</v>
          </cell>
          <cell r="E1978">
            <v>0</v>
          </cell>
        </row>
        <row r="1979">
          <cell r="C1979">
            <v>0</v>
          </cell>
          <cell r="E1979">
            <v>0</v>
          </cell>
        </row>
        <row r="1980">
          <cell r="C1980">
            <v>0</v>
          </cell>
          <cell r="E1980">
            <v>0</v>
          </cell>
        </row>
        <row r="1981">
          <cell r="C1981">
            <v>0</v>
          </cell>
          <cell r="E1981">
            <v>0</v>
          </cell>
        </row>
        <row r="1982">
          <cell r="C1982">
            <v>0</v>
          </cell>
          <cell r="E1982">
            <v>0</v>
          </cell>
        </row>
        <row r="1983">
          <cell r="C1983">
            <v>0</v>
          </cell>
          <cell r="E1983">
            <v>0</v>
          </cell>
        </row>
        <row r="1984">
          <cell r="C1984">
            <v>0</v>
          </cell>
          <cell r="E1984">
            <v>0</v>
          </cell>
        </row>
        <row r="1985">
          <cell r="C1985">
            <v>0</v>
          </cell>
          <cell r="E1985">
            <v>0</v>
          </cell>
        </row>
        <row r="1986">
          <cell r="C1986">
            <v>0</v>
          </cell>
          <cell r="E1986">
            <v>0</v>
          </cell>
        </row>
        <row r="1987">
          <cell r="C1987">
            <v>0</v>
          </cell>
          <cell r="E1987">
            <v>0</v>
          </cell>
        </row>
        <row r="1988">
          <cell r="C1988">
            <v>0</v>
          </cell>
          <cell r="E1988">
            <v>0</v>
          </cell>
        </row>
        <row r="1989">
          <cell r="C1989">
            <v>0</v>
          </cell>
          <cell r="E1989">
            <v>0</v>
          </cell>
        </row>
        <row r="1990">
          <cell r="C1990">
            <v>0</v>
          </cell>
          <cell r="E1990">
            <v>0</v>
          </cell>
        </row>
        <row r="1991">
          <cell r="C1991">
            <v>0</v>
          </cell>
          <cell r="E1991">
            <v>0</v>
          </cell>
        </row>
        <row r="1992">
          <cell r="C1992">
            <v>0</v>
          </cell>
          <cell r="E1992">
            <v>0</v>
          </cell>
        </row>
        <row r="1993">
          <cell r="C1993">
            <v>0</v>
          </cell>
          <cell r="E1993">
            <v>0</v>
          </cell>
        </row>
        <row r="1994">
          <cell r="C1994">
            <v>0</v>
          </cell>
          <cell r="E1994">
            <v>0</v>
          </cell>
        </row>
        <row r="1995">
          <cell r="C1995">
            <v>0</v>
          </cell>
          <cell r="E1995">
            <v>0</v>
          </cell>
        </row>
        <row r="1996">
          <cell r="C1996">
            <v>0</v>
          </cell>
          <cell r="E1996">
            <v>0</v>
          </cell>
        </row>
        <row r="1997">
          <cell r="C1997">
            <v>0</v>
          </cell>
          <cell r="E1997">
            <v>0</v>
          </cell>
        </row>
        <row r="1998">
          <cell r="C1998">
            <v>0</v>
          </cell>
          <cell r="E1998">
            <v>0</v>
          </cell>
        </row>
        <row r="1999">
          <cell r="C1999">
            <v>0</v>
          </cell>
          <cell r="E1999">
            <v>0</v>
          </cell>
        </row>
        <row r="2000">
          <cell r="C2000">
            <v>0</v>
          </cell>
          <cell r="E2000">
            <v>0</v>
          </cell>
        </row>
        <row r="2001">
          <cell r="C2001">
            <v>0</v>
          </cell>
          <cell r="E2001">
            <v>0</v>
          </cell>
        </row>
        <row r="2002">
          <cell r="C2002">
            <v>0</v>
          </cell>
          <cell r="E2002">
            <v>0</v>
          </cell>
        </row>
        <row r="2003">
          <cell r="C2003">
            <v>0</v>
          </cell>
          <cell r="E2003">
            <v>0</v>
          </cell>
        </row>
        <row r="2004">
          <cell r="C2004">
            <v>0</v>
          </cell>
          <cell r="E2004">
            <v>0</v>
          </cell>
        </row>
        <row r="2005">
          <cell r="C2005">
            <v>0</v>
          </cell>
          <cell r="E2005">
            <v>0</v>
          </cell>
        </row>
        <row r="2006">
          <cell r="C2006">
            <v>0</v>
          </cell>
          <cell r="E2006">
            <v>0</v>
          </cell>
        </row>
        <row r="2007">
          <cell r="C2007">
            <v>0</v>
          </cell>
          <cell r="E2007">
            <v>0</v>
          </cell>
        </row>
        <row r="2008">
          <cell r="C2008">
            <v>0</v>
          </cell>
          <cell r="E2008">
            <v>0</v>
          </cell>
        </row>
        <row r="2009">
          <cell r="C2009">
            <v>0</v>
          </cell>
          <cell r="E2009">
            <v>0</v>
          </cell>
        </row>
        <row r="2010">
          <cell r="C2010">
            <v>0</v>
          </cell>
          <cell r="E2010">
            <v>0</v>
          </cell>
        </row>
        <row r="2011">
          <cell r="C2011">
            <v>0</v>
          </cell>
          <cell r="E2011">
            <v>0</v>
          </cell>
        </row>
        <row r="2012">
          <cell r="C2012">
            <v>0</v>
          </cell>
          <cell r="E2012">
            <v>0</v>
          </cell>
        </row>
        <row r="2013">
          <cell r="C2013">
            <v>0</v>
          </cell>
          <cell r="E2013">
            <v>0</v>
          </cell>
        </row>
        <row r="2014">
          <cell r="C2014">
            <v>0</v>
          </cell>
          <cell r="E2014">
            <v>0</v>
          </cell>
        </row>
        <row r="2015">
          <cell r="C2015">
            <v>0</v>
          </cell>
          <cell r="E2015">
            <v>0</v>
          </cell>
        </row>
        <row r="2016">
          <cell r="C2016">
            <v>0</v>
          </cell>
          <cell r="E2016">
            <v>0</v>
          </cell>
        </row>
        <row r="2017">
          <cell r="C2017">
            <v>0</v>
          </cell>
          <cell r="E2017">
            <v>0</v>
          </cell>
        </row>
        <row r="2018">
          <cell r="C2018">
            <v>0</v>
          </cell>
          <cell r="E2018">
            <v>0</v>
          </cell>
        </row>
        <row r="2019">
          <cell r="C2019">
            <v>0</v>
          </cell>
          <cell r="E2019">
            <v>0</v>
          </cell>
        </row>
        <row r="2020">
          <cell r="C2020">
            <v>0</v>
          </cell>
          <cell r="E2020">
            <v>0</v>
          </cell>
        </row>
        <row r="2021">
          <cell r="C2021">
            <v>0</v>
          </cell>
          <cell r="E2021">
            <v>0</v>
          </cell>
        </row>
        <row r="2022">
          <cell r="C2022">
            <v>0</v>
          </cell>
          <cell r="E2022">
            <v>0</v>
          </cell>
        </row>
        <row r="2023">
          <cell r="C2023">
            <v>0</v>
          </cell>
          <cell r="E2023">
            <v>0</v>
          </cell>
        </row>
        <row r="2024">
          <cell r="C2024">
            <v>0</v>
          </cell>
          <cell r="E2024">
            <v>0</v>
          </cell>
        </row>
        <row r="2025">
          <cell r="C2025">
            <v>0</v>
          </cell>
          <cell r="E2025">
            <v>0</v>
          </cell>
        </row>
        <row r="2026">
          <cell r="C2026">
            <v>0</v>
          </cell>
          <cell r="E2026">
            <v>0</v>
          </cell>
        </row>
        <row r="2027">
          <cell r="C2027">
            <v>0</v>
          </cell>
          <cell r="E2027">
            <v>0</v>
          </cell>
        </row>
        <row r="2028">
          <cell r="C2028">
            <v>0</v>
          </cell>
          <cell r="E2028">
            <v>0</v>
          </cell>
        </row>
        <row r="2029">
          <cell r="C2029">
            <v>0</v>
          </cell>
          <cell r="E2029">
            <v>0</v>
          </cell>
        </row>
        <row r="2030">
          <cell r="C2030">
            <v>0</v>
          </cell>
          <cell r="E2030">
            <v>0</v>
          </cell>
        </row>
        <row r="2031">
          <cell r="C2031">
            <v>0</v>
          </cell>
          <cell r="E2031">
            <v>0</v>
          </cell>
        </row>
        <row r="2032">
          <cell r="C2032">
            <v>0</v>
          </cell>
          <cell r="E2032">
            <v>0</v>
          </cell>
        </row>
        <row r="2033">
          <cell r="C2033">
            <v>0</v>
          </cell>
          <cell r="E2033">
            <v>0</v>
          </cell>
        </row>
        <row r="2034">
          <cell r="C2034">
            <v>0</v>
          </cell>
          <cell r="E2034">
            <v>0</v>
          </cell>
        </row>
        <row r="2035">
          <cell r="C2035">
            <v>0</v>
          </cell>
          <cell r="E2035">
            <v>0</v>
          </cell>
        </row>
        <row r="2036">
          <cell r="C2036">
            <v>0</v>
          </cell>
          <cell r="E2036">
            <v>0</v>
          </cell>
        </row>
        <row r="2037">
          <cell r="C2037">
            <v>0</v>
          </cell>
          <cell r="E2037">
            <v>0</v>
          </cell>
        </row>
        <row r="2038">
          <cell r="C2038">
            <v>0</v>
          </cell>
          <cell r="E2038">
            <v>0</v>
          </cell>
        </row>
        <row r="2039">
          <cell r="C2039">
            <v>0</v>
          </cell>
          <cell r="E2039">
            <v>0</v>
          </cell>
        </row>
        <row r="2040">
          <cell r="C2040">
            <v>0</v>
          </cell>
          <cell r="E2040">
            <v>0</v>
          </cell>
        </row>
        <row r="2041">
          <cell r="C2041">
            <v>0</v>
          </cell>
          <cell r="E2041">
            <v>0</v>
          </cell>
        </row>
        <row r="2042">
          <cell r="C2042">
            <v>0</v>
          </cell>
          <cell r="E2042">
            <v>0</v>
          </cell>
        </row>
        <row r="2043">
          <cell r="C2043">
            <v>0</v>
          </cell>
          <cell r="E2043">
            <v>0</v>
          </cell>
        </row>
        <row r="2044">
          <cell r="C2044">
            <v>0</v>
          </cell>
          <cell r="E2044">
            <v>0</v>
          </cell>
        </row>
        <row r="2045">
          <cell r="C2045">
            <v>0</v>
          </cell>
          <cell r="E2045">
            <v>0</v>
          </cell>
        </row>
        <row r="2046">
          <cell r="C2046">
            <v>0</v>
          </cell>
          <cell r="E2046">
            <v>0</v>
          </cell>
        </row>
        <row r="2047">
          <cell r="C2047">
            <v>0</v>
          </cell>
          <cell r="E2047">
            <v>0</v>
          </cell>
        </row>
        <row r="2048">
          <cell r="C2048">
            <v>0</v>
          </cell>
          <cell r="E2048">
            <v>0</v>
          </cell>
        </row>
        <row r="2049">
          <cell r="C2049">
            <v>0</v>
          </cell>
          <cell r="E2049">
            <v>0</v>
          </cell>
        </row>
        <row r="2050">
          <cell r="C2050">
            <v>0</v>
          </cell>
          <cell r="E2050">
            <v>0</v>
          </cell>
        </row>
        <row r="2051">
          <cell r="C2051">
            <v>0</v>
          </cell>
          <cell r="E2051">
            <v>0</v>
          </cell>
        </row>
        <row r="2052">
          <cell r="C2052">
            <v>0</v>
          </cell>
          <cell r="E2052">
            <v>0</v>
          </cell>
        </row>
        <row r="2053">
          <cell r="C2053">
            <v>0</v>
          </cell>
          <cell r="E2053">
            <v>0</v>
          </cell>
        </row>
        <row r="2054">
          <cell r="C2054">
            <v>0</v>
          </cell>
          <cell r="E2054">
            <v>0</v>
          </cell>
        </row>
        <row r="2055">
          <cell r="C2055">
            <v>0</v>
          </cell>
          <cell r="E2055">
            <v>0</v>
          </cell>
        </row>
        <row r="2056">
          <cell r="C2056">
            <v>0</v>
          </cell>
          <cell r="E2056">
            <v>0</v>
          </cell>
        </row>
        <row r="2057">
          <cell r="C2057">
            <v>0</v>
          </cell>
          <cell r="E2057">
            <v>0</v>
          </cell>
        </row>
        <row r="2058">
          <cell r="C2058">
            <v>0</v>
          </cell>
          <cell r="E2058">
            <v>0</v>
          </cell>
        </row>
        <row r="2059">
          <cell r="C2059">
            <v>0</v>
          </cell>
          <cell r="E2059">
            <v>0</v>
          </cell>
        </row>
        <row r="2060">
          <cell r="C2060">
            <v>0</v>
          </cell>
          <cell r="E2060">
            <v>0</v>
          </cell>
        </row>
        <row r="2061">
          <cell r="C2061">
            <v>0</v>
          </cell>
          <cell r="E2061">
            <v>0</v>
          </cell>
        </row>
        <row r="2062">
          <cell r="C2062">
            <v>0</v>
          </cell>
          <cell r="E2062">
            <v>0</v>
          </cell>
        </row>
        <row r="2063">
          <cell r="C2063">
            <v>0</v>
          </cell>
          <cell r="E2063">
            <v>0</v>
          </cell>
        </row>
        <row r="2064">
          <cell r="C2064">
            <v>0</v>
          </cell>
          <cell r="E2064">
            <v>0</v>
          </cell>
        </row>
        <row r="2065">
          <cell r="C2065">
            <v>0</v>
          </cell>
          <cell r="E2065">
            <v>0</v>
          </cell>
        </row>
        <row r="2066">
          <cell r="C2066">
            <v>0</v>
          </cell>
          <cell r="E2066">
            <v>0</v>
          </cell>
        </row>
        <row r="2067">
          <cell r="C2067">
            <v>0</v>
          </cell>
          <cell r="E2067">
            <v>0</v>
          </cell>
        </row>
        <row r="2068">
          <cell r="C2068">
            <v>0</v>
          </cell>
          <cell r="E2068">
            <v>0</v>
          </cell>
        </row>
        <row r="2069">
          <cell r="C2069">
            <v>0</v>
          </cell>
          <cell r="E2069">
            <v>0</v>
          </cell>
        </row>
        <row r="2070">
          <cell r="C2070">
            <v>0</v>
          </cell>
          <cell r="E2070">
            <v>0</v>
          </cell>
        </row>
        <row r="2071">
          <cell r="C2071">
            <v>0</v>
          </cell>
          <cell r="E2071">
            <v>0</v>
          </cell>
        </row>
        <row r="2072">
          <cell r="C2072">
            <v>0</v>
          </cell>
          <cell r="E2072">
            <v>0</v>
          </cell>
        </row>
        <row r="2073">
          <cell r="C2073">
            <v>0</v>
          </cell>
          <cell r="E2073">
            <v>0</v>
          </cell>
        </row>
        <row r="2074">
          <cell r="C2074">
            <v>0</v>
          </cell>
          <cell r="E2074">
            <v>0</v>
          </cell>
        </row>
        <row r="2075">
          <cell r="C2075">
            <v>0</v>
          </cell>
          <cell r="E2075">
            <v>0</v>
          </cell>
        </row>
        <row r="2076">
          <cell r="C2076">
            <v>0</v>
          </cell>
          <cell r="E2076">
            <v>0</v>
          </cell>
        </row>
        <row r="2077">
          <cell r="C2077">
            <v>0</v>
          </cell>
          <cell r="E2077">
            <v>0</v>
          </cell>
        </row>
        <row r="2078">
          <cell r="C2078">
            <v>0</v>
          </cell>
          <cell r="E2078">
            <v>0</v>
          </cell>
        </row>
        <row r="2079">
          <cell r="C2079">
            <v>0</v>
          </cell>
          <cell r="E2079">
            <v>0</v>
          </cell>
        </row>
        <row r="2080">
          <cell r="C2080">
            <v>0</v>
          </cell>
          <cell r="E2080">
            <v>0</v>
          </cell>
        </row>
        <row r="2081">
          <cell r="C2081">
            <v>0</v>
          </cell>
          <cell r="E2081">
            <v>0</v>
          </cell>
        </row>
        <row r="2082">
          <cell r="C2082">
            <v>0</v>
          </cell>
          <cell r="E2082">
            <v>0</v>
          </cell>
        </row>
        <row r="2083">
          <cell r="C2083">
            <v>0</v>
          </cell>
          <cell r="E2083">
            <v>0</v>
          </cell>
        </row>
        <row r="2084">
          <cell r="C2084">
            <v>0</v>
          </cell>
          <cell r="E2084">
            <v>0</v>
          </cell>
        </row>
        <row r="2085">
          <cell r="C2085">
            <v>0</v>
          </cell>
          <cell r="E2085">
            <v>0</v>
          </cell>
        </row>
        <row r="2086">
          <cell r="C2086">
            <v>0</v>
          </cell>
          <cell r="E2086">
            <v>0</v>
          </cell>
        </row>
        <row r="2087">
          <cell r="C2087">
            <v>0</v>
          </cell>
          <cell r="E2087">
            <v>0</v>
          </cell>
        </row>
        <row r="2088">
          <cell r="C2088">
            <v>0</v>
          </cell>
          <cell r="E2088">
            <v>0</v>
          </cell>
        </row>
        <row r="2089">
          <cell r="C2089">
            <v>0</v>
          </cell>
          <cell r="E2089">
            <v>0</v>
          </cell>
        </row>
        <row r="2090">
          <cell r="C2090">
            <v>0</v>
          </cell>
          <cell r="E2090">
            <v>0</v>
          </cell>
        </row>
        <row r="2091">
          <cell r="C2091">
            <v>0</v>
          </cell>
          <cell r="E2091">
            <v>0</v>
          </cell>
        </row>
        <row r="2092">
          <cell r="C2092">
            <v>0</v>
          </cell>
          <cell r="E2092">
            <v>0</v>
          </cell>
        </row>
        <row r="2093">
          <cell r="C2093">
            <v>0</v>
          </cell>
          <cell r="E2093">
            <v>0</v>
          </cell>
        </row>
        <row r="2094">
          <cell r="C2094">
            <v>0</v>
          </cell>
          <cell r="E2094">
            <v>0</v>
          </cell>
        </row>
        <row r="2095">
          <cell r="C2095">
            <v>0</v>
          </cell>
          <cell r="E2095">
            <v>0</v>
          </cell>
        </row>
        <row r="2096">
          <cell r="C2096">
            <v>0</v>
          </cell>
          <cell r="E2096">
            <v>0</v>
          </cell>
        </row>
        <row r="2097">
          <cell r="C2097">
            <v>0</v>
          </cell>
          <cell r="E2097">
            <v>0</v>
          </cell>
        </row>
        <row r="2098">
          <cell r="C2098">
            <v>0</v>
          </cell>
          <cell r="E2098">
            <v>0</v>
          </cell>
        </row>
        <row r="2099">
          <cell r="C2099">
            <v>0</v>
          </cell>
          <cell r="E2099">
            <v>0</v>
          </cell>
        </row>
        <row r="2100">
          <cell r="C2100">
            <v>0</v>
          </cell>
          <cell r="E2100">
            <v>0</v>
          </cell>
        </row>
        <row r="2101">
          <cell r="C2101">
            <v>0</v>
          </cell>
          <cell r="E2101">
            <v>0</v>
          </cell>
        </row>
        <row r="2102">
          <cell r="C2102">
            <v>0</v>
          </cell>
          <cell r="E2102">
            <v>0</v>
          </cell>
        </row>
        <row r="2103">
          <cell r="C2103">
            <v>0</v>
          </cell>
          <cell r="E2103">
            <v>0</v>
          </cell>
        </row>
        <row r="2104">
          <cell r="C2104">
            <v>0</v>
          </cell>
          <cell r="E2104">
            <v>0</v>
          </cell>
        </row>
        <row r="2105">
          <cell r="C2105">
            <v>0</v>
          </cell>
          <cell r="E2105">
            <v>0</v>
          </cell>
        </row>
        <row r="2106">
          <cell r="C2106">
            <v>0</v>
          </cell>
          <cell r="E2106">
            <v>0</v>
          </cell>
        </row>
        <row r="2107">
          <cell r="C2107">
            <v>0</v>
          </cell>
          <cell r="E2107">
            <v>0</v>
          </cell>
        </row>
        <row r="2108">
          <cell r="C2108">
            <v>0</v>
          </cell>
          <cell r="E2108">
            <v>0</v>
          </cell>
        </row>
        <row r="2109">
          <cell r="C2109">
            <v>0</v>
          </cell>
          <cell r="E2109">
            <v>0</v>
          </cell>
        </row>
        <row r="2110">
          <cell r="C2110">
            <v>0</v>
          </cell>
          <cell r="E2110">
            <v>0</v>
          </cell>
        </row>
        <row r="2111">
          <cell r="C2111">
            <v>0</v>
          </cell>
          <cell r="E2111">
            <v>0</v>
          </cell>
        </row>
        <row r="2112">
          <cell r="C2112">
            <v>0</v>
          </cell>
          <cell r="E2112">
            <v>0</v>
          </cell>
        </row>
        <row r="2113">
          <cell r="C2113">
            <v>0</v>
          </cell>
          <cell r="E2113">
            <v>0</v>
          </cell>
        </row>
        <row r="2114">
          <cell r="C2114">
            <v>0</v>
          </cell>
          <cell r="E2114">
            <v>0</v>
          </cell>
        </row>
        <row r="2115">
          <cell r="C2115">
            <v>0</v>
          </cell>
          <cell r="E2115">
            <v>0</v>
          </cell>
        </row>
        <row r="2116">
          <cell r="C2116">
            <v>0</v>
          </cell>
          <cell r="E2116">
            <v>0</v>
          </cell>
        </row>
        <row r="2117">
          <cell r="C2117">
            <v>0</v>
          </cell>
          <cell r="E2117">
            <v>0</v>
          </cell>
        </row>
        <row r="2118">
          <cell r="C2118">
            <v>0</v>
          </cell>
          <cell r="E2118">
            <v>0</v>
          </cell>
        </row>
        <row r="2119">
          <cell r="C2119">
            <v>0</v>
          </cell>
          <cell r="E2119">
            <v>0</v>
          </cell>
        </row>
        <row r="2120">
          <cell r="C2120">
            <v>0</v>
          </cell>
          <cell r="E2120">
            <v>0</v>
          </cell>
        </row>
        <row r="2121">
          <cell r="C2121">
            <v>0</v>
          </cell>
          <cell r="E2121">
            <v>0</v>
          </cell>
        </row>
        <row r="2122">
          <cell r="C2122">
            <v>0</v>
          </cell>
          <cell r="E2122">
            <v>0</v>
          </cell>
        </row>
        <row r="2123">
          <cell r="C2123">
            <v>0</v>
          </cell>
          <cell r="E2123">
            <v>0</v>
          </cell>
        </row>
        <row r="2124">
          <cell r="C2124">
            <v>0</v>
          </cell>
          <cell r="E2124">
            <v>0</v>
          </cell>
        </row>
        <row r="2125">
          <cell r="C2125">
            <v>0</v>
          </cell>
          <cell r="E2125">
            <v>0</v>
          </cell>
        </row>
        <row r="2126">
          <cell r="C2126">
            <v>0</v>
          </cell>
          <cell r="E2126">
            <v>0</v>
          </cell>
        </row>
        <row r="2127">
          <cell r="C2127">
            <v>0</v>
          </cell>
          <cell r="E2127">
            <v>0</v>
          </cell>
        </row>
        <row r="2128">
          <cell r="C2128">
            <v>0</v>
          </cell>
          <cell r="E2128">
            <v>0</v>
          </cell>
        </row>
        <row r="2129">
          <cell r="C2129">
            <v>0</v>
          </cell>
          <cell r="E2129">
            <v>0</v>
          </cell>
        </row>
        <row r="2130">
          <cell r="C2130">
            <v>0</v>
          </cell>
          <cell r="E2130">
            <v>0</v>
          </cell>
        </row>
        <row r="2131">
          <cell r="C2131">
            <v>0</v>
          </cell>
          <cell r="E2131">
            <v>0</v>
          </cell>
        </row>
        <row r="2132">
          <cell r="C2132">
            <v>0</v>
          </cell>
          <cell r="E2132">
            <v>0</v>
          </cell>
        </row>
        <row r="2133">
          <cell r="C2133">
            <v>0</v>
          </cell>
          <cell r="E2133">
            <v>0</v>
          </cell>
        </row>
        <row r="2134">
          <cell r="C2134">
            <v>0</v>
          </cell>
          <cell r="E2134">
            <v>0</v>
          </cell>
        </row>
        <row r="2135">
          <cell r="C2135">
            <v>0</v>
          </cell>
          <cell r="E2135">
            <v>0</v>
          </cell>
        </row>
        <row r="2136">
          <cell r="C2136">
            <v>0</v>
          </cell>
          <cell r="E2136">
            <v>0</v>
          </cell>
        </row>
        <row r="2137">
          <cell r="C2137">
            <v>0</v>
          </cell>
          <cell r="E2137">
            <v>0</v>
          </cell>
        </row>
        <row r="2138">
          <cell r="C2138">
            <v>0</v>
          </cell>
          <cell r="E2138">
            <v>0</v>
          </cell>
        </row>
        <row r="2139">
          <cell r="C2139">
            <v>0</v>
          </cell>
          <cell r="E2139">
            <v>0</v>
          </cell>
        </row>
        <row r="2140">
          <cell r="C2140">
            <v>0</v>
          </cell>
          <cell r="E2140">
            <v>0</v>
          </cell>
        </row>
        <row r="2141">
          <cell r="C2141">
            <v>0</v>
          </cell>
          <cell r="E2141">
            <v>0</v>
          </cell>
        </row>
        <row r="2142">
          <cell r="C2142">
            <v>0</v>
          </cell>
          <cell r="E2142">
            <v>0</v>
          </cell>
        </row>
        <row r="2143">
          <cell r="C2143">
            <v>0</v>
          </cell>
          <cell r="E2143">
            <v>0</v>
          </cell>
        </row>
        <row r="2144">
          <cell r="C2144">
            <v>0</v>
          </cell>
          <cell r="E2144">
            <v>0</v>
          </cell>
        </row>
        <row r="2145">
          <cell r="C2145">
            <v>0</v>
          </cell>
          <cell r="E2145">
            <v>0</v>
          </cell>
        </row>
        <row r="2146">
          <cell r="C2146">
            <v>0</v>
          </cell>
          <cell r="E2146">
            <v>0</v>
          </cell>
        </row>
        <row r="2147">
          <cell r="C2147">
            <v>0</v>
          </cell>
          <cell r="E2147">
            <v>0</v>
          </cell>
        </row>
        <row r="2148">
          <cell r="C2148">
            <v>0</v>
          </cell>
          <cell r="E2148">
            <v>0</v>
          </cell>
        </row>
        <row r="2149">
          <cell r="C2149">
            <v>0</v>
          </cell>
          <cell r="E2149">
            <v>0</v>
          </cell>
        </row>
        <row r="2150">
          <cell r="C2150">
            <v>0</v>
          </cell>
          <cell r="E2150">
            <v>0</v>
          </cell>
        </row>
        <row r="2151">
          <cell r="C2151">
            <v>0</v>
          </cell>
          <cell r="E2151">
            <v>0</v>
          </cell>
        </row>
        <row r="2152">
          <cell r="C2152">
            <v>0</v>
          </cell>
          <cell r="E2152">
            <v>0</v>
          </cell>
        </row>
        <row r="2153">
          <cell r="C2153">
            <v>0</v>
          </cell>
          <cell r="E2153">
            <v>0</v>
          </cell>
        </row>
        <row r="2154">
          <cell r="C2154">
            <v>0</v>
          </cell>
          <cell r="E2154">
            <v>0</v>
          </cell>
        </row>
        <row r="2155">
          <cell r="C2155">
            <v>0</v>
          </cell>
          <cell r="E2155">
            <v>0</v>
          </cell>
        </row>
        <row r="2156">
          <cell r="C2156">
            <v>0</v>
          </cell>
          <cell r="E2156">
            <v>0</v>
          </cell>
        </row>
        <row r="2157">
          <cell r="C2157">
            <v>0</v>
          </cell>
          <cell r="E2157">
            <v>0</v>
          </cell>
        </row>
        <row r="2158">
          <cell r="C2158">
            <v>0</v>
          </cell>
          <cell r="E2158">
            <v>0</v>
          </cell>
        </row>
        <row r="2159">
          <cell r="C2159">
            <v>0</v>
          </cell>
          <cell r="E2159">
            <v>0</v>
          </cell>
        </row>
        <row r="2160">
          <cell r="C2160">
            <v>0</v>
          </cell>
          <cell r="E2160">
            <v>0</v>
          </cell>
        </row>
        <row r="2161">
          <cell r="C2161">
            <v>0</v>
          </cell>
          <cell r="E2161">
            <v>0</v>
          </cell>
        </row>
        <row r="2162">
          <cell r="C2162">
            <v>0</v>
          </cell>
          <cell r="E2162">
            <v>0</v>
          </cell>
        </row>
        <row r="2163">
          <cell r="C2163">
            <v>0</v>
          </cell>
          <cell r="E2163">
            <v>0</v>
          </cell>
        </row>
        <row r="2164">
          <cell r="C2164">
            <v>0</v>
          </cell>
          <cell r="E2164">
            <v>0</v>
          </cell>
        </row>
        <row r="2165">
          <cell r="C2165">
            <v>0</v>
          </cell>
          <cell r="E2165">
            <v>0</v>
          </cell>
        </row>
        <row r="2166">
          <cell r="C2166">
            <v>0</v>
          </cell>
          <cell r="E2166">
            <v>0</v>
          </cell>
        </row>
        <row r="2167">
          <cell r="C2167">
            <v>0</v>
          </cell>
          <cell r="E2167">
            <v>0</v>
          </cell>
        </row>
        <row r="2168">
          <cell r="C2168">
            <v>0</v>
          </cell>
          <cell r="E2168">
            <v>0</v>
          </cell>
        </row>
        <row r="2169">
          <cell r="C2169">
            <v>0</v>
          </cell>
          <cell r="E2169">
            <v>0</v>
          </cell>
        </row>
        <row r="2170">
          <cell r="C2170">
            <v>0</v>
          </cell>
          <cell r="E2170">
            <v>0</v>
          </cell>
        </row>
        <row r="2171">
          <cell r="C2171">
            <v>0</v>
          </cell>
          <cell r="E2171">
            <v>0</v>
          </cell>
        </row>
        <row r="2172">
          <cell r="C2172">
            <v>0</v>
          </cell>
          <cell r="E2172">
            <v>0</v>
          </cell>
        </row>
        <row r="2173">
          <cell r="C2173">
            <v>0</v>
          </cell>
          <cell r="E2173">
            <v>0</v>
          </cell>
        </row>
        <row r="2174">
          <cell r="C2174">
            <v>0</v>
          </cell>
          <cell r="E2174">
            <v>0</v>
          </cell>
        </row>
        <row r="2175">
          <cell r="C2175">
            <v>0</v>
          </cell>
          <cell r="E2175">
            <v>0</v>
          </cell>
        </row>
        <row r="2176">
          <cell r="C2176">
            <v>0</v>
          </cell>
          <cell r="E2176">
            <v>0</v>
          </cell>
        </row>
        <row r="2177">
          <cell r="C2177">
            <v>0</v>
          </cell>
          <cell r="E2177">
            <v>0</v>
          </cell>
        </row>
        <row r="2178">
          <cell r="C2178">
            <v>0</v>
          </cell>
          <cell r="E2178">
            <v>0</v>
          </cell>
        </row>
        <row r="2179">
          <cell r="C2179">
            <v>0</v>
          </cell>
          <cell r="E2179">
            <v>0</v>
          </cell>
        </row>
        <row r="2180">
          <cell r="C2180">
            <v>0</v>
          </cell>
          <cell r="E2180">
            <v>0</v>
          </cell>
        </row>
        <row r="2181">
          <cell r="C2181">
            <v>0</v>
          </cell>
          <cell r="E2181">
            <v>0</v>
          </cell>
        </row>
        <row r="2182">
          <cell r="C2182">
            <v>0</v>
          </cell>
          <cell r="E2182">
            <v>0</v>
          </cell>
        </row>
        <row r="2183">
          <cell r="C2183">
            <v>0</v>
          </cell>
          <cell r="E2183">
            <v>0</v>
          </cell>
        </row>
        <row r="2184">
          <cell r="C2184">
            <v>0</v>
          </cell>
          <cell r="E2184">
            <v>0</v>
          </cell>
        </row>
        <row r="2185">
          <cell r="C2185">
            <v>0</v>
          </cell>
          <cell r="E2185">
            <v>0</v>
          </cell>
        </row>
        <row r="2186">
          <cell r="C2186">
            <v>0</v>
          </cell>
          <cell r="E2186">
            <v>0</v>
          </cell>
        </row>
        <row r="2187">
          <cell r="C2187">
            <v>0</v>
          </cell>
          <cell r="E2187">
            <v>0</v>
          </cell>
        </row>
        <row r="2188">
          <cell r="C2188">
            <v>0</v>
          </cell>
          <cell r="E2188">
            <v>0</v>
          </cell>
        </row>
        <row r="2189">
          <cell r="C2189">
            <v>0</v>
          </cell>
          <cell r="E2189">
            <v>0</v>
          </cell>
        </row>
        <row r="2190">
          <cell r="C2190">
            <v>0</v>
          </cell>
          <cell r="E2190">
            <v>0</v>
          </cell>
        </row>
        <row r="2191">
          <cell r="C2191">
            <v>0</v>
          </cell>
          <cell r="E2191">
            <v>0</v>
          </cell>
        </row>
        <row r="2192">
          <cell r="C2192">
            <v>0</v>
          </cell>
          <cell r="E2192">
            <v>0</v>
          </cell>
        </row>
        <row r="2193">
          <cell r="C2193">
            <v>0</v>
          </cell>
          <cell r="E2193">
            <v>0</v>
          </cell>
        </row>
        <row r="2194">
          <cell r="C2194">
            <v>0</v>
          </cell>
          <cell r="E2194">
            <v>0</v>
          </cell>
        </row>
        <row r="2195">
          <cell r="C2195">
            <v>0</v>
          </cell>
          <cell r="E2195">
            <v>0</v>
          </cell>
        </row>
        <row r="2196">
          <cell r="C2196">
            <v>0</v>
          </cell>
          <cell r="E2196">
            <v>0</v>
          </cell>
        </row>
        <row r="2197">
          <cell r="C2197">
            <v>0</v>
          </cell>
          <cell r="E2197">
            <v>0</v>
          </cell>
        </row>
        <row r="2198">
          <cell r="C2198">
            <v>0</v>
          </cell>
          <cell r="E2198">
            <v>0</v>
          </cell>
        </row>
        <row r="2199">
          <cell r="C2199">
            <v>0</v>
          </cell>
          <cell r="E2199">
            <v>0</v>
          </cell>
        </row>
        <row r="2200">
          <cell r="C2200">
            <v>0</v>
          </cell>
          <cell r="E2200">
            <v>0</v>
          </cell>
        </row>
        <row r="2201">
          <cell r="C2201">
            <v>0</v>
          </cell>
          <cell r="E2201">
            <v>0</v>
          </cell>
        </row>
        <row r="2202">
          <cell r="C2202">
            <v>0</v>
          </cell>
          <cell r="E2202">
            <v>0</v>
          </cell>
        </row>
        <row r="2203">
          <cell r="C2203">
            <v>0</v>
          </cell>
          <cell r="E2203">
            <v>0</v>
          </cell>
        </row>
        <row r="2204">
          <cell r="C2204">
            <v>0</v>
          </cell>
          <cell r="E2204">
            <v>0</v>
          </cell>
        </row>
        <row r="2205">
          <cell r="C2205">
            <v>0</v>
          </cell>
          <cell r="E2205">
            <v>0</v>
          </cell>
        </row>
        <row r="2206">
          <cell r="C2206">
            <v>0</v>
          </cell>
          <cell r="E2206">
            <v>0</v>
          </cell>
        </row>
        <row r="2207">
          <cell r="C2207">
            <v>0</v>
          </cell>
          <cell r="E2207">
            <v>0</v>
          </cell>
        </row>
        <row r="2208">
          <cell r="C2208">
            <v>0</v>
          </cell>
          <cell r="E2208">
            <v>0</v>
          </cell>
        </row>
        <row r="2209">
          <cell r="C2209">
            <v>0</v>
          </cell>
          <cell r="E2209">
            <v>0</v>
          </cell>
        </row>
        <row r="2210">
          <cell r="C2210">
            <v>0</v>
          </cell>
          <cell r="E2210">
            <v>0</v>
          </cell>
        </row>
        <row r="2211">
          <cell r="C2211">
            <v>0</v>
          </cell>
          <cell r="E2211">
            <v>0</v>
          </cell>
        </row>
        <row r="2212">
          <cell r="C2212">
            <v>0</v>
          </cell>
          <cell r="E2212">
            <v>0</v>
          </cell>
        </row>
        <row r="2213">
          <cell r="C2213">
            <v>0</v>
          </cell>
          <cell r="E2213">
            <v>0</v>
          </cell>
        </row>
        <row r="2214">
          <cell r="C2214">
            <v>0</v>
          </cell>
          <cell r="E2214">
            <v>0</v>
          </cell>
        </row>
        <row r="2215">
          <cell r="C2215">
            <v>0</v>
          </cell>
          <cell r="E2215">
            <v>0</v>
          </cell>
        </row>
        <row r="2216">
          <cell r="C2216">
            <v>0</v>
          </cell>
          <cell r="E2216">
            <v>0</v>
          </cell>
        </row>
        <row r="2217">
          <cell r="C2217">
            <v>0</v>
          </cell>
          <cell r="E2217">
            <v>0</v>
          </cell>
        </row>
        <row r="2218">
          <cell r="C2218">
            <v>0</v>
          </cell>
          <cell r="E2218">
            <v>0</v>
          </cell>
        </row>
        <row r="2219">
          <cell r="C2219">
            <v>0</v>
          </cell>
          <cell r="E2219">
            <v>0</v>
          </cell>
        </row>
        <row r="2220">
          <cell r="C2220">
            <v>0</v>
          </cell>
          <cell r="E2220">
            <v>0</v>
          </cell>
        </row>
        <row r="2221">
          <cell r="C2221">
            <v>0</v>
          </cell>
          <cell r="E2221">
            <v>0</v>
          </cell>
        </row>
        <row r="2222">
          <cell r="C2222">
            <v>0</v>
          </cell>
          <cell r="E2222">
            <v>0</v>
          </cell>
        </row>
        <row r="2223">
          <cell r="C2223">
            <v>0</v>
          </cell>
          <cell r="E2223">
            <v>0</v>
          </cell>
        </row>
        <row r="2224">
          <cell r="C2224">
            <v>0</v>
          </cell>
          <cell r="E2224">
            <v>0</v>
          </cell>
        </row>
        <row r="2225">
          <cell r="C2225">
            <v>0</v>
          </cell>
          <cell r="E2225">
            <v>0</v>
          </cell>
        </row>
        <row r="2226">
          <cell r="C2226">
            <v>0</v>
          </cell>
          <cell r="E2226">
            <v>0</v>
          </cell>
        </row>
        <row r="2227">
          <cell r="C2227">
            <v>0</v>
          </cell>
          <cell r="E2227">
            <v>0</v>
          </cell>
        </row>
        <row r="2228">
          <cell r="C2228">
            <v>0</v>
          </cell>
          <cell r="E2228">
            <v>0</v>
          </cell>
        </row>
        <row r="2229">
          <cell r="C2229">
            <v>0</v>
          </cell>
          <cell r="E2229">
            <v>0</v>
          </cell>
        </row>
        <row r="2230">
          <cell r="C2230">
            <v>0</v>
          </cell>
          <cell r="E2230">
            <v>0</v>
          </cell>
        </row>
        <row r="2231">
          <cell r="C2231">
            <v>0</v>
          </cell>
          <cell r="E2231">
            <v>0</v>
          </cell>
        </row>
        <row r="2232">
          <cell r="C2232">
            <v>0</v>
          </cell>
          <cell r="E2232">
            <v>0</v>
          </cell>
        </row>
        <row r="2233">
          <cell r="C2233">
            <v>0</v>
          </cell>
          <cell r="E2233">
            <v>0</v>
          </cell>
        </row>
        <row r="2234">
          <cell r="C2234">
            <v>0</v>
          </cell>
          <cell r="E2234">
            <v>0</v>
          </cell>
        </row>
        <row r="2235">
          <cell r="C2235">
            <v>0</v>
          </cell>
          <cell r="E2235">
            <v>0</v>
          </cell>
        </row>
        <row r="2236">
          <cell r="C2236">
            <v>0</v>
          </cell>
          <cell r="E2236">
            <v>0</v>
          </cell>
        </row>
        <row r="2237">
          <cell r="C2237">
            <v>0</v>
          </cell>
          <cell r="E2237">
            <v>0</v>
          </cell>
        </row>
        <row r="2238">
          <cell r="C2238">
            <v>0</v>
          </cell>
          <cell r="E2238">
            <v>0</v>
          </cell>
        </row>
        <row r="2239">
          <cell r="C2239">
            <v>0</v>
          </cell>
          <cell r="E2239">
            <v>0</v>
          </cell>
        </row>
        <row r="2240">
          <cell r="C2240">
            <v>0</v>
          </cell>
          <cell r="E2240">
            <v>0</v>
          </cell>
        </row>
        <row r="2241">
          <cell r="C2241">
            <v>0</v>
          </cell>
          <cell r="E2241">
            <v>0</v>
          </cell>
        </row>
        <row r="2242">
          <cell r="C2242">
            <v>0</v>
          </cell>
          <cell r="E2242">
            <v>0</v>
          </cell>
        </row>
        <row r="2243">
          <cell r="C2243">
            <v>0</v>
          </cell>
          <cell r="E2243">
            <v>0</v>
          </cell>
        </row>
        <row r="2244">
          <cell r="C2244">
            <v>0</v>
          </cell>
          <cell r="E2244">
            <v>0</v>
          </cell>
        </row>
        <row r="2245">
          <cell r="C2245">
            <v>0</v>
          </cell>
          <cell r="E2245">
            <v>0</v>
          </cell>
        </row>
        <row r="2246">
          <cell r="C2246">
            <v>0</v>
          </cell>
          <cell r="E2246">
            <v>0</v>
          </cell>
        </row>
        <row r="2247">
          <cell r="C2247">
            <v>0</v>
          </cell>
          <cell r="E2247">
            <v>0</v>
          </cell>
        </row>
        <row r="2248">
          <cell r="C2248">
            <v>0</v>
          </cell>
          <cell r="E2248">
            <v>0</v>
          </cell>
        </row>
        <row r="2249">
          <cell r="C2249">
            <v>0</v>
          </cell>
          <cell r="E2249">
            <v>0</v>
          </cell>
        </row>
        <row r="2250">
          <cell r="C2250">
            <v>0</v>
          </cell>
          <cell r="E2250">
            <v>0</v>
          </cell>
        </row>
        <row r="2251">
          <cell r="C2251">
            <v>0</v>
          </cell>
          <cell r="E2251">
            <v>0</v>
          </cell>
        </row>
        <row r="2252">
          <cell r="C2252">
            <v>0</v>
          </cell>
          <cell r="E2252">
            <v>0</v>
          </cell>
        </row>
        <row r="2253">
          <cell r="C2253">
            <v>0</v>
          </cell>
          <cell r="E2253">
            <v>0</v>
          </cell>
        </row>
        <row r="2254">
          <cell r="C2254">
            <v>0</v>
          </cell>
          <cell r="E2254">
            <v>0</v>
          </cell>
        </row>
        <row r="2255">
          <cell r="C2255">
            <v>0</v>
          </cell>
          <cell r="E2255">
            <v>0</v>
          </cell>
        </row>
        <row r="2256">
          <cell r="C2256">
            <v>0</v>
          </cell>
          <cell r="E2256">
            <v>0</v>
          </cell>
        </row>
        <row r="2257">
          <cell r="C2257">
            <v>0</v>
          </cell>
          <cell r="E2257">
            <v>0</v>
          </cell>
        </row>
        <row r="2258">
          <cell r="C2258">
            <v>0</v>
          </cell>
          <cell r="E2258">
            <v>0</v>
          </cell>
        </row>
        <row r="2259">
          <cell r="C2259">
            <v>0</v>
          </cell>
          <cell r="E2259">
            <v>0</v>
          </cell>
        </row>
        <row r="2260">
          <cell r="C2260">
            <v>0</v>
          </cell>
          <cell r="E2260">
            <v>0</v>
          </cell>
        </row>
        <row r="2261">
          <cell r="C2261">
            <v>0</v>
          </cell>
          <cell r="E2261">
            <v>0</v>
          </cell>
        </row>
        <row r="2262">
          <cell r="C2262">
            <v>0</v>
          </cell>
          <cell r="E2262">
            <v>0</v>
          </cell>
        </row>
        <row r="2263">
          <cell r="C2263">
            <v>0</v>
          </cell>
          <cell r="E2263">
            <v>0</v>
          </cell>
        </row>
        <row r="2264">
          <cell r="C2264">
            <v>0</v>
          </cell>
          <cell r="E2264">
            <v>0</v>
          </cell>
        </row>
        <row r="2265">
          <cell r="C2265">
            <v>0</v>
          </cell>
          <cell r="E2265">
            <v>0</v>
          </cell>
        </row>
        <row r="2266">
          <cell r="C2266">
            <v>0</v>
          </cell>
          <cell r="E2266">
            <v>0</v>
          </cell>
        </row>
        <row r="2267">
          <cell r="C2267">
            <v>0</v>
          </cell>
          <cell r="E2267">
            <v>0</v>
          </cell>
        </row>
        <row r="2268">
          <cell r="C2268">
            <v>0</v>
          </cell>
          <cell r="E2268">
            <v>0</v>
          </cell>
        </row>
        <row r="2269">
          <cell r="C2269">
            <v>0</v>
          </cell>
          <cell r="E2269">
            <v>0</v>
          </cell>
        </row>
        <row r="2270">
          <cell r="C2270">
            <v>0</v>
          </cell>
          <cell r="E2270">
            <v>0</v>
          </cell>
        </row>
        <row r="2271">
          <cell r="C2271">
            <v>0</v>
          </cell>
          <cell r="E2271">
            <v>0</v>
          </cell>
        </row>
        <row r="2272">
          <cell r="C2272">
            <v>0</v>
          </cell>
          <cell r="E2272">
            <v>0</v>
          </cell>
        </row>
        <row r="2273">
          <cell r="C2273">
            <v>0</v>
          </cell>
          <cell r="E2273">
            <v>0</v>
          </cell>
        </row>
        <row r="2274">
          <cell r="C2274">
            <v>0</v>
          </cell>
          <cell r="E2274">
            <v>0</v>
          </cell>
        </row>
        <row r="2275">
          <cell r="C2275">
            <v>0</v>
          </cell>
          <cell r="E2275">
            <v>0</v>
          </cell>
        </row>
        <row r="2276">
          <cell r="C2276">
            <v>0</v>
          </cell>
          <cell r="E2276">
            <v>0</v>
          </cell>
        </row>
        <row r="2277">
          <cell r="C2277">
            <v>0</v>
          </cell>
          <cell r="E2277">
            <v>0</v>
          </cell>
        </row>
        <row r="2278">
          <cell r="C2278">
            <v>0</v>
          </cell>
          <cell r="E2278">
            <v>0</v>
          </cell>
        </row>
        <row r="2279">
          <cell r="C2279">
            <v>0</v>
          </cell>
          <cell r="E2279">
            <v>0</v>
          </cell>
        </row>
        <row r="2280">
          <cell r="C2280">
            <v>0</v>
          </cell>
          <cell r="E2280">
            <v>0</v>
          </cell>
        </row>
        <row r="2281">
          <cell r="C2281">
            <v>0</v>
          </cell>
          <cell r="E2281">
            <v>0</v>
          </cell>
        </row>
        <row r="2282">
          <cell r="C2282">
            <v>0</v>
          </cell>
          <cell r="E2282">
            <v>0</v>
          </cell>
        </row>
        <row r="2283">
          <cell r="C2283">
            <v>0</v>
          </cell>
          <cell r="E2283">
            <v>0</v>
          </cell>
        </row>
        <row r="2284">
          <cell r="C2284">
            <v>0</v>
          </cell>
          <cell r="E2284">
            <v>0</v>
          </cell>
        </row>
        <row r="2285">
          <cell r="C2285">
            <v>0</v>
          </cell>
          <cell r="E2285">
            <v>0</v>
          </cell>
        </row>
        <row r="2286">
          <cell r="C2286">
            <v>0</v>
          </cell>
          <cell r="E2286">
            <v>0</v>
          </cell>
        </row>
        <row r="2287">
          <cell r="C2287">
            <v>0</v>
          </cell>
          <cell r="E2287">
            <v>0</v>
          </cell>
        </row>
        <row r="2288">
          <cell r="C2288">
            <v>0</v>
          </cell>
          <cell r="E2288">
            <v>0</v>
          </cell>
        </row>
        <row r="2289">
          <cell r="C2289">
            <v>0</v>
          </cell>
          <cell r="E2289">
            <v>0</v>
          </cell>
        </row>
        <row r="2290">
          <cell r="C2290">
            <v>0</v>
          </cell>
          <cell r="E2290">
            <v>0</v>
          </cell>
        </row>
        <row r="2291">
          <cell r="C2291">
            <v>0</v>
          </cell>
          <cell r="E2291">
            <v>0</v>
          </cell>
        </row>
        <row r="2292">
          <cell r="C2292">
            <v>0</v>
          </cell>
          <cell r="E2292">
            <v>0</v>
          </cell>
        </row>
        <row r="2293">
          <cell r="C2293">
            <v>0</v>
          </cell>
          <cell r="E2293">
            <v>0</v>
          </cell>
        </row>
        <row r="2294">
          <cell r="C2294">
            <v>0</v>
          </cell>
          <cell r="E2294">
            <v>0</v>
          </cell>
        </row>
        <row r="2295">
          <cell r="C2295">
            <v>0</v>
          </cell>
          <cell r="E2295">
            <v>0</v>
          </cell>
        </row>
        <row r="2296">
          <cell r="C2296">
            <v>0</v>
          </cell>
          <cell r="E2296">
            <v>0</v>
          </cell>
        </row>
        <row r="2297">
          <cell r="C2297">
            <v>0</v>
          </cell>
          <cell r="E2297">
            <v>0</v>
          </cell>
        </row>
        <row r="2298">
          <cell r="C2298">
            <v>0</v>
          </cell>
          <cell r="E2298">
            <v>0</v>
          </cell>
        </row>
        <row r="2299">
          <cell r="C2299">
            <v>0</v>
          </cell>
          <cell r="E2299">
            <v>0</v>
          </cell>
        </row>
        <row r="2300">
          <cell r="C2300">
            <v>0</v>
          </cell>
          <cell r="E2300">
            <v>0</v>
          </cell>
        </row>
        <row r="2301">
          <cell r="C2301">
            <v>0</v>
          </cell>
          <cell r="E2301">
            <v>0</v>
          </cell>
        </row>
        <row r="2302">
          <cell r="C2302">
            <v>0</v>
          </cell>
          <cell r="E2302">
            <v>0</v>
          </cell>
        </row>
        <row r="2303">
          <cell r="C2303">
            <v>0</v>
          </cell>
          <cell r="E2303">
            <v>0</v>
          </cell>
        </row>
        <row r="2304">
          <cell r="C2304">
            <v>0</v>
          </cell>
          <cell r="E2304">
            <v>0</v>
          </cell>
        </row>
        <row r="2305">
          <cell r="C2305">
            <v>0</v>
          </cell>
          <cell r="E2305">
            <v>0</v>
          </cell>
        </row>
        <row r="2306">
          <cell r="C2306">
            <v>0</v>
          </cell>
          <cell r="E2306">
            <v>0</v>
          </cell>
        </row>
        <row r="2307">
          <cell r="C2307">
            <v>0</v>
          </cell>
          <cell r="E2307">
            <v>0</v>
          </cell>
        </row>
        <row r="2308">
          <cell r="C2308">
            <v>0</v>
          </cell>
          <cell r="E2308">
            <v>0</v>
          </cell>
        </row>
        <row r="2309">
          <cell r="C2309">
            <v>0</v>
          </cell>
          <cell r="E2309">
            <v>0</v>
          </cell>
        </row>
        <row r="2310">
          <cell r="C2310">
            <v>0</v>
          </cell>
          <cell r="E2310">
            <v>0</v>
          </cell>
        </row>
        <row r="2311">
          <cell r="C2311">
            <v>0</v>
          </cell>
          <cell r="E2311">
            <v>0</v>
          </cell>
        </row>
        <row r="2312">
          <cell r="C2312">
            <v>0</v>
          </cell>
          <cell r="E2312">
            <v>0</v>
          </cell>
        </row>
        <row r="2313">
          <cell r="C2313">
            <v>0</v>
          </cell>
          <cell r="E2313">
            <v>0</v>
          </cell>
        </row>
        <row r="2314">
          <cell r="C2314">
            <v>0</v>
          </cell>
          <cell r="E2314">
            <v>0</v>
          </cell>
        </row>
        <row r="2315">
          <cell r="C2315">
            <v>0</v>
          </cell>
          <cell r="E2315">
            <v>0</v>
          </cell>
        </row>
        <row r="2316">
          <cell r="C2316">
            <v>0</v>
          </cell>
          <cell r="E2316">
            <v>0</v>
          </cell>
        </row>
        <row r="2317">
          <cell r="C2317">
            <v>0</v>
          </cell>
          <cell r="E2317">
            <v>0</v>
          </cell>
        </row>
        <row r="2318">
          <cell r="C2318">
            <v>0</v>
          </cell>
          <cell r="E2318">
            <v>0</v>
          </cell>
        </row>
        <row r="2319">
          <cell r="C2319">
            <v>0</v>
          </cell>
          <cell r="E2319">
            <v>0</v>
          </cell>
        </row>
        <row r="2320">
          <cell r="C2320">
            <v>0</v>
          </cell>
          <cell r="E2320">
            <v>0</v>
          </cell>
        </row>
        <row r="2321">
          <cell r="C2321">
            <v>0</v>
          </cell>
          <cell r="E2321">
            <v>0</v>
          </cell>
        </row>
        <row r="2322">
          <cell r="C2322">
            <v>0</v>
          </cell>
          <cell r="E2322">
            <v>0</v>
          </cell>
        </row>
        <row r="2323">
          <cell r="C2323">
            <v>0</v>
          </cell>
          <cell r="E2323">
            <v>0</v>
          </cell>
        </row>
        <row r="2324">
          <cell r="C2324">
            <v>0</v>
          </cell>
          <cell r="E2324">
            <v>0</v>
          </cell>
        </row>
        <row r="2325">
          <cell r="C2325">
            <v>0</v>
          </cell>
          <cell r="E2325">
            <v>0</v>
          </cell>
        </row>
        <row r="2326">
          <cell r="C2326">
            <v>0</v>
          </cell>
          <cell r="E2326">
            <v>0</v>
          </cell>
        </row>
        <row r="2327">
          <cell r="C2327">
            <v>0</v>
          </cell>
          <cell r="E2327">
            <v>0</v>
          </cell>
        </row>
        <row r="2328">
          <cell r="C2328">
            <v>0</v>
          </cell>
          <cell r="E2328">
            <v>0</v>
          </cell>
        </row>
        <row r="2329">
          <cell r="C2329">
            <v>0</v>
          </cell>
          <cell r="E2329">
            <v>0</v>
          </cell>
        </row>
        <row r="2330">
          <cell r="C2330">
            <v>0</v>
          </cell>
          <cell r="E2330">
            <v>0</v>
          </cell>
        </row>
        <row r="2331">
          <cell r="C2331">
            <v>0</v>
          </cell>
          <cell r="E2331">
            <v>0</v>
          </cell>
        </row>
        <row r="2332">
          <cell r="C2332">
            <v>0</v>
          </cell>
          <cell r="E2332">
            <v>0</v>
          </cell>
        </row>
        <row r="2333">
          <cell r="C2333">
            <v>0</v>
          </cell>
          <cell r="E2333">
            <v>0</v>
          </cell>
        </row>
        <row r="2334">
          <cell r="C2334">
            <v>0</v>
          </cell>
          <cell r="E2334">
            <v>0</v>
          </cell>
        </row>
        <row r="2335">
          <cell r="C2335">
            <v>0</v>
          </cell>
          <cell r="E2335">
            <v>0</v>
          </cell>
        </row>
        <row r="2336">
          <cell r="C2336">
            <v>0</v>
          </cell>
          <cell r="E2336">
            <v>0</v>
          </cell>
        </row>
        <row r="2337">
          <cell r="C2337">
            <v>0</v>
          </cell>
          <cell r="E2337">
            <v>0</v>
          </cell>
        </row>
        <row r="2338">
          <cell r="C2338">
            <v>0</v>
          </cell>
          <cell r="E2338">
            <v>0</v>
          </cell>
        </row>
        <row r="2339">
          <cell r="C2339">
            <v>0</v>
          </cell>
          <cell r="E2339">
            <v>0</v>
          </cell>
        </row>
        <row r="2340">
          <cell r="C2340">
            <v>0</v>
          </cell>
          <cell r="E2340">
            <v>0</v>
          </cell>
        </row>
        <row r="2341">
          <cell r="C2341">
            <v>0</v>
          </cell>
          <cell r="E2341">
            <v>0</v>
          </cell>
        </row>
        <row r="2342">
          <cell r="C2342">
            <v>0</v>
          </cell>
          <cell r="E2342">
            <v>0</v>
          </cell>
        </row>
        <row r="2343">
          <cell r="C2343">
            <v>0</v>
          </cell>
          <cell r="E2343">
            <v>0</v>
          </cell>
        </row>
        <row r="2344">
          <cell r="C2344">
            <v>0</v>
          </cell>
          <cell r="E2344">
            <v>0</v>
          </cell>
        </row>
        <row r="2345">
          <cell r="C2345">
            <v>0</v>
          </cell>
          <cell r="E2345">
            <v>0</v>
          </cell>
        </row>
        <row r="2346">
          <cell r="C2346">
            <v>0</v>
          </cell>
          <cell r="E2346">
            <v>0</v>
          </cell>
        </row>
        <row r="2347">
          <cell r="C2347">
            <v>0</v>
          </cell>
          <cell r="E2347">
            <v>0</v>
          </cell>
        </row>
        <row r="2348">
          <cell r="C2348">
            <v>0</v>
          </cell>
          <cell r="E2348">
            <v>0</v>
          </cell>
        </row>
        <row r="2349">
          <cell r="C2349">
            <v>0</v>
          </cell>
          <cell r="E2349">
            <v>0</v>
          </cell>
        </row>
        <row r="2350">
          <cell r="C2350">
            <v>0</v>
          </cell>
          <cell r="E2350">
            <v>0</v>
          </cell>
        </row>
        <row r="2351">
          <cell r="C2351">
            <v>0</v>
          </cell>
          <cell r="E2351">
            <v>0</v>
          </cell>
        </row>
        <row r="2352">
          <cell r="C2352">
            <v>0</v>
          </cell>
          <cell r="E2352">
            <v>0</v>
          </cell>
        </row>
        <row r="2353">
          <cell r="C2353">
            <v>0</v>
          </cell>
          <cell r="E2353">
            <v>0</v>
          </cell>
        </row>
        <row r="2354">
          <cell r="C2354">
            <v>0</v>
          </cell>
          <cell r="E2354">
            <v>0</v>
          </cell>
        </row>
        <row r="2355">
          <cell r="C2355">
            <v>0</v>
          </cell>
          <cell r="E2355">
            <v>0</v>
          </cell>
        </row>
        <row r="2356">
          <cell r="C2356">
            <v>0</v>
          </cell>
          <cell r="E2356">
            <v>0</v>
          </cell>
        </row>
        <row r="2357">
          <cell r="C2357">
            <v>0</v>
          </cell>
          <cell r="E2357">
            <v>0</v>
          </cell>
        </row>
        <row r="2358">
          <cell r="C2358">
            <v>0</v>
          </cell>
          <cell r="E2358">
            <v>0</v>
          </cell>
        </row>
        <row r="2359">
          <cell r="C2359">
            <v>0</v>
          </cell>
          <cell r="E2359">
            <v>0</v>
          </cell>
        </row>
        <row r="2360">
          <cell r="C2360">
            <v>0</v>
          </cell>
          <cell r="E2360">
            <v>0</v>
          </cell>
        </row>
        <row r="2361">
          <cell r="C2361">
            <v>0</v>
          </cell>
          <cell r="E2361">
            <v>0</v>
          </cell>
        </row>
        <row r="2362">
          <cell r="C2362">
            <v>0</v>
          </cell>
          <cell r="E2362">
            <v>0</v>
          </cell>
        </row>
        <row r="2363">
          <cell r="C2363">
            <v>0</v>
          </cell>
          <cell r="E2363">
            <v>0</v>
          </cell>
        </row>
        <row r="2364">
          <cell r="C2364">
            <v>0</v>
          </cell>
          <cell r="E2364">
            <v>0</v>
          </cell>
        </row>
        <row r="2365">
          <cell r="C2365">
            <v>0</v>
          </cell>
          <cell r="E2365">
            <v>0</v>
          </cell>
        </row>
        <row r="2366">
          <cell r="C2366">
            <v>0</v>
          </cell>
          <cell r="E2366">
            <v>0</v>
          </cell>
        </row>
        <row r="2367">
          <cell r="C2367">
            <v>0</v>
          </cell>
          <cell r="E2367">
            <v>0</v>
          </cell>
        </row>
        <row r="2368">
          <cell r="C2368">
            <v>0</v>
          </cell>
          <cell r="E2368">
            <v>0</v>
          </cell>
        </row>
        <row r="2369">
          <cell r="C2369">
            <v>0</v>
          </cell>
          <cell r="E2369">
            <v>0</v>
          </cell>
        </row>
        <row r="2370">
          <cell r="C2370">
            <v>0</v>
          </cell>
          <cell r="E2370">
            <v>0</v>
          </cell>
        </row>
        <row r="2371">
          <cell r="C2371">
            <v>0</v>
          </cell>
          <cell r="E2371">
            <v>0</v>
          </cell>
        </row>
        <row r="2372">
          <cell r="C2372">
            <v>0</v>
          </cell>
          <cell r="E2372">
            <v>0</v>
          </cell>
        </row>
        <row r="2373">
          <cell r="C2373">
            <v>0</v>
          </cell>
          <cell r="E2373">
            <v>0</v>
          </cell>
        </row>
        <row r="2374">
          <cell r="C2374">
            <v>0</v>
          </cell>
          <cell r="E2374">
            <v>0</v>
          </cell>
        </row>
        <row r="2375">
          <cell r="C2375">
            <v>0</v>
          </cell>
          <cell r="E2375">
            <v>0</v>
          </cell>
        </row>
        <row r="2376">
          <cell r="C2376">
            <v>0</v>
          </cell>
          <cell r="E2376">
            <v>0</v>
          </cell>
        </row>
        <row r="2377">
          <cell r="C2377">
            <v>0</v>
          </cell>
          <cell r="E2377">
            <v>0</v>
          </cell>
        </row>
        <row r="2378">
          <cell r="C2378">
            <v>0</v>
          </cell>
          <cell r="E2378">
            <v>0</v>
          </cell>
        </row>
        <row r="2379">
          <cell r="C2379">
            <v>0</v>
          </cell>
          <cell r="E2379">
            <v>0</v>
          </cell>
        </row>
        <row r="2380">
          <cell r="C2380">
            <v>0</v>
          </cell>
          <cell r="E2380">
            <v>0</v>
          </cell>
        </row>
        <row r="2381">
          <cell r="C2381">
            <v>0</v>
          </cell>
          <cell r="E2381">
            <v>0</v>
          </cell>
        </row>
        <row r="2382">
          <cell r="C2382">
            <v>0</v>
          </cell>
          <cell r="E2382">
            <v>0</v>
          </cell>
        </row>
        <row r="2383">
          <cell r="C2383">
            <v>0</v>
          </cell>
          <cell r="E2383">
            <v>0</v>
          </cell>
        </row>
        <row r="2384">
          <cell r="C2384">
            <v>0</v>
          </cell>
          <cell r="E2384">
            <v>0</v>
          </cell>
        </row>
        <row r="2385">
          <cell r="C2385">
            <v>0</v>
          </cell>
          <cell r="E2385">
            <v>0</v>
          </cell>
        </row>
        <row r="2386">
          <cell r="C2386">
            <v>0</v>
          </cell>
          <cell r="E2386">
            <v>0</v>
          </cell>
        </row>
        <row r="2387">
          <cell r="C2387">
            <v>0</v>
          </cell>
          <cell r="E2387">
            <v>0</v>
          </cell>
        </row>
        <row r="2388">
          <cell r="C2388">
            <v>0</v>
          </cell>
          <cell r="E2388">
            <v>0</v>
          </cell>
        </row>
        <row r="2389">
          <cell r="C2389">
            <v>0</v>
          </cell>
          <cell r="E2389">
            <v>0</v>
          </cell>
        </row>
        <row r="2390">
          <cell r="C2390">
            <v>0</v>
          </cell>
          <cell r="E2390">
            <v>0</v>
          </cell>
        </row>
        <row r="2391">
          <cell r="C2391">
            <v>0</v>
          </cell>
          <cell r="E2391">
            <v>0</v>
          </cell>
        </row>
        <row r="2392">
          <cell r="C2392">
            <v>0</v>
          </cell>
          <cell r="E2392">
            <v>0</v>
          </cell>
        </row>
        <row r="2393">
          <cell r="C2393">
            <v>0</v>
          </cell>
          <cell r="E2393">
            <v>0</v>
          </cell>
        </row>
        <row r="2394">
          <cell r="C2394">
            <v>0</v>
          </cell>
          <cell r="E2394">
            <v>0</v>
          </cell>
        </row>
        <row r="2395">
          <cell r="C2395">
            <v>0</v>
          </cell>
          <cell r="E2395">
            <v>0</v>
          </cell>
        </row>
        <row r="2396">
          <cell r="C2396">
            <v>0</v>
          </cell>
          <cell r="E2396">
            <v>0</v>
          </cell>
        </row>
        <row r="2397">
          <cell r="C2397">
            <v>0</v>
          </cell>
          <cell r="E2397">
            <v>0</v>
          </cell>
        </row>
        <row r="2398">
          <cell r="C2398">
            <v>0</v>
          </cell>
          <cell r="E2398">
            <v>0</v>
          </cell>
        </row>
        <row r="2399">
          <cell r="C2399">
            <v>0</v>
          </cell>
          <cell r="E2399">
            <v>0</v>
          </cell>
        </row>
        <row r="2400">
          <cell r="C2400">
            <v>0</v>
          </cell>
          <cell r="E2400">
            <v>0</v>
          </cell>
        </row>
        <row r="2401">
          <cell r="C2401">
            <v>0</v>
          </cell>
          <cell r="E2401">
            <v>0</v>
          </cell>
        </row>
        <row r="2402">
          <cell r="C2402">
            <v>0</v>
          </cell>
          <cell r="E2402">
            <v>0</v>
          </cell>
        </row>
        <row r="2403">
          <cell r="C2403">
            <v>0</v>
          </cell>
          <cell r="E2403">
            <v>0</v>
          </cell>
        </row>
        <row r="2404">
          <cell r="C2404">
            <v>0</v>
          </cell>
          <cell r="E2404">
            <v>0</v>
          </cell>
        </row>
        <row r="2405">
          <cell r="C2405">
            <v>0</v>
          </cell>
          <cell r="E2405">
            <v>0</v>
          </cell>
        </row>
        <row r="2406">
          <cell r="C2406">
            <v>0</v>
          </cell>
          <cell r="E2406">
            <v>0</v>
          </cell>
        </row>
        <row r="2407">
          <cell r="C2407">
            <v>0</v>
          </cell>
          <cell r="E2407">
            <v>0</v>
          </cell>
        </row>
        <row r="2408">
          <cell r="C2408">
            <v>0</v>
          </cell>
          <cell r="E2408">
            <v>0</v>
          </cell>
        </row>
        <row r="2409">
          <cell r="C2409">
            <v>0</v>
          </cell>
          <cell r="E2409">
            <v>0</v>
          </cell>
        </row>
        <row r="2410">
          <cell r="C2410">
            <v>0</v>
          </cell>
          <cell r="E2410">
            <v>0</v>
          </cell>
        </row>
        <row r="2411">
          <cell r="C2411">
            <v>0</v>
          </cell>
          <cell r="E2411">
            <v>0</v>
          </cell>
        </row>
        <row r="2412">
          <cell r="C2412">
            <v>0</v>
          </cell>
          <cell r="E2412">
            <v>0</v>
          </cell>
        </row>
        <row r="2413">
          <cell r="C2413">
            <v>0</v>
          </cell>
          <cell r="E2413">
            <v>0</v>
          </cell>
        </row>
        <row r="2414">
          <cell r="C2414">
            <v>0</v>
          </cell>
          <cell r="E2414">
            <v>0</v>
          </cell>
        </row>
        <row r="2415">
          <cell r="C2415">
            <v>0</v>
          </cell>
          <cell r="E2415">
            <v>0</v>
          </cell>
        </row>
        <row r="2416">
          <cell r="C2416">
            <v>0</v>
          </cell>
          <cell r="E2416">
            <v>0</v>
          </cell>
        </row>
        <row r="2417">
          <cell r="C2417">
            <v>0</v>
          </cell>
          <cell r="E2417">
            <v>0</v>
          </cell>
        </row>
        <row r="2418">
          <cell r="C2418">
            <v>0</v>
          </cell>
          <cell r="E2418">
            <v>0</v>
          </cell>
        </row>
        <row r="2419">
          <cell r="C2419">
            <v>0</v>
          </cell>
          <cell r="E2419">
            <v>0</v>
          </cell>
        </row>
        <row r="2420">
          <cell r="C2420">
            <v>0</v>
          </cell>
          <cell r="E2420">
            <v>0</v>
          </cell>
        </row>
        <row r="2421">
          <cell r="C2421">
            <v>0</v>
          </cell>
          <cell r="E2421">
            <v>0</v>
          </cell>
        </row>
        <row r="2422">
          <cell r="C2422">
            <v>0</v>
          </cell>
          <cell r="E2422">
            <v>0</v>
          </cell>
        </row>
        <row r="2423">
          <cell r="C2423">
            <v>0</v>
          </cell>
          <cell r="E2423">
            <v>0</v>
          </cell>
        </row>
        <row r="2424">
          <cell r="C2424">
            <v>0</v>
          </cell>
          <cell r="E2424">
            <v>0</v>
          </cell>
        </row>
        <row r="2425">
          <cell r="C2425">
            <v>0</v>
          </cell>
          <cell r="E2425">
            <v>0</v>
          </cell>
        </row>
        <row r="2426">
          <cell r="C2426">
            <v>0</v>
          </cell>
          <cell r="E2426">
            <v>0</v>
          </cell>
        </row>
        <row r="2427">
          <cell r="C2427">
            <v>0</v>
          </cell>
          <cell r="E2427">
            <v>0</v>
          </cell>
        </row>
        <row r="2428">
          <cell r="C2428">
            <v>0</v>
          </cell>
          <cell r="E2428">
            <v>0</v>
          </cell>
        </row>
        <row r="2429">
          <cell r="C2429">
            <v>0</v>
          </cell>
          <cell r="E2429">
            <v>0</v>
          </cell>
        </row>
        <row r="2430">
          <cell r="C2430">
            <v>0</v>
          </cell>
          <cell r="E2430">
            <v>0</v>
          </cell>
        </row>
        <row r="2431">
          <cell r="C2431">
            <v>0</v>
          </cell>
          <cell r="E2431">
            <v>0</v>
          </cell>
        </row>
        <row r="2432">
          <cell r="C2432">
            <v>0</v>
          </cell>
          <cell r="E2432">
            <v>0</v>
          </cell>
        </row>
        <row r="2433">
          <cell r="C2433">
            <v>0</v>
          </cell>
          <cell r="E2433">
            <v>0</v>
          </cell>
        </row>
        <row r="2434">
          <cell r="C2434">
            <v>0</v>
          </cell>
          <cell r="E2434">
            <v>0</v>
          </cell>
        </row>
        <row r="2435">
          <cell r="C2435">
            <v>0</v>
          </cell>
          <cell r="E2435">
            <v>0</v>
          </cell>
        </row>
        <row r="2436">
          <cell r="C2436">
            <v>0</v>
          </cell>
          <cell r="E2436">
            <v>0</v>
          </cell>
        </row>
        <row r="2437">
          <cell r="C2437">
            <v>0</v>
          </cell>
          <cell r="E2437">
            <v>0</v>
          </cell>
        </row>
        <row r="2438">
          <cell r="C2438">
            <v>0</v>
          </cell>
          <cell r="E2438">
            <v>0</v>
          </cell>
        </row>
        <row r="2439">
          <cell r="C2439">
            <v>0</v>
          </cell>
          <cell r="E2439">
            <v>0</v>
          </cell>
        </row>
        <row r="2440">
          <cell r="C2440">
            <v>0</v>
          </cell>
          <cell r="E2440">
            <v>0</v>
          </cell>
        </row>
        <row r="2441">
          <cell r="C2441">
            <v>0</v>
          </cell>
          <cell r="E2441">
            <v>0</v>
          </cell>
        </row>
        <row r="2442">
          <cell r="C2442">
            <v>0</v>
          </cell>
          <cell r="E2442">
            <v>0</v>
          </cell>
        </row>
        <row r="2443">
          <cell r="C2443">
            <v>0</v>
          </cell>
          <cell r="E2443">
            <v>0</v>
          </cell>
        </row>
        <row r="2444">
          <cell r="C2444">
            <v>0</v>
          </cell>
          <cell r="E2444">
            <v>0</v>
          </cell>
        </row>
        <row r="2445">
          <cell r="C2445">
            <v>0</v>
          </cell>
          <cell r="E2445">
            <v>0</v>
          </cell>
        </row>
        <row r="2446">
          <cell r="C2446">
            <v>0</v>
          </cell>
          <cell r="E2446">
            <v>0</v>
          </cell>
        </row>
        <row r="2447">
          <cell r="C2447">
            <v>0</v>
          </cell>
          <cell r="E2447">
            <v>0</v>
          </cell>
        </row>
        <row r="2448">
          <cell r="C2448">
            <v>0</v>
          </cell>
          <cell r="E2448">
            <v>0</v>
          </cell>
        </row>
        <row r="2449">
          <cell r="C2449">
            <v>0</v>
          </cell>
          <cell r="E2449">
            <v>0</v>
          </cell>
        </row>
        <row r="2450">
          <cell r="C2450">
            <v>0</v>
          </cell>
          <cell r="E2450">
            <v>0</v>
          </cell>
        </row>
        <row r="2451">
          <cell r="C2451">
            <v>0</v>
          </cell>
          <cell r="E2451">
            <v>0</v>
          </cell>
        </row>
        <row r="2452">
          <cell r="C2452">
            <v>0</v>
          </cell>
          <cell r="E2452">
            <v>0</v>
          </cell>
        </row>
        <row r="2453">
          <cell r="C2453">
            <v>0</v>
          </cell>
          <cell r="E2453">
            <v>0</v>
          </cell>
        </row>
        <row r="2454">
          <cell r="C2454">
            <v>0</v>
          </cell>
          <cell r="E2454">
            <v>0</v>
          </cell>
        </row>
        <row r="2455">
          <cell r="C2455">
            <v>0</v>
          </cell>
          <cell r="E2455">
            <v>0</v>
          </cell>
        </row>
        <row r="2456">
          <cell r="C2456">
            <v>0</v>
          </cell>
          <cell r="E2456">
            <v>0</v>
          </cell>
        </row>
        <row r="2457">
          <cell r="C2457">
            <v>0</v>
          </cell>
          <cell r="E2457">
            <v>0</v>
          </cell>
        </row>
        <row r="2458">
          <cell r="C2458">
            <v>0</v>
          </cell>
          <cell r="E2458">
            <v>0</v>
          </cell>
        </row>
        <row r="2459">
          <cell r="C2459">
            <v>0</v>
          </cell>
          <cell r="E2459">
            <v>0</v>
          </cell>
        </row>
        <row r="2460">
          <cell r="C2460">
            <v>0</v>
          </cell>
          <cell r="E2460">
            <v>0</v>
          </cell>
        </row>
        <row r="2461">
          <cell r="C2461">
            <v>0</v>
          </cell>
          <cell r="E2461">
            <v>0</v>
          </cell>
        </row>
        <row r="2462">
          <cell r="C2462">
            <v>0</v>
          </cell>
          <cell r="E2462">
            <v>0</v>
          </cell>
        </row>
        <row r="2463">
          <cell r="C2463">
            <v>0</v>
          </cell>
          <cell r="E2463">
            <v>0</v>
          </cell>
        </row>
        <row r="2464">
          <cell r="C2464">
            <v>0</v>
          </cell>
          <cell r="E2464">
            <v>0</v>
          </cell>
        </row>
        <row r="2465">
          <cell r="C2465">
            <v>0</v>
          </cell>
          <cell r="E2465">
            <v>0</v>
          </cell>
        </row>
        <row r="2466">
          <cell r="C2466">
            <v>0</v>
          </cell>
          <cell r="E2466">
            <v>0</v>
          </cell>
        </row>
        <row r="2467">
          <cell r="C2467">
            <v>0</v>
          </cell>
          <cell r="E2467">
            <v>0</v>
          </cell>
        </row>
        <row r="2468">
          <cell r="C2468">
            <v>0</v>
          </cell>
          <cell r="E2468">
            <v>0</v>
          </cell>
        </row>
        <row r="2469">
          <cell r="C2469">
            <v>0</v>
          </cell>
          <cell r="E2469">
            <v>0</v>
          </cell>
        </row>
        <row r="2470">
          <cell r="C2470">
            <v>0</v>
          </cell>
          <cell r="E2470">
            <v>0</v>
          </cell>
        </row>
        <row r="2471">
          <cell r="C2471">
            <v>0</v>
          </cell>
          <cell r="E2471">
            <v>0</v>
          </cell>
        </row>
        <row r="2472">
          <cell r="C2472">
            <v>0</v>
          </cell>
          <cell r="E2472">
            <v>0</v>
          </cell>
        </row>
        <row r="2473">
          <cell r="C2473">
            <v>0</v>
          </cell>
          <cell r="E2473">
            <v>0</v>
          </cell>
        </row>
        <row r="2474">
          <cell r="C2474">
            <v>0</v>
          </cell>
          <cell r="E2474">
            <v>0</v>
          </cell>
        </row>
        <row r="2475">
          <cell r="C2475">
            <v>0</v>
          </cell>
          <cell r="E2475">
            <v>0</v>
          </cell>
        </row>
        <row r="2476">
          <cell r="C2476">
            <v>0</v>
          </cell>
          <cell r="E2476">
            <v>0</v>
          </cell>
        </row>
        <row r="2477">
          <cell r="C2477">
            <v>0</v>
          </cell>
          <cell r="E2477">
            <v>0</v>
          </cell>
        </row>
        <row r="2478">
          <cell r="C2478">
            <v>0</v>
          </cell>
          <cell r="E2478">
            <v>0</v>
          </cell>
        </row>
        <row r="2479">
          <cell r="C2479">
            <v>0</v>
          </cell>
          <cell r="E2479">
            <v>0</v>
          </cell>
        </row>
        <row r="2480">
          <cell r="C2480">
            <v>0</v>
          </cell>
          <cell r="E2480">
            <v>0</v>
          </cell>
        </row>
        <row r="2481">
          <cell r="C2481">
            <v>0</v>
          </cell>
          <cell r="E2481">
            <v>0</v>
          </cell>
        </row>
        <row r="2482">
          <cell r="C2482">
            <v>0</v>
          </cell>
          <cell r="E2482">
            <v>0</v>
          </cell>
        </row>
        <row r="2483">
          <cell r="C2483">
            <v>0</v>
          </cell>
          <cell r="E2483">
            <v>0</v>
          </cell>
        </row>
        <row r="2484">
          <cell r="C2484">
            <v>0</v>
          </cell>
          <cell r="E2484">
            <v>0</v>
          </cell>
        </row>
        <row r="2485">
          <cell r="C2485">
            <v>0</v>
          </cell>
          <cell r="E2485">
            <v>0</v>
          </cell>
        </row>
        <row r="2486">
          <cell r="C2486">
            <v>0</v>
          </cell>
          <cell r="E2486">
            <v>0</v>
          </cell>
        </row>
        <row r="2487">
          <cell r="C2487">
            <v>0</v>
          </cell>
          <cell r="E2487">
            <v>0</v>
          </cell>
        </row>
        <row r="2488">
          <cell r="C2488">
            <v>0</v>
          </cell>
          <cell r="E2488">
            <v>0</v>
          </cell>
        </row>
        <row r="2489">
          <cell r="C2489">
            <v>0</v>
          </cell>
          <cell r="E2489">
            <v>0</v>
          </cell>
        </row>
        <row r="2490">
          <cell r="C2490">
            <v>0</v>
          </cell>
          <cell r="E2490">
            <v>0</v>
          </cell>
        </row>
        <row r="2491">
          <cell r="C2491">
            <v>0</v>
          </cell>
          <cell r="E2491">
            <v>0</v>
          </cell>
        </row>
        <row r="2492">
          <cell r="C2492">
            <v>0</v>
          </cell>
          <cell r="E2492">
            <v>0</v>
          </cell>
        </row>
        <row r="2493">
          <cell r="C2493">
            <v>0</v>
          </cell>
          <cell r="E2493">
            <v>0</v>
          </cell>
        </row>
        <row r="2494">
          <cell r="C2494">
            <v>0</v>
          </cell>
          <cell r="E2494">
            <v>0</v>
          </cell>
        </row>
        <row r="2495">
          <cell r="C2495">
            <v>0</v>
          </cell>
          <cell r="E2495">
            <v>0</v>
          </cell>
        </row>
        <row r="2496">
          <cell r="C2496">
            <v>0</v>
          </cell>
          <cell r="E2496">
            <v>0</v>
          </cell>
        </row>
        <row r="2497">
          <cell r="C2497">
            <v>0</v>
          </cell>
          <cell r="E2497">
            <v>0</v>
          </cell>
        </row>
        <row r="2498">
          <cell r="C2498">
            <v>0</v>
          </cell>
          <cell r="E2498">
            <v>0</v>
          </cell>
        </row>
        <row r="2499">
          <cell r="C2499">
            <v>0</v>
          </cell>
          <cell r="E2499">
            <v>0</v>
          </cell>
        </row>
        <row r="2500">
          <cell r="C2500">
            <v>0</v>
          </cell>
          <cell r="E2500">
            <v>0</v>
          </cell>
        </row>
        <row r="2501">
          <cell r="C2501">
            <v>0</v>
          </cell>
          <cell r="E2501">
            <v>0</v>
          </cell>
        </row>
        <row r="2502">
          <cell r="C2502">
            <v>0</v>
          </cell>
          <cell r="E2502">
            <v>0</v>
          </cell>
        </row>
        <row r="2503">
          <cell r="C2503">
            <v>0</v>
          </cell>
          <cell r="E2503">
            <v>0</v>
          </cell>
        </row>
        <row r="2504">
          <cell r="C2504">
            <v>0</v>
          </cell>
          <cell r="E2504">
            <v>0</v>
          </cell>
        </row>
        <row r="2505">
          <cell r="C2505">
            <v>0</v>
          </cell>
          <cell r="E2505">
            <v>0</v>
          </cell>
        </row>
        <row r="2506">
          <cell r="C2506">
            <v>0</v>
          </cell>
          <cell r="E2506">
            <v>0</v>
          </cell>
        </row>
        <row r="2507">
          <cell r="C2507">
            <v>0</v>
          </cell>
          <cell r="E2507">
            <v>0</v>
          </cell>
        </row>
        <row r="2508">
          <cell r="C2508">
            <v>0</v>
          </cell>
          <cell r="E2508">
            <v>0</v>
          </cell>
        </row>
        <row r="2509">
          <cell r="C2509">
            <v>0</v>
          </cell>
          <cell r="E2509">
            <v>0</v>
          </cell>
        </row>
        <row r="2510">
          <cell r="C2510">
            <v>0</v>
          </cell>
          <cell r="E2510">
            <v>0</v>
          </cell>
        </row>
        <row r="2511">
          <cell r="C2511">
            <v>0</v>
          </cell>
          <cell r="E2511">
            <v>0</v>
          </cell>
        </row>
        <row r="2512">
          <cell r="C2512">
            <v>0</v>
          </cell>
          <cell r="E2512">
            <v>0</v>
          </cell>
        </row>
        <row r="2513">
          <cell r="C2513">
            <v>0</v>
          </cell>
          <cell r="E2513">
            <v>0</v>
          </cell>
        </row>
        <row r="2514">
          <cell r="C2514">
            <v>0</v>
          </cell>
          <cell r="E2514">
            <v>0</v>
          </cell>
        </row>
        <row r="2515">
          <cell r="C2515">
            <v>0</v>
          </cell>
          <cell r="E2515">
            <v>0</v>
          </cell>
        </row>
        <row r="2516">
          <cell r="C2516">
            <v>0</v>
          </cell>
          <cell r="E2516">
            <v>0</v>
          </cell>
        </row>
        <row r="2517">
          <cell r="C2517">
            <v>0</v>
          </cell>
          <cell r="E2517">
            <v>0</v>
          </cell>
        </row>
        <row r="2518">
          <cell r="C2518">
            <v>0</v>
          </cell>
          <cell r="E2518">
            <v>0</v>
          </cell>
        </row>
        <row r="2519">
          <cell r="C2519">
            <v>0</v>
          </cell>
          <cell r="E2519">
            <v>0</v>
          </cell>
        </row>
        <row r="2520">
          <cell r="C2520">
            <v>0</v>
          </cell>
          <cell r="E2520">
            <v>0</v>
          </cell>
        </row>
        <row r="2521">
          <cell r="C2521">
            <v>0</v>
          </cell>
          <cell r="E2521">
            <v>0</v>
          </cell>
        </row>
        <row r="2522">
          <cell r="C2522">
            <v>0</v>
          </cell>
          <cell r="E2522">
            <v>0</v>
          </cell>
        </row>
        <row r="2523">
          <cell r="C2523">
            <v>0</v>
          </cell>
          <cell r="E2523">
            <v>0</v>
          </cell>
        </row>
        <row r="2524">
          <cell r="C2524">
            <v>0</v>
          </cell>
          <cell r="E2524">
            <v>0</v>
          </cell>
        </row>
        <row r="2525">
          <cell r="C2525">
            <v>0</v>
          </cell>
          <cell r="E2525">
            <v>0</v>
          </cell>
        </row>
        <row r="2526">
          <cell r="C2526">
            <v>0</v>
          </cell>
          <cell r="E2526">
            <v>0</v>
          </cell>
        </row>
        <row r="2527">
          <cell r="C2527">
            <v>0</v>
          </cell>
          <cell r="E2527">
            <v>0</v>
          </cell>
        </row>
        <row r="2528">
          <cell r="C2528">
            <v>0</v>
          </cell>
          <cell r="E2528">
            <v>0</v>
          </cell>
        </row>
        <row r="2529">
          <cell r="C2529">
            <v>0</v>
          </cell>
          <cell r="E2529">
            <v>0</v>
          </cell>
        </row>
        <row r="2530">
          <cell r="C2530">
            <v>0</v>
          </cell>
          <cell r="E2530">
            <v>0</v>
          </cell>
        </row>
        <row r="2531">
          <cell r="C2531">
            <v>0</v>
          </cell>
          <cell r="E2531">
            <v>0</v>
          </cell>
        </row>
        <row r="2532">
          <cell r="C2532">
            <v>0</v>
          </cell>
          <cell r="E2532">
            <v>0</v>
          </cell>
        </row>
        <row r="2533">
          <cell r="C2533">
            <v>0</v>
          </cell>
          <cell r="E2533">
            <v>0</v>
          </cell>
        </row>
        <row r="2534">
          <cell r="C2534">
            <v>0</v>
          </cell>
          <cell r="E2534">
            <v>0</v>
          </cell>
        </row>
        <row r="2535">
          <cell r="C2535">
            <v>0</v>
          </cell>
          <cell r="E2535">
            <v>0</v>
          </cell>
        </row>
        <row r="2536">
          <cell r="C2536">
            <v>0</v>
          </cell>
          <cell r="E2536">
            <v>0</v>
          </cell>
        </row>
        <row r="2537">
          <cell r="C2537">
            <v>0</v>
          </cell>
          <cell r="E2537">
            <v>0</v>
          </cell>
        </row>
        <row r="2538">
          <cell r="C2538">
            <v>0</v>
          </cell>
          <cell r="E2538">
            <v>0</v>
          </cell>
        </row>
        <row r="2539">
          <cell r="C2539">
            <v>0</v>
          </cell>
          <cell r="E2539">
            <v>0</v>
          </cell>
        </row>
        <row r="2540">
          <cell r="C2540">
            <v>0</v>
          </cell>
          <cell r="E2540">
            <v>0</v>
          </cell>
        </row>
        <row r="2541">
          <cell r="C2541">
            <v>0</v>
          </cell>
          <cell r="E2541">
            <v>0</v>
          </cell>
        </row>
        <row r="2542">
          <cell r="C2542">
            <v>0</v>
          </cell>
          <cell r="E2542">
            <v>0</v>
          </cell>
        </row>
        <row r="2543">
          <cell r="C2543">
            <v>0</v>
          </cell>
          <cell r="E2543">
            <v>0</v>
          </cell>
        </row>
        <row r="2544">
          <cell r="C2544">
            <v>0</v>
          </cell>
          <cell r="E2544">
            <v>0</v>
          </cell>
        </row>
        <row r="2545">
          <cell r="C2545">
            <v>0</v>
          </cell>
          <cell r="E2545">
            <v>0</v>
          </cell>
        </row>
        <row r="2546">
          <cell r="C2546">
            <v>0</v>
          </cell>
          <cell r="E2546">
            <v>0</v>
          </cell>
        </row>
        <row r="2547">
          <cell r="C2547">
            <v>0</v>
          </cell>
          <cell r="E2547">
            <v>0</v>
          </cell>
        </row>
        <row r="2548">
          <cell r="C2548">
            <v>0</v>
          </cell>
          <cell r="E2548">
            <v>0</v>
          </cell>
        </row>
        <row r="2549">
          <cell r="C2549">
            <v>0</v>
          </cell>
          <cell r="E2549">
            <v>0</v>
          </cell>
        </row>
        <row r="2550">
          <cell r="C2550">
            <v>0</v>
          </cell>
          <cell r="E2550">
            <v>0</v>
          </cell>
        </row>
        <row r="2551">
          <cell r="C2551">
            <v>0</v>
          </cell>
          <cell r="E2551">
            <v>0</v>
          </cell>
        </row>
        <row r="2552">
          <cell r="C2552">
            <v>0</v>
          </cell>
          <cell r="E2552">
            <v>0</v>
          </cell>
        </row>
        <row r="2553">
          <cell r="C2553">
            <v>0</v>
          </cell>
          <cell r="E2553">
            <v>0</v>
          </cell>
        </row>
        <row r="2554">
          <cell r="C2554">
            <v>0</v>
          </cell>
          <cell r="E2554">
            <v>0</v>
          </cell>
        </row>
        <row r="2555">
          <cell r="C2555">
            <v>0</v>
          </cell>
          <cell r="E2555">
            <v>0</v>
          </cell>
        </row>
        <row r="2556">
          <cell r="C2556">
            <v>0</v>
          </cell>
          <cell r="E2556">
            <v>0</v>
          </cell>
        </row>
        <row r="2557">
          <cell r="C2557">
            <v>0</v>
          </cell>
          <cell r="E2557">
            <v>0</v>
          </cell>
        </row>
        <row r="2558">
          <cell r="C2558">
            <v>0</v>
          </cell>
          <cell r="E2558">
            <v>0</v>
          </cell>
        </row>
        <row r="2559">
          <cell r="C2559">
            <v>0</v>
          </cell>
          <cell r="E2559">
            <v>0</v>
          </cell>
        </row>
        <row r="2560">
          <cell r="C2560">
            <v>0</v>
          </cell>
          <cell r="E2560">
            <v>0</v>
          </cell>
        </row>
        <row r="2561">
          <cell r="C2561">
            <v>0</v>
          </cell>
          <cell r="E2561">
            <v>0</v>
          </cell>
        </row>
        <row r="2562">
          <cell r="C2562">
            <v>0</v>
          </cell>
          <cell r="E2562">
            <v>0</v>
          </cell>
        </row>
        <row r="2563">
          <cell r="C2563">
            <v>0</v>
          </cell>
          <cell r="E2563">
            <v>0</v>
          </cell>
        </row>
        <row r="2564">
          <cell r="C2564">
            <v>0</v>
          </cell>
          <cell r="E2564">
            <v>0</v>
          </cell>
        </row>
        <row r="2565">
          <cell r="C2565">
            <v>0</v>
          </cell>
          <cell r="E2565">
            <v>0</v>
          </cell>
        </row>
        <row r="2566">
          <cell r="C2566">
            <v>0</v>
          </cell>
          <cell r="E2566">
            <v>0</v>
          </cell>
        </row>
        <row r="2567">
          <cell r="C2567">
            <v>0</v>
          </cell>
          <cell r="E2567">
            <v>0</v>
          </cell>
        </row>
        <row r="2568">
          <cell r="C2568">
            <v>0</v>
          </cell>
          <cell r="E2568">
            <v>0</v>
          </cell>
        </row>
        <row r="2569">
          <cell r="C2569">
            <v>0</v>
          </cell>
          <cell r="E2569">
            <v>0</v>
          </cell>
        </row>
        <row r="2570">
          <cell r="C2570">
            <v>0</v>
          </cell>
          <cell r="E2570">
            <v>0</v>
          </cell>
        </row>
        <row r="2571">
          <cell r="C2571">
            <v>0</v>
          </cell>
          <cell r="E2571">
            <v>0</v>
          </cell>
        </row>
        <row r="2572">
          <cell r="C2572">
            <v>0</v>
          </cell>
          <cell r="E2572">
            <v>0</v>
          </cell>
        </row>
        <row r="2573">
          <cell r="C2573">
            <v>0</v>
          </cell>
          <cell r="E2573">
            <v>0</v>
          </cell>
        </row>
        <row r="2574">
          <cell r="C2574">
            <v>0</v>
          </cell>
          <cell r="E2574">
            <v>0</v>
          </cell>
        </row>
        <row r="2575">
          <cell r="C2575">
            <v>0</v>
          </cell>
          <cell r="E2575">
            <v>0</v>
          </cell>
        </row>
        <row r="2576">
          <cell r="C2576">
            <v>0</v>
          </cell>
          <cell r="E2576">
            <v>0</v>
          </cell>
        </row>
        <row r="2577">
          <cell r="C2577">
            <v>0</v>
          </cell>
          <cell r="E2577">
            <v>0</v>
          </cell>
        </row>
        <row r="2578">
          <cell r="C2578">
            <v>0</v>
          </cell>
          <cell r="E2578">
            <v>0</v>
          </cell>
        </row>
        <row r="2579">
          <cell r="C2579">
            <v>0</v>
          </cell>
          <cell r="E2579">
            <v>0</v>
          </cell>
        </row>
        <row r="2580">
          <cell r="C2580">
            <v>0</v>
          </cell>
          <cell r="E2580">
            <v>0</v>
          </cell>
        </row>
        <row r="2581">
          <cell r="C2581">
            <v>0</v>
          </cell>
          <cell r="E2581">
            <v>0</v>
          </cell>
        </row>
        <row r="2582">
          <cell r="C2582">
            <v>0</v>
          </cell>
          <cell r="E2582">
            <v>0</v>
          </cell>
        </row>
        <row r="2583">
          <cell r="C2583">
            <v>0</v>
          </cell>
          <cell r="E2583">
            <v>0</v>
          </cell>
        </row>
        <row r="2584">
          <cell r="C2584">
            <v>0</v>
          </cell>
          <cell r="E2584">
            <v>0</v>
          </cell>
        </row>
        <row r="2585">
          <cell r="C2585">
            <v>0</v>
          </cell>
          <cell r="E2585">
            <v>0</v>
          </cell>
        </row>
        <row r="2586">
          <cell r="C2586">
            <v>0</v>
          </cell>
          <cell r="E2586">
            <v>0</v>
          </cell>
        </row>
        <row r="2587">
          <cell r="C2587">
            <v>0</v>
          </cell>
          <cell r="E2587">
            <v>0</v>
          </cell>
        </row>
        <row r="2588">
          <cell r="C2588">
            <v>0</v>
          </cell>
          <cell r="E2588">
            <v>0</v>
          </cell>
        </row>
        <row r="2589">
          <cell r="C2589">
            <v>0</v>
          </cell>
          <cell r="E2589">
            <v>0</v>
          </cell>
        </row>
        <row r="2590">
          <cell r="C2590">
            <v>0</v>
          </cell>
          <cell r="E2590">
            <v>0</v>
          </cell>
        </row>
        <row r="2591">
          <cell r="C2591">
            <v>0</v>
          </cell>
          <cell r="E2591">
            <v>0</v>
          </cell>
        </row>
        <row r="2592">
          <cell r="C2592">
            <v>0</v>
          </cell>
          <cell r="E2592">
            <v>0</v>
          </cell>
        </row>
        <row r="2593">
          <cell r="C2593">
            <v>0</v>
          </cell>
          <cell r="E2593">
            <v>0</v>
          </cell>
        </row>
        <row r="2594">
          <cell r="C2594">
            <v>0</v>
          </cell>
          <cell r="E2594">
            <v>0</v>
          </cell>
        </row>
        <row r="2595">
          <cell r="C2595">
            <v>0</v>
          </cell>
          <cell r="E2595">
            <v>0</v>
          </cell>
        </row>
        <row r="2596">
          <cell r="C2596">
            <v>0</v>
          </cell>
          <cell r="E2596">
            <v>0</v>
          </cell>
        </row>
        <row r="2597">
          <cell r="C2597">
            <v>0</v>
          </cell>
          <cell r="E2597">
            <v>0</v>
          </cell>
        </row>
        <row r="2598">
          <cell r="C2598">
            <v>0</v>
          </cell>
          <cell r="E2598">
            <v>0</v>
          </cell>
        </row>
        <row r="2599">
          <cell r="C2599">
            <v>0</v>
          </cell>
          <cell r="E2599">
            <v>0</v>
          </cell>
        </row>
        <row r="2600">
          <cell r="C2600">
            <v>0</v>
          </cell>
          <cell r="E2600">
            <v>0</v>
          </cell>
        </row>
        <row r="2601">
          <cell r="C2601">
            <v>0</v>
          </cell>
          <cell r="E2601">
            <v>0</v>
          </cell>
        </row>
        <row r="2602">
          <cell r="C2602">
            <v>0</v>
          </cell>
          <cell r="E2602">
            <v>0</v>
          </cell>
        </row>
        <row r="2603">
          <cell r="C2603">
            <v>0</v>
          </cell>
          <cell r="E2603">
            <v>0</v>
          </cell>
        </row>
        <row r="2604">
          <cell r="C2604">
            <v>0</v>
          </cell>
          <cell r="E2604">
            <v>0</v>
          </cell>
        </row>
        <row r="2605">
          <cell r="C2605">
            <v>0</v>
          </cell>
          <cell r="E2605">
            <v>0</v>
          </cell>
        </row>
        <row r="2606">
          <cell r="C2606">
            <v>0</v>
          </cell>
          <cell r="E2606">
            <v>0</v>
          </cell>
        </row>
        <row r="2607">
          <cell r="C2607">
            <v>0</v>
          </cell>
          <cell r="E2607">
            <v>0</v>
          </cell>
        </row>
        <row r="2608">
          <cell r="C2608">
            <v>0</v>
          </cell>
          <cell r="E2608">
            <v>0</v>
          </cell>
        </row>
        <row r="2609">
          <cell r="C2609">
            <v>0</v>
          </cell>
          <cell r="E2609">
            <v>0</v>
          </cell>
        </row>
        <row r="2610">
          <cell r="C2610">
            <v>0</v>
          </cell>
          <cell r="E2610">
            <v>0</v>
          </cell>
        </row>
        <row r="2611">
          <cell r="C2611">
            <v>0</v>
          </cell>
          <cell r="E2611">
            <v>0</v>
          </cell>
        </row>
        <row r="2612">
          <cell r="C2612">
            <v>0</v>
          </cell>
          <cell r="E2612">
            <v>0</v>
          </cell>
        </row>
        <row r="2613">
          <cell r="C2613">
            <v>0</v>
          </cell>
          <cell r="E2613">
            <v>0</v>
          </cell>
        </row>
        <row r="2614">
          <cell r="C2614">
            <v>0</v>
          </cell>
          <cell r="E2614">
            <v>0</v>
          </cell>
        </row>
        <row r="2615">
          <cell r="C2615">
            <v>0</v>
          </cell>
          <cell r="E2615">
            <v>0</v>
          </cell>
        </row>
        <row r="2616">
          <cell r="C2616">
            <v>0</v>
          </cell>
          <cell r="E2616">
            <v>0</v>
          </cell>
        </row>
        <row r="2617">
          <cell r="C2617">
            <v>0</v>
          </cell>
          <cell r="E2617">
            <v>0</v>
          </cell>
        </row>
        <row r="2618">
          <cell r="C2618">
            <v>0</v>
          </cell>
          <cell r="E2618">
            <v>0</v>
          </cell>
        </row>
        <row r="2619">
          <cell r="C2619">
            <v>0</v>
          </cell>
          <cell r="E2619">
            <v>0</v>
          </cell>
        </row>
        <row r="2620">
          <cell r="C2620">
            <v>0</v>
          </cell>
          <cell r="E2620">
            <v>0</v>
          </cell>
        </row>
        <row r="2621">
          <cell r="C2621">
            <v>0</v>
          </cell>
          <cell r="E2621">
            <v>0</v>
          </cell>
        </row>
        <row r="2622">
          <cell r="C2622">
            <v>0</v>
          </cell>
          <cell r="E2622">
            <v>0</v>
          </cell>
        </row>
        <row r="2623">
          <cell r="C2623">
            <v>0</v>
          </cell>
          <cell r="E2623">
            <v>0</v>
          </cell>
        </row>
        <row r="2624">
          <cell r="C2624">
            <v>0</v>
          </cell>
          <cell r="E2624">
            <v>0</v>
          </cell>
        </row>
        <row r="2625">
          <cell r="C2625">
            <v>0</v>
          </cell>
          <cell r="E2625">
            <v>0</v>
          </cell>
        </row>
        <row r="2626">
          <cell r="C2626">
            <v>0</v>
          </cell>
          <cell r="E2626">
            <v>0</v>
          </cell>
        </row>
        <row r="2627">
          <cell r="C2627">
            <v>0</v>
          </cell>
          <cell r="E2627">
            <v>0</v>
          </cell>
        </row>
        <row r="2628">
          <cell r="C2628">
            <v>0</v>
          </cell>
          <cell r="E2628">
            <v>0</v>
          </cell>
        </row>
        <row r="2629">
          <cell r="C2629">
            <v>0</v>
          </cell>
          <cell r="E2629">
            <v>0</v>
          </cell>
        </row>
        <row r="2630">
          <cell r="C2630">
            <v>0</v>
          </cell>
          <cell r="E2630">
            <v>0</v>
          </cell>
        </row>
        <row r="2631">
          <cell r="C2631">
            <v>0</v>
          </cell>
          <cell r="E2631">
            <v>0</v>
          </cell>
        </row>
        <row r="2632">
          <cell r="C2632">
            <v>0</v>
          </cell>
          <cell r="E2632">
            <v>0</v>
          </cell>
        </row>
        <row r="2633">
          <cell r="C2633">
            <v>0</v>
          </cell>
          <cell r="E2633">
            <v>0</v>
          </cell>
        </row>
        <row r="2634">
          <cell r="C2634">
            <v>0</v>
          </cell>
          <cell r="E2634">
            <v>0</v>
          </cell>
        </row>
        <row r="2635">
          <cell r="C2635">
            <v>0</v>
          </cell>
          <cell r="E2635">
            <v>0</v>
          </cell>
        </row>
        <row r="2636">
          <cell r="C2636">
            <v>0</v>
          </cell>
          <cell r="E2636">
            <v>0</v>
          </cell>
        </row>
        <row r="2637">
          <cell r="C2637">
            <v>0</v>
          </cell>
          <cell r="E2637">
            <v>0</v>
          </cell>
        </row>
        <row r="2638">
          <cell r="C2638">
            <v>0</v>
          </cell>
          <cell r="E2638">
            <v>0</v>
          </cell>
        </row>
        <row r="2639">
          <cell r="C2639">
            <v>0</v>
          </cell>
          <cell r="E2639">
            <v>0</v>
          </cell>
        </row>
        <row r="2640">
          <cell r="C2640">
            <v>0</v>
          </cell>
          <cell r="E2640">
            <v>0</v>
          </cell>
        </row>
        <row r="2641">
          <cell r="C2641">
            <v>0</v>
          </cell>
          <cell r="E2641">
            <v>0</v>
          </cell>
        </row>
        <row r="2642">
          <cell r="C2642">
            <v>0</v>
          </cell>
          <cell r="E2642">
            <v>0</v>
          </cell>
        </row>
        <row r="2643">
          <cell r="C2643">
            <v>0</v>
          </cell>
          <cell r="E2643">
            <v>0</v>
          </cell>
        </row>
        <row r="2644">
          <cell r="C2644">
            <v>0</v>
          </cell>
          <cell r="E2644">
            <v>0</v>
          </cell>
        </row>
        <row r="2645">
          <cell r="C2645">
            <v>0</v>
          </cell>
          <cell r="E2645">
            <v>0</v>
          </cell>
        </row>
        <row r="2646">
          <cell r="C2646">
            <v>0</v>
          </cell>
          <cell r="E2646">
            <v>0</v>
          </cell>
        </row>
        <row r="2647">
          <cell r="C2647">
            <v>0</v>
          </cell>
          <cell r="E2647">
            <v>0</v>
          </cell>
        </row>
        <row r="2648">
          <cell r="C2648">
            <v>0</v>
          </cell>
          <cell r="E2648">
            <v>0</v>
          </cell>
        </row>
        <row r="2649">
          <cell r="C2649">
            <v>0</v>
          </cell>
          <cell r="E2649">
            <v>0</v>
          </cell>
        </row>
        <row r="2650">
          <cell r="C2650">
            <v>0</v>
          </cell>
          <cell r="E2650">
            <v>0</v>
          </cell>
        </row>
        <row r="2651">
          <cell r="C2651">
            <v>0</v>
          </cell>
          <cell r="E2651">
            <v>0</v>
          </cell>
        </row>
        <row r="2652">
          <cell r="C2652">
            <v>0</v>
          </cell>
          <cell r="E2652">
            <v>0</v>
          </cell>
        </row>
        <row r="2653">
          <cell r="C2653">
            <v>0</v>
          </cell>
          <cell r="E2653">
            <v>0</v>
          </cell>
        </row>
        <row r="2654">
          <cell r="C2654">
            <v>0</v>
          </cell>
          <cell r="E2654">
            <v>0</v>
          </cell>
        </row>
        <row r="2655">
          <cell r="C2655">
            <v>0</v>
          </cell>
          <cell r="E2655">
            <v>0</v>
          </cell>
        </row>
        <row r="2656">
          <cell r="C2656">
            <v>0</v>
          </cell>
          <cell r="E2656">
            <v>0</v>
          </cell>
        </row>
        <row r="2657">
          <cell r="C2657">
            <v>0</v>
          </cell>
          <cell r="E2657">
            <v>0</v>
          </cell>
        </row>
        <row r="2658">
          <cell r="C2658">
            <v>0</v>
          </cell>
          <cell r="E2658">
            <v>0</v>
          </cell>
        </row>
        <row r="2659">
          <cell r="C2659">
            <v>0</v>
          </cell>
          <cell r="E2659">
            <v>0</v>
          </cell>
        </row>
        <row r="2660">
          <cell r="C2660">
            <v>0</v>
          </cell>
          <cell r="E2660">
            <v>0</v>
          </cell>
        </row>
        <row r="2661">
          <cell r="C2661">
            <v>0</v>
          </cell>
          <cell r="E2661">
            <v>0</v>
          </cell>
        </row>
        <row r="2662">
          <cell r="C2662">
            <v>0</v>
          </cell>
          <cell r="E2662">
            <v>0</v>
          </cell>
        </row>
        <row r="2663">
          <cell r="C2663">
            <v>0</v>
          </cell>
          <cell r="E2663">
            <v>0</v>
          </cell>
        </row>
        <row r="2664">
          <cell r="C2664">
            <v>0</v>
          </cell>
          <cell r="E2664">
            <v>0</v>
          </cell>
        </row>
        <row r="2665">
          <cell r="C2665">
            <v>0</v>
          </cell>
          <cell r="E2665">
            <v>0</v>
          </cell>
        </row>
        <row r="2666">
          <cell r="C2666">
            <v>0</v>
          </cell>
          <cell r="E2666">
            <v>0</v>
          </cell>
        </row>
        <row r="2667">
          <cell r="C2667">
            <v>0</v>
          </cell>
          <cell r="E2667">
            <v>0</v>
          </cell>
        </row>
        <row r="2668">
          <cell r="C2668">
            <v>0</v>
          </cell>
          <cell r="E2668">
            <v>0</v>
          </cell>
        </row>
        <row r="2669">
          <cell r="C2669">
            <v>0</v>
          </cell>
          <cell r="E2669">
            <v>0</v>
          </cell>
        </row>
        <row r="2670">
          <cell r="C2670">
            <v>0</v>
          </cell>
          <cell r="E2670">
            <v>0</v>
          </cell>
        </row>
        <row r="2671">
          <cell r="C2671">
            <v>0</v>
          </cell>
          <cell r="E2671">
            <v>0</v>
          </cell>
        </row>
        <row r="2672">
          <cell r="C2672">
            <v>0</v>
          </cell>
          <cell r="E2672">
            <v>0</v>
          </cell>
        </row>
        <row r="2673">
          <cell r="C2673">
            <v>0</v>
          </cell>
          <cell r="E2673">
            <v>0</v>
          </cell>
        </row>
        <row r="2674">
          <cell r="C2674">
            <v>0</v>
          </cell>
          <cell r="E2674">
            <v>0</v>
          </cell>
        </row>
        <row r="2675">
          <cell r="C2675">
            <v>0</v>
          </cell>
          <cell r="E2675">
            <v>0</v>
          </cell>
        </row>
        <row r="2676">
          <cell r="C2676">
            <v>0</v>
          </cell>
          <cell r="E2676">
            <v>0</v>
          </cell>
        </row>
        <row r="2677">
          <cell r="C2677">
            <v>0</v>
          </cell>
          <cell r="E2677">
            <v>0</v>
          </cell>
        </row>
        <row r="2678">
          <cell r="C2678">
            <v>0</v>
          </cell>
          <cell r="E2678">
            <v>0</v>
          </cell>
        </row>
        <row r="2679">
          <cell r="C2679">
            <v>0</v>
          </cell>
          <cell r="E2679">
            <v>0</v>
          </cell>
        </row>
        <row r="2680">
          <cell r="C2680">
            <v>0</v>
          </cell>
          <cell r="E2680">
            <v>0</v>
          </cell>
        </row>
        <row r="2681">
          <cell r="C2681">
            <v>0</v>
          </cell>
          <cell r="E2681">
            <v>0</v>
          </cell>
        </row>
        <row r="2682">
          <cell r="C2682">
            <v>0</v>
          </cell>
          <cell r="E2682">
            <v>0</v>
          </cell>
        </row>
        <row r="2683">
          <cell r="C2683">
            <v>0</v>
          </cell>
          <cell r="E2683">
            <v>0</v>
          </cell>
        </row>
        <row r="2684">
          <cell r="C2684">
            <v>0</v>
          </cell>
          <cell r="E2684">
            <v>0</v>
          </cell>
        </row>
        <row r="2685">
          <cell r="C2685">
            <v>0</v>
          </cell>
          <cell r="E2685">
            <v>0</v>
          </cell>
        </row>
        <row r="2686">
          <cell r="C2686">
            <v>0</v>
          </cell>
          <cell r="E2686">
            <v>0</v>
          </cell>
        </row>
        <row r="2687">
          <cell r="C2687">
            <v>0</v>
          </cell>
          <cell r="E2687">
            <v>0</v>
          </cell>
        </row>
        <row r="2688">
          <cell r="C2688">
            <v>0</v>
          </cell>
          <cell r="E2688">
            <v>0</v>
          </cell>
        </row>
        <row r="2689">
          <cell r="C2689">
            <v>0</v>
          </cell>
          <cell r="E2689">
            <v>0</v>
          </cell>
        </row>
        <row r="2690">
          <cell r="C2690">
            <v>0</v>
          </cell>
          <cell r="E2690">
            <v>0</v>
          </cell>
        </row>
        <row r="2691">
          <cell r="C2691">
            <v>0</v>
          </cell>
          <cell r="E2691">
            <v>0</v>
          </cell>
        </row>
        <row r="2692">
          <cell r="C2692">
            <v>0</v>
          </cell>
          <cell r="E2692">
            <v>0</v>
          </cell>
        </row>
        <row r="2693">
          <cell r="C2693">
            <v>0</v>
          </cell>
          <cell r="E2693">
            <v>0</v>
          </cell>
        </row>
        <row r="2694">
          <cell r="C2694">
            <v>0</v>
          </cell>
          <cell r="E2694">
            <v>0</v>
          </cell>
        </row>
        <row r="2695">
          <cell r="C2695">
            <v>0</v>
          </cell>
          <cell r="E2695">
            <v>0</v>
          </cell>
        </row>
        <row r="2696">
          <cell r="C2696">
            <v>0</v>
          </cell>
          <cell r="E2696">
            <v>0</v>
          </cell>
        </row>
        <row r="2697">
          <cell r="C2697">
            <v>0</v>
          </cell>
          <cell r="E2697">
            <v>0</v>
          </cell>
        </row>
        <row r="2698">
          <cell r="C2698">
            <v>0</v>
          </cell>
          <cell r="E2698">
            <v>0</v>
          </cell>
        </row>
        <row r="2699">
          <cell r="C2699">
            <v>0</v>
          </cell>
          <cell r="E2699">
            <v>0</v>
          </cell>
        </row>
        <row r="2700">
          <cell r="C2700">
            <v>0</v>
          </cell>
          <cell r="E2700">
            <v>0</v>
          </cell>
        </row>
        <row r="2701">
          <cell r="C2701">
            <v>0</v>
          </cell>
          <cell r="E2701">
            <v>0</v>
          </cell>
        </row>
        <row r="2702">
          <cell r="C2702">
            <v>0</v>
          </cell>
          <cell r="E2702">
            <v>0</v>
          </cell>
        </row>
        <row r="2703">
          <cell r="C2703">
            <v>0</v>
          </cell>
          <cell r="E2703">
            <v>0</v>
          </cell>
        </row>
        <row r="2704">
          <cell r="C2704">
            <v>0</v>
          </cell>
          <cell r="E2704">
            <v>0</v>
          </cell>
        </row>
        <row r="2705">
          <cell r="C2705">
            <v>0</v>
          </cell>
          <cell r="E2705">
            <v>0</v>
          </cell>
        </row>
        <row r="2706">
          <cell r="C2706">
            <v>0</v>
          </cell>
          <cell r="E2706">
            <v>0</v>
          </cell>
        </row>
        <row r="2707">
          <cell r="C2707">
            <v>0</v>
          </cell>
          <cell r="E2707">
            <v>0</v>
          </cell>
        </row>
        <row r="2708">
          <cell r="C2708">
            <v>0</v>
          </cell>
          <cell r="E2708">
            <v>0</v>
          </cell>
        </row>
        <row r="2709">
          <cell r="C2709">
            <v>0</v>
          </cell>
          <cell r="E2709">
            <v>0</v>
          </cell>
        </row>
        <row r="2710">
          <cell r="C2710">
            <v>0</v>
          </cell>
          <cell r="E2710">
            <v>0</v>
          </cell>
        </row>
        <row r="2711">
          <cell r="C2711">
            <v>0</v>
          </cell>
          <cell r="E2711">
            <v>0</v>
          </cell>
        </row>
        <row r="2712">
          <cell r="C2712">
            <v>0</v>
          </cell>
          <cell r="E2712">
            <v>0</v>
          </cell>
        </row>
        <row r="2713">
          <cell r="C2713">
            <v>0</v>
          </cell>
          <cell r="E2713">
            <v>0</v>
          </cell>
        </row>
        <row r="2714">
          <cell r="C2714">
            <v>0</v>
          </cell>
          <cell r="E2714">
            <v>0</v>
          </cell>
        </row>
        <row r="2715">
          <cell r="C2715">
            <v>0</v>
          </cell>
          <cell r="E2715">
            <v>0</v>
          </cell>
        </row>
        <row r="2716">
          <cell r="C2716">
            <v>0</v>
          </cell>
          <cell r="E2716">
            <v>0</v>
          </cell>
        </row>
        <row r="2717">
          <cell r="C2717">
            <v>0</v>
          </cell>
          <cell r="E2717">
            <v>0</v>
          </cell>
        </row>
        <row r="2718">
          <cell r="C2718">
            <v>0</v>
          </cell>
          <cell r="E2718">
            <v>0</v>
          </cell>
        </row>
        <row r="2719">
          <cell r="C2719">
            <v>0</v>
          </cell>
          <cell r="E2719">
            <v>0</v>
          </cell>
        </row>
        <row r="2720">
          <cell r="C2720">
            <v>0</v>
          </cell>
          <cell r="E2720">
            <v>0</v>
          </cell>
        </row>
        <row r="2721">
          <cell r="C2721">
            <v>0</v>
          </cell>
          <cell r="E2721">
            <v>0</v>
          </cell>
        </row>
        <row r="2722">
          <cell r="C2722">
            <v>0</v>
          </cell>
          <cell r="E2722">
            <v>0</v>
          </cell>
        </row>
        <row r="2723">
          <cell r="C2723">
            <v>0</v>
          </cell>
          <cell r="E2723">
            <v>0</v>
          </cell>
        </row>
        <row r="2724">
          <cell r="C2724">
            <v>0</v>
          </cell>
          <cell r="E2724">
            <v>0</v>
          </cell>
        </row>
        <row r="2725">
          <cell r="C2725">
            <v>0</v>
          </cell>
          <cell r="E2725">
            <v>0</v>
          </cell>
        </row>
        <row r="2726">
          <cell r="C2726">
            <v>0</v>
          </cell>
          <cell r="E2726">
            <v>0</v>
          </cell>
        </row>
        <row r="2727">
          <cell r="C2727">
            <v>0</v>
          </cell>
          <cell r="E2727">
            <v>0</v>
          </cell>
        </row>
        <row r="2728">
          <cell r="C2728">
            <v>0</v>
          </cell>
          <cell r="E2728">
            <v>0</v>
          </cell>
        </row>
        <row r="2729">
          <cell r="C2729">
            <v>0</v>
          </cell>
          <cell r="E2729">
            <v>0</v>
          </cell>
        </row>
        <row r="2730">
          <cell r="C2730">
            <v>0</v>
          </cell>
          <cell r="E2730">
            <v>0</v>
          </cell>
        </row>
        <row r="2731">
          <cell r="C2731">
            <v>0</v>
          </cell>
          <cell r="E2731">
            <v>0</v>
          </cell>
        </row>
        <row r="2732">
          <cell r="C2732">
            <v>0</v>
          </cell>
          <cell r="E2732">
            <v>0</v>
          </cell>
        </row>
        <row r="2733">
          <cell r="C2733">
            <v>0</v>
          </cell>
          <cell r="E2733">
            <v>0</v>
          </cell>
        </row>
        <row r="2734">
          <cell r="C2734">
            <v>0</v>
          </cell>
          <cell r="E2734">
            <v>0</v>
          </cell>
        </row>
        <row r="2735">
          <cell r="C2735">
            <v>0</v>
          </cell>
          <cell r="E2735">
            <v>0</v>
          </cell>
        </row>
        <row r="2736">
          <cell r="C2736">
            <v>0</v>
          </cell>
          <cell r="E2736">
            <v>0</v>
          </cell>
        </row>
        <row r="2737">
          <cell r="C2737">
            <v>0</v>
          </cell>
          <cell r="E2737">
            <v>0</v>
          </cell>
        </row>
        <row r="2738">
          <cell r="C2738">
            <v>0</v>
          </cell>
          <cell r="E2738">
            <v>0</v>
          </cell>
        </row>
        <row r="2739">
          <cell r="C2739">
            <v>0</v>
          </cell>
          <cell r="E2739">
            <v>0</v>
          </cell>
        </row>
        <row r="2740">
          <cell r="C2740">
            <v>0</v>
          </cell>
          <cell r="E2740">
            <v>0</v>
          </cell>
        </row>
        <row r="2741">
          <cell r="C2741">
            <v>0</v>
          </cell>
          <cell r="E2741">
            <v>0</v>
          </cell>
        </row>
        <row r="2742">
          <cell r="C2742">
            <v>0</v>
          </cell>
          <cell r="E2742">
            <v>0</v>
          </cell>
        </row>
        <row r="2743">
          <cell r="C2743">
            <v>0</v>
          </cell>
          <cell r="E2743">
            <v>0</v>
          </cell>
        </row>
        <row r="2744">
          <cell r="C2744">
            <v>0</v>
          </cell>
          <cell r="E2744">
            <v>0</v>
          </cell>
        </row>
        <row r="2745">
          <cell r="C2745">
            <v>0</v>
          </cell>
          <cell r="E2745">
            <v>0</v>
          </cell>
        </row>
        <row r="2746">
          <cell r="C2746">
            <v>0</v>
          </cell>
          <cell r="E2746">
            <v>0</v>
          </cell>
        </row>
        <row r="2747">
          <cell r="C2747">
            <v>0</v>
          </cell>
          <cell r="E2747">
            <v>0</v>
          </cell>
        </row>
        <row r="2748">
          <cell r="C2748">
            <v>0</v>
          </cell>
          <cell r="E2748">
            <v>0</v>
          </cell>
        </row>
        <row r="2749">
          <cell r="C2749">
            <v>0</v>
          </cell>
          <cell r="E2749">
            <v>0</v>
          </cell>
        </row>
        <row r="2750">
          <cell r="C2750">
            <v>0</v>
          </cell>
          <cell r="E2750">
            <v>0</v>
          </cell>
        </row>
        <row r="2751">
          <cell r="C2751">
            <v>0</v>
          </cell>
          <cell r="E2751">
            <v>0</v>
          </cell>
        </row>
        <row r="2752">
          <cell r="C2752">
            <v>0</v>
          </cell>
          <cell r="E2752">
            <v>0</v>
          </cell>
        </row>
        <row r="2753">
          <cell r="C2753">
            <v>0</v>
          </cell>
          <cell r="E2753">
            <v>0</v>
          </cell>
        </row>
        <row r="2754">
          <cell r="C2754">
            <v>0</v>
          </cell>
          <cell r="E2754">
            <v>0</v>
          </cell>
        </row>
        <row r="2755">
          <cell r="C2755">
            <v>0</v>
          </cell>
          <cell r="E2755">
            <v>0</v>
          </cell>
        </row>
        <row r="2756">
          <cell r="C2756">
            <v>0</v>
          </cell>
          <cell r="E2756">
            <v>0</v>
          </cell>
        </row>
        <row r="2757">
          <cell r="C2757">
            <v>0</v>
          </cell>
          <cell r="E2757">
            <v>0</v>
          </cell>
        </row>
        <row r="2758">
          <cell r="C2758">
            <v>0</v>
          </cell>
          <cell r="E2758">
            <v>0</v>
          </cell>
        </row>
        <row r="2759">
          <cell r="C2759">
            <v>0</v>
          </cell>
          <cell r="E2759">
            <v>0</v>
          </cell>
        </row>
        <row r="2760">
          <cell r="C2760">
            <v>0</v>
          </cell>
          <cell r="E2760">
            <v>0</v>
          </cell>
        </row>
        <row r="2761">
          <cell r="C2761">
            <v>0</v>
          </cell>
          <cell r="E2761">
            <v>0</v>
          </cell>
        </row>
        <row r="2762">
          <cell r="C2762">
            <v>0</v>
          </cell>
          <cell r="E2762">
            <v>0</v>
          </cell>
        </row>
        <row r="2763">
          <cell r="C2763">
            <v>0</v>
          </cell>
          <cell r="E2763">
            <v>0</v>
          </cell>
        </row>
        <row r="2764">
          <cell r="C2764">
            <v>0</v>
          </cell>
          <cell r="E2764">
            <v>0</v>
          </cell>
        </row>
        <row r="2765">
          <cell r="C2765">
            <v>0</v>
          </cell>
          <cell r="E2765">
            <v>0</v>
          </cell>
        </row>
        <row r="2766">
          <cell r="C2766">
            <v>0</v>
          </cell>
          <cell r="E2766">
            <v>0</v>
          </cell>
        </row>
        <row r="2767">
          <cell r="C2767">
            <v>0</v>
          </cell>
          <cell r="E2767">
            <v>0</v>
          </cell>
        </row>
        <row r="2768">
          <cell r="C2768">
            <v>0</v>
          </cell>
          <cell r="E2768">
            <v>0</v>
          </cell>
        </row>
        <row r="2769">
          <cell r="C2769">
            <v>0</v>
          </cell>
          <cell r="E2769">
            <v>0</v>
          </cell>
        </row>
        <row r="2770">
          <cell r="C2770">
            <v>0</v>
          </cell>
          <cell r="E2770">
            <v>0</v>
          </cell>
        </row>
        <row r="2771">
          <cell r="C2771">
            <v>0</v>
          </cell>
          <cell r="E2771">
            <v>0</v>
          </cell>
        </row>
        <row r="2772">
          <cell r="C2772">
            <v>0</v>
          </cell>
          <cell r="E2772">
            <v>0</v>
          </cell>
        </row>
        <row r="2773">
          <cell r="C2773">
            <v>0</v>
          </cell>
          <cell r="E2773">
            <v>0</v>
          </cell>
        </row>
        <row r="2774">
          <cell r="C2774">
            <v>0</v>
          </cell>
          <cell r="E2774">
            <v>0</v>
          </cell>
        </row>
        <row r="2775">
          <cell r="C2775">
            <v>0</v>
          </cell>
          <cell r="E2775">
            <v>0</v>
          </cell>
        </row>
        <row r="2776">
          <cell r="C2776">
            <v>0</v>
          </cell>
          <cell r="E2776">
            <v>0</v>
          </cell>
        </row>
        <row r="2777">
          <cell r="C2777">
            <v>0</v>
          </cell>
          <cell r="E2777">
            <v>0</v>
          </cell>
        </row>
        <row r="2778">
          <cell r="C2778">
            <v>0</v>
          </cell>
          <cell r="E2778">
            <v>0</v>
          </cell>
        </row>
        <row r="2779">
          <cell r="C2779">
            <v>0</v>
          </cell>
          <cell r="E2779">
            <v>0</v>
          </cell>
        </row>
        <row r="2780">
          <cell r="C2780">
            <v>0</v>
          </cell>
          <cell r="E2780">
            <v>0</v>
          </cell>
        </row>
        <row r="2781">
          <cell r="C2781">
            <v>0</v>
          </cell>
          <cell r="E2781">
            <v>0</v>
          </cell>
        </row>
        <row r="2782">
          <cell r="C2782">
            <v>0</v>
          </cell>
          <cell r="E2782">
            <v>0</v>
          </cell>
        </row>
        <row r="2783">
          <cell r="C2783">
            <v>0</v>
          </cell>
          <cell r="E2783">
            <v>0</v>
          </cell>
        </row>
        <row r="2784">
          <cell r="C2784">
            <v>0</v>
          </cell>
          <cell r="E2784">
            <v>0</v>
          </cell>
        </row>
        <row r="2785">
          <cell r="C2785">
            <v>0</v>
          </cell>
          <cell r="E2785">
            <v>0</v>
          </cell>
        </row>
        <row r="2786">
          <cell r="C2786">
            <v>0</v>
          </cell>
          <cell r="E2786">
            <v>0</v>
          </cell>
        </row>
        <row r="2787">
          <cell r="C2787">
            <v>0</v>
          </cell>
          <cell r="E2787">
            <v>0</v>
          </cell>
        </row>
        <row r="2788">
          <cell r="C2788">
            <v>0</v>
          </cell>
          <cell r="E2788">
            <v>0</v>
          </cell>
        </row>
        <row r="2789">
          <cell r="C2789">
            <v>0</v>
          </cell>
          <cell r="E2789">
            <v>0</v>
          </cell>
        </row>
        <row r="2790">
          <cell r="C2790">
            <v>0</v>
          </cell>
          <cell r="E2790">
            <v>0</v>
          </cell>
        </row>
        <row r="2791">
          <cell r="C2791">
            <v>0</v>
          </cell>
          <cell r="E2791">
            <v>0</v>
          </cell>
        </row>
        <row r="2792">
          <cell r="C2792">
            <v>0</v>
          </cell>
          <cell r="E2792">
            <v>0</v>
          </cell>
        </row>
        <row r="2793">
          <cell r="C2793">
            <v>0</v>
          </cell>
          <cell r="E2793">
            <v>0</v>
          </cell>
        </row>
        <row r="2794">
          <cell r="C2794">
            <v>0</v>
          </cell>
          <cell r="E2794">
            <v>0</v>
          </cell>
        </row>
        <row r="2795">
          <cell r="C2795">
            <v>0</v>
          </cell>
          <cell r="E2795">
            <v>0</v>
          </cell>
        </row>
        <row r="2796">
          <cell r="C2796">
            <v>0</v>
          </cell>
          <cell r="E2796">
            <v>0</v>
          </cell>
        </row>
        <row r="2797">
          <cell r="C2797">
            <v>0</v>
          </cell>
          <cell r="E2797">
            <v>0</v>
          </cell>
        </row>
        <row r="2798">
          <cell r="C2798">
            <v>0</v>
          </cell>
          <cell r="E2798">
            <v>0</v>
          </cell>
        </row>
        <row r="2799">
          <cell r="C2799">
            <v>0</v>
          </cell>
          <cell r="E2799">
            <v>0</v>
          </cell>
        </row>
        <row r="2800">
          <cell r="C2800">
            <v>0</v>
          </cell>
          <cell r="E2800">
            <v>0</v>
          </cell>
        </row>
        <row r="2801">
          <cell r="C2801">
            <v>0</v>
          </cell>
          <cell r="E2801">
            <v>0</v>
          </cell>
        </row>
        <row r="2802">
          <cell r="C2802">
            <v>0</v>
          </cell>
          <cell r="E2802">
            <v>0</v>
          </cell>
        </row>
        <row r="2803">
          <cell r="C2803">
            <v>0</v>
          </cell>
          <cell r="E2803">
            <v>0</v>
          </cell>
        </row>
        <row r="2804">
          <cell r="C2804">
            <v>0</v>
          </cell>
          <cell r="E2804">
            <v>0</v>
          </cell>
        </row>
        <row r="2805">
          <cell r="C2805">
            <v>0</v>
          </cell>
          <cell r="E2805">
            <v>0</v>
          </cell>
        </row>
        <row r="2806">
          <cell r="C2806">
            <v>0</v>
          </cell>
          <cell r="E2806">
            <v>0</v>
          </cell>
        </row>
        <row r="2807">
          <cell r="C2807">
            <v>0</v>
          </cell>
          <cell r="E2807">
            <v>0</v>
          </cell>
        </row>
        <row r="2808">
          <cell r="C2808">
            <v>0</v>
          </cell>
          <cell r="E2808">
            <v>0</v>
          </cell>
        </row>
        <row r="2809">
          <cell r="C2809">
            <v>0</v>
          </cell>
          <cell r="E2809">
            <v>0</v>
          </cell>
        </row>
        <row r="2810">
          <cell r="C2810">
            <v>0</v>
          </cell>
          <cell r="E2810">
            <v>0</v>
          </cell>
        </row>
        <row r="2811">
          <cell r="C2811">
            <v>0</v>
          </cell>
          <cell r="E2811">
            <v>0</v>
          </cell>
        </row>
        <row r="2812">
          <cell r="C2812">
            <v>0</v>
          </cell>
          <cell r="E2812">
            <v>0</v>
          </cell>
        </row>
        <row r="2813">
          <cell r="C2813">
            <v>0</v>
          </cell>
          <cell r="E2813">
            <v>0</v>
          </cell>
        </row>
        <row r="2814">
          <cell r="C2814">
            <v>0</v>
          </cell>
          <cell r="E2814">
            <v>0</v>
          </cell>
        </row>
        <row r="2815">
          <cell r="C2815">
            <v>0</v>
          </cell>
          <cell r="E2815">
            <v>0</v>
          </cell>
        </row>
        <row r="2816">
          <cell r="C2816">
            <v>0</v>
          </cell>
          <cell r="E2816">
            <v>0</v>
          </cell>
        </row>
        <row r="2817">
          <cell r="C2817">
            <v>0</v>
          </cell>
          <cell r="E2817">
            <v>0</v>
          </cell>
        </row>
        <row r="2818">
          <cell r="C2818">
            <v>0</v>
          </cell>
          <cell r="E2818">
            <v>0</v>
          </cell>
        </row>
        <row r="2819">
          <cell r="C2819">
            <v>0</v>
          </cell>
          <cell r="E2819">
            <v>0</v>
          </cell>
        </row>
        <row r="2820">
          <cell r="C2820">
            <v>0</v>
          </cell>
          <cell r="E2820">
            <v>0</v>
          </cell>
        </row>
        <row r="2821">
          <cell r="C2821">
            <v>0</v>
          </cell>
          <cell r="E2821">
            <v>0</v>
          </cell>
        </row>
        <row r="2822">
          <cell r="C2822">
            <v>0</v>
          </cell>
          <cell r="E2822">
            <v>0</v>
          </cell>
        </row>
        <row r="2823">
          <cell r="C2823">
            <v>0</v>
          </cell>
          <cell r="E2823">
            <v>0</v>
          </cell>
        </row>
        <row r="2824">
          <cell r="C2824">
            <v>0</v>
          </cell>
          <cell r="E2824">
            <v>0</v>
          </cell>
        </row>
        <row r="2825">
          <cell r="C2825">
            <v>0</v>
          </cell>
          <cell r="E2825">
            <v>0</v>
          </cell>
        </row>
        <row r="2826">
          <cell r="C2826">
            <v>0</v>
          </cell>
          <cell r="E2826">
            <v>0</v>
          </cell>
        </row>
        <row r="2827">
          <cell r="C2827">
            <v>0</v>
          </cell>
          <cell r="E2827">
            <v>0</v>
          </cell>
        </row>
        <row r="2828">
          <cell r="C2828">
            <v>0</v>
          </cell>
          <cell r="E2828">
            <v>0</v>
          </cell>
        </row>
        <row r="2829">
          <cell r="C2829">
            <v>0</v>
          </cell>
          <cell r="E2829">
            <v>0</v>
          </cell>
        </row>
        <row r="2830">
          <cell r="C2830">
            <v>0</v>
          </cell>
          <cell r="E2830">
            <v>0</v>
          </cell>
        </row>
        <row r="2831">
          <cell r="C2831">
            <v>0</v>
          </cell>
          <cell r="E2831">
            <v>0</v>
          </cell>
        </row>
        <row r="2832">
          <cell r="C2832">
            <v>0</v>
          </cell>
          <cell r="E2832">
            <v>0</v>
          </cell>
        </row>
        <row r="2833">
          <cell r="C2833">
            <v>0</v>
          </cell>
          <cell r="E2833">
            <v>0</v>
          </cell>
        </row>
        <row r="2834">
          <cell r="C2834">
            <v>0</v>
          </cell>
          <cell r="E2834">
            <v>0</v>
          </cell>
        </row>
        <row r="2835">
          <cell r="C2835">
            <v>0</v>
          </cell>
          <cell r="E2835">
            <v>0</v>
          </cell>
        </row>
        <row r="2836">
          <cell r="C2836">
            <v>0</v>
          </cell>
          <cell r="E2836">
            <v>0</v>
          </cell>
        </row>
        <row r="2837">
          <cell r="C2837">
            <v>0</v>
          </cell>
          <cell r="E2837">
            <v>0</v>
          </cell>
        </row>
        <row r="2838">
          <cell r="C2838">
            <v>0</v>
          </cell>
          <cell r="E2838">
            <v>0</v>
          </cell>
        </row>
        <row r="2839">
          <cell r="C2839">
            <v>0</v>
          </cell>
          <cell r="E2839">
            <v>0</v>
          </cell>
        </row>
        <row r="2840">
          <cell r="C2840">
            <v>0</v>
          </cell>
          <cell r="E2840">
            <v>0</v>
          </cell>
        </row>
        <row r="2841">
          <cell r="C2841">
            <v>0</v>
          </cell>
          <cell r="E2841">
            <v>0</v>
          </cell>
        </row>
        <row r="2842">
          <cell r="C2842">
            <v>0</v>
          </cell>
          <cell r="E2842">
            <v>0</v>
          </cell>
        </row>
        <row r="2843">
          <cell r="C2843">
            <v>0</v>
          </cell>
          <cell r="E2843">
            <v>0</v>
          </cell>
        </row>
        <row r="2844">
          <cell r="C2844">
            <v>0</v>
          </cell>
          <cell r="E2844">
            <v>0</v>
          </cell>
        </row>
        <row r="2845">
          <cell r="C2845">
            <v>0</v>
          </cell>
          <cell r="E2845">
            <v>0</v>
          </cell>
        </row>
        <row r="2846">
          <cell r="C2846">
            <v>0</v>
          </cell>
          <cell r="E2846">
            <v>0</v>
          </cell>
        </row>
        <row r="2847">
          <cell r="C2847">
            <v>0</v>
          </cell>
          <cell r="E2847">
            <v>0</v>
          </cell>
        </row>
        <row r="2848">
          <cell r="C2848">
            <v>0</v>
          </cell>
          <cell r="E2848">
            <v>0</v>
          </cell>
        </row>
        <row r="2849">
          <cell r="C2849">
            <v>0</v>
          </cell>
          <cell r="E2849">
            <v>0</v>
          </cell>
        </row>
        <row r="2850">
          <cell r="C2850">
            <v>0</v>
          </cell>
          <cell r="E2850">
            <v>0</v>
          </cell>
        </row>
        <row r="2851">
          <cell r="C2851">
            <v>0</v>
          </cell>
          <cell r="E2851">
            <v>0</v>
          </cell>
        </row>
        <row r="2852">
          <cell r="C2852">
            <v>0</v>
          </cell>
          <cell r="E2852">
            <v>0</v>
          </cell>
        </row>
        <row r="2853">
          <cell r="C2853">
            <v>0</v>
          </cell>
          <cell r="E2853">
            <v>0</v>
          </cell>
        </row>
        <row r="2854">
          <cell r="C2854">
            <v>0</v>
          </cell>
          <cell r="E2854">
            <v>0</v>
          </cell>
        </row>
        <row r="2855">
          <cell r="C2855">
            <v>0</v>
          </cell>
          <cell r="E2855">
            <v>0</v>
          </cell>
        </row>
        <row r="2856">
          <cell r="C2856">
            <v>0</v>
          </cell>
          <cell r="E2856">
            <v>0</v>
          </cell>
        </row>
        <row r="2857">
          <cell r="C2857">
            <v>0</v>
          </cell>
          <cell r="E2857">
            <v>0</v>
          </cell>
        </row>
        <row r="2858">
          <cell r="C2858">
            <v>0</v>
          </cell>
          <cell r="E2858">
            <v>0</v>
          </cell>
        </row>
        <row r="2859">
          <cell r="C2859">
            <v>0</v>
          </cell>
          <cell r="E2859">
            <v>0</v>
          </cell>
        </row>
        <row r="2860">
          <cell r="C2860">
            <v>0</v>
          </cell>
          <cell r="E2860">
            <v>0</v>
          </cell>
        </row>
        <row r="2861">
          <cell r="C2861">
            <v>0</v>
          </cell>
          <cell r="E2861">
            <v>0</v>
          </cell>
        </row>
        <row r="2862">
          <cell r="C2862">
            <v>0</v>
          </cell>
          <cell r="E2862">
            <v>0</v>
          </cell>
        </row>
        <row r="2863">
          <cell r="C2863">
            <v>0</v>
          </cell>
          <cell r="E2863">
            <v>0</v>
          </cell>
        </row>
        <row r="2864">
          <cell r="C2864">
            <v>0</v>
          </cell>
          <cell r="E2864">
            <v>0</v>
          </cell>
        </row>
        <row r="2865">
          <cell r="C2865">
            <v>0</v>
          </cell>
          <cell r="E2865">
            <v>0</v>
          </cell>
        </row>
        <row r="2866">
          <cell r="C2866">
            <v>0</v>
          </cell>
          <cell r="E2866">
            <v>0</v>
          </cell>
        </row>
        <row r="2867">
          <cell r="C2867">
            <v>0</v>
          </cell>
          <cell r="E2867">
            <v>0</v>
          </cell>
        </row>
        <row r="2868">
          <cell r="C2868">
            <v>0</v>
          </cell>
          <cell r="E2868">
            <v>0</v>
          </cell>
        </row>
        <row r="2869">
          <cell r="C2869">
            <v>0</v>
          </cell>
          <cell r="E2869">
            <v>0</v>
          </cell>
        </row>
        <row r="2870">
          <cell r="C2870">
            <v>0</v>
          </cell>
          <cell r="E2870">
            <v>0</v>
          </cell>
        </row>
        <row r="2871">
          <cell r="C2871">
            <v>0</v>
          </cell>
          <cell r="E2871">
            <v>0</v>
          </cell>
        </row>
        <row r="2872">
          <cell r="C2872">
            <v>0</v>
          </cell>
          <cell r="E2872">
            <v>0</v>
          </cell>
        </row>
        <row r="2873">
          <cell r="C2873">
            <v>0</v>
          </cell>
          <cell r="E2873">
            <v>0</v>
          </cell>
        </row>
        <row r="2874">
          <cell r="C2874">
            <v>0</v>
          </cell>
          <cell r="E2874">
            <v>0</v>
          </cell>
        </row>
        <row r="2875">
          <cell r="C2875">
            <v>0</v>
          </cell>
          <cell r="E2875">
            <v>0</v>
          </cell>
        </row>
        <row r="2876">
          <cell r="C2876">
            <v>0</v>
          </cell>
          <cell r="E2876">
            <v>0</v>
          </cell>
        </row>
        <row r="2877">
          <cell r="C2877">
            <v>0</v>
          </cell>
          <cell r="E2877">
            <v>0</v>
          </cell>
        </row>
        <row r="2878">
          <cell r="C2878">
            <v>0</v>
          </cell>
          <cell r="E2878">
            <v>0</v>
          </cell>
        </row>
        <row r="2879">
          <cell r="C2879">
            <v>0</v>
          </cell>
          <cell r="E2879">
            <v>0</v>
          </cell>
        </row>
        <row r="2880">
          <cell r="C2880">
            <v>0</v>
          </cell>
          <cell r="E2880">
            <v>0</v>
          </cell>
        </row>
        <row r="2881">
          <cell r="C2881">
            <v>0</v>
          </cell>
          <cell r="E2881">
            <v>0</v>
          </cell>
        </row>
        <row r="2882">
          <cell r="C2882">
            <v>0</v>
          </cell>
          <cell r="E2882">
            <v>0</v>
          </cell>
        </row>
        <row r="2883">
          <cell r="C2883">
            <v>0</v>
          </cell>
          <cell r="E2883">
            <v>0</v>
          </cell>
        </row>
        <row r="2884">
          <cell r="C2884">
            <v>0</v>
          </cell>
          <cell r="E2884">
            <v>0</v>
          </cell>
        </row>
        <row r="2885">
          <cell r="C2885">
            <v>0</v>
          </cell>
          <cell r="E2885">
            <v>0</v>
          </cell>
        </row>
        <row r="2886">
          <cell r="C2886">
            <v>0</v>
          </cell>
          <cell r="E2886">
            <v>0</v>
          </cell>
        </row>
        <row r="2887">
          <cell r="C2887">
            <v>0</v>
          </cell>
          <cell r="E2887">
            <v>0</v>
          </cell>
        </row>
        <row r="2888">
          <cell r="C2888">
            <v>0</v>
          </cell>
          <cell r="E2888">
            <v>0</v>
          </cell>
        </row>
        <row r="2889">
          <cell r="C2889">
            <v>0</v>
          </cell>
          <cell r="E2889">
            <v>0</v>
          </cell>
        </row>
        <row r="2890">
          <cell r="C2890">
            <v>0</v>
          </cell>
          <cell r="E2890">
            <v>0</v>
          </cell>
        </row>
        <row r="2891">
          <cell r="C2891">
            <v>0</v>
          </cell>
          <cell r="E2891">
            <v>0</v>
          </cell>
        </row>
        <row r="2892">
          <cell r="C2892">
            <v>0</v>
          </cell>
          <cell r="E2892">
            <v>0</v>
          </cell>
        </row>
        <row r="2893">
          <cell r="C2893">
            <v>0</v>
          </cell>
          <cell r="E2893">
            <v>0</v>
          </cell>
        </row>
        <row r="2894">
          <cell r="C2894">
            <v>0</v>
          </cell>
          <cell r="E2894">
            <v>0</v>
          </cell>
        </row>
        <row r="2895">
          <cell r="C2895">
            <v>0</v>
          </cell>
          <cell r="E2895">
            <v>0</v>
          </cell>
        </row>
        <row r="2896">
          <cell r="C2896">
            <v>0</v>
          </cell>
          <cell r="E2896">
            <v>0</v>
          </cell>
        </row>
        <row r="2897">
          <cell r="C2897">
            <v>0</v>
          </cell>
          <cell r="E2897">
            <v>0</v>
          </cell>
        </row>
        <row r="2898">
          <cell r="C2898">
            <v>0</v>
          </cell>
          <cell r="E2898">
            <v>0</v>
          </cell>
        </row>
        <row r="2899">
          <cell r="C2899">
            <v>0</v>
          </cell>
          <cell r="E2899">
            <v>0</v>
          </cell>
        </row>
        <row r="2900">
          <cell r="C2900">
            <v>0</v>
          </cell>
          <cell r="E2900">
            <v>0</v>
          </cell>
        </row>
        <row r="2901">
          <cell r="C2901">
            <v>0</v>
          </cell>
          <cell r="E2901">
            <v>0</v>
          </cell>
        </row>
        <row r="2902">
          <cell r="C2902">
            <v>0</v>
          </cell>
          <cell r="E2902">
            <v>0</v>
          </cell>
        </row>
        <row r="2903">
          <cell r="C2903">
            <v>0</v>
          </cell>
          <cell r="E2903">
            <v>0</v>
          </cell>
        </row>
        <row r="2904">
          <cell r="C2904">
            <v>0</v>
          </cell>
          <cell r="E2904">
            <v>0</v>
          </cell>
        </row>
        <row r="2905">
          <cell r="C2905">
            <v>0</v>
          </cell>
          <cell r="E2905">
            <v>0</v>
          </cell>
        </row>
        <row r="2906">
          <cell r="C2906">
            <v>0</v>
          </cell>
          <cell r="E2906">
            <v>0</v>
          </cell>
        </row>
        <row r="2907">
          <cell r="C2907">
            <v>0</v>
          </cell>
          <cell r="E2907">
            <v>0</v>
          </cell>
        </row>
        <row r="2908">
          <cell r="C2908">
            <v>0</v>
          </cell>
          <cell r="E2908">
            <v>0</v>
          </cell>
        </row>
        <row r="2909">
          <cell r="C2909">
            <v>0</v>
          </cell>
          <cell r="E2909">
            <v>0</v>
          </cell>
        </row>
        <row r="2910">
          <cell r="C2910">
            <v>0</v>
          </cell>
          <cell r="E2910">
            <v>0</v>
          </cell>
        </row>
        <row r="2911">
          <cell r="C2911">
            <v>0</v>
          </cell>
          <cell r="E2911">
            <v>0</v>
          </cell>
        </row>
        <row r="2912">
          <cell r="C2912">
            <v>0</v>
          </cell>
          <cell r="E2912">
            <v>0</v>
          </cell>
        </row>
        <row r="2913">
          <cell r="C2913">
            <v>0</v>
          </cell>
          <cell r="E2913">
            <v>0</v>
          </cell>
        </row>
        <row r="2914">
          <cell r="C2914">
            <v>0</v>
          </cell>
          <cell r="E2914">
            <v>0</v>
          </cell>
        </row>
        <row r="2915">
          <cell r="C2915">
            <v>0</v>
          </cell>
          <cell r="E2915">
            <v>0</v>
          </cell>
        </row>
        <row r="2916">
          <cell r="C2916">
            <v>0</v>
          </cell>
          <cell r="E2916">
            <v>0</v>
          </cell>
        </row>
        <row r="2917">
          <cell r="C2917">
            <v>0</v>
          </cell>
          <cell r="E2917">
            <v>0</v>
          </cell>
        </row>
        <row r="2918">
          <cell r="C2918">
            <v>0</v>
          </cell>
          <cell r="E2918">
            <v>0</v>
          </cell>
        </row>
        <row r="2919">
          <cell r="C2919">
            <v>0</v>
          </cell>
          <cell r="E2919">
            <v>0</v>
          </cell>
        </row>
        <row r="2920">
          <cell r="C2920">
            <v>0</v>
          </cell>
          <cell r="E2920">
            <v>0</v>
          </cell>
        </row>
        <row r="2921">
          <cell r="C2921">
            <v>0</v>
          </cell>
          <cell r="E2921">
            <v>0</v>
          </cell>
        </row>
        <row r="2922">
          <cell r="C2922">
            <v>0</v>
          </cell>
          <cell r="E2922">
            <v>0</v>
          </cell>
        </row>
        <row r="2923">
          <cell r="C2923">
            <v>0</v>
          </cell>
          <cell r="E2923">
            <v>0</v>
          </cell>
        </row>
        <row r="2924">
          <cell r="C2924">
            <v>0</v>
          </cell>
          <cell r="E2924">
            <v>0</v>
          </cell>
        </row>
        <row r="2925">
          <cell r="C2925">
            <v>0</v>
          </cell>
          <cell r="E2925">
            <v>0</v>
          </cell>
        </row>
        <row r="2926">
          <cell r="C2926">
            <v>0</v>
          </cell>
          <cell r="E2926">
            <v>0</v>
          </cell>
        </row>
        <row r="2927">
          <cell r="C2927">
            <v>0</v>
          </cell>
          <cell r="E2927">
            <v>0</v>
          </cell>
        </row>
        <row r="2928">
          <cell r="C2928">
            <v>0</v>
          </cell>
          <cell r="E2928">
            <v>0</v>
          </cell>
        </row>
        <row r="2929">
          <cell r="C2929">
            <v>0</v>
          </cell>
          <cell r="E2929">
            <v>0</v>
          </cell>
        </row>
        <row r="2930">
          <cell r="C2930">
            <v>0</v>
          </cell>
          <cell r="E2930">
            <v>0</v>
          </cell>
        </row>
        <row r="2931">
          <cell r="C2931">
            <v>0</v>
          </cell>
          <cell r="E2931">
            <v>0</v>
          </cell>
        </row>
        <row r="2932">
          <cell r="C2932">
            <v>0</v>
          </cell>
          <cell r="E2932">
            <v>0</v>
          </cell>
        </row>
        <row r="2933">
          <cell r="C2933">
            <v>0</v>
          </cell>
          <cell r="E2933">
            <v>0</v>
          </cell>
        </row>
        <row r="2934">
          <cell r="C2934">
            <v>0</v>
          </cell>
          <cell r="E2934">
            <v>0</v>
          </cell>
        </row>
        <row r="2935">
          <cell r="C2935">
            <v>0</v>
          </cell>
          <cell r="E2935">
            <v>0</v>
          </cell>
        </row>
        <row r="2936">
          <cell r="C2936">
            <v>0</v>
          </cell>
          <cell r="E2936">
            <v>0</v>
          </cell>
        </row>
        <row r="2937">
          <cell r="C2937">
            <v>0</v>
          </cell>
          <cell r="E2937">
            <v>0</v>
          </cell>
        </row>
        <row r="2938">
          <cell r="C2938">
            <v>0</v>
          </cell>
          <cell r="E2938">
            <v>0</v>
          </cell>
        </row>
        <row r="2939">
          <cell r="C2939">
            <v>0</v>
          </cell>
          <cell r="E2939">
            <v>0</v>
          </cell>
        </row>
        <row r="2940">
          <cell r="C2940">
            <v>0</v>
          </cell>
          <cell r="E2940">
            <v>0</v>
          </cell>
        </row>
        <row r="2941">
          <cell r="C2941">
            <v>0</v>
          </cell>
          <cell r="E2941">
            <v>0</v>
          </cell>
        </row>
        <row r="2942">
          <cell r="C2942">
            <v>0</v>
          </cell>
          <cell r="E2942">
            <v>0</v>
          </cell>
        </row>
        <row r="2943">
          <cell r="C2943">
            <v>0</v>
          </cell>
          <cell r="E2943">
            <v>0</v>
          </cell>
        </row>
        <row r="2944">
          <cell r="C2944">
            <v>0</v>
          </cell>
          <cell r="E2944">
            <v>0</v>
          </cell>
        </row>
        <row r="2945">
          <cell r="C2945">
            <v>0</v>
          </cell>
          <cell r="E2945">
            <v>0</v>
          </cell>
        </row>
        <row r="2946">
          <cell r="C2946">
            <v>0</v>
          </cell>
          <cell r="E2946">
            <v>0</v>
          </cell>
        </row>
        <row r="2947">
          <cell r="C2947">
            <v>0</v>
          </cell>
          <cell r="E2947">
            <v>0</v>
          </cell>
        </row>
        <row r="2948">
          <cell r="C2948">
            <v>0</v>
          </cell>
          <cell r="E2948">
            <v>0</v>
          </cell>
        </row>
        <row r="2949">
          <cell r="C2949">
            <v>0</v>
          </cell>
          <cell r="E2949">
            <v>0</v>
          </cell>
        </row>
        <row r="2950">
          <cell r="C2950">
            <v>0</v>
          </cell>
          <cell r="E2950">
            <v>0</v>
          </cell>
        </row>
        <row r="2951">
          <cell r="C2951">
            <v>0</v>
          </cell>
          <cell r="E2951">
            <v>0</v>
          </cell>
        </row>
        <row r="2952">
          <cell r="C2952">
            <v>0</v>
          </cell>
          <cell r="E2952">
            <v>0</v>
          </cell>
        </row>
        <row r="2953">
          <cell r="C2953">
            <v>0</v>
          </cell>
          <cell r="E2953">
            <v>0</v>
          </cell>
        </row>
        <row r="2954">
          <cell r="C2954">
            <v>0</v>
          </cell>
          <cell r="E2954">
            <v>0</v>
          </cell>
        </row>
        <row r="2955">
          <cell r="C2955">
            <v>0</v>
          </cell>
          <cell r="E2955">
            <v>0</v>
          </cell>
        </row>
        <row r="2956">
          <cell r="C2956">
            <v>0</v>
          </cell>
          <cell r="E2956">
            <v>0</v>
          </cell>
        </row>
        <row r="2957">
          <cell r="C2957">
            <v>0</v>
          </cell>
          <cell r="E2957">
            <v>0</v>
          </cell>
        </row>
        <row r="2958">
          <cell r="C2958">
            <v>0</v>
          </cell>
          <cell r="E2958">
            <v>0</v>
          </cell>
        </row>
        <row r="2959">
          <cell r="C2959">
            <v>0</v>
          </cell>
          <cell r="E2959">
            <v>0</v>
          </cell>
        </row>
        <row r="2960">
          <cell r="C2960">
            <v>0</v>
          </cell>
          <cell r="E2960">
            <v>0</v>
          </cell>
        </row>
        <row r="2961">
          <cell r="C2961">
            <v>0</v>
          </cell>
          <cell r="E2961">
            <v>0</v>
          </cell>
        </row>
        <row r="2962">
          <cell r="C2962">
            <v>0</v>
          </cell>
          <cell r="E2962">
            <v>0</v>
          </cell>
        </row>
        <row r="2963">
          <cell r="C2963">
            <v>0</v>
          </cell>
          <cell r="E2963">
            <v>0</v>
          </cell>
        </row>
        <row r="2964">
          <cell r="C2964">
            <v>0</v>
          </cell>
          <cell r="E2964">
            <v>0</v>
          </cell>
        </row>
        <row r="2965">
          <cell r="C2965">
            <v>0</v>
          </cell>
          <cell r="E2965">
            <v>0</v>
          </cell>
        </row>
        <row r="2966">
          <cell r="C2966">
            <v>0</v>
          </cell>
          <cell r="E2966">
            <v>0</v>
          </cell>
        </row>
        <row r="2967">
          <cell r="C2967">
            <v>0</v>
          </cell>
          <cell r="E2967">
            <v>0</v>
          </cell>
        </row>
        <row r="2968">
          <cell r="C2968">
            <v>0</v>
          </cell>
          <cell r="E2968">
            <v>0</v>
          </cell>
        </row>
        <row r="2969">
          <cell r="C2969">
            <v>0</v>
          </cell>
          <cell r="E2969">
            <v>0</v>
          </cell>
        </row>
        <row r="2970">
          <cell r="C2970">
            <v>0</v>
          </cell>
          <cell r="E2970">
            <v>0</v>
          </cell>
        </row>
        <row r="2971">
          <cell r="C2971">
            <v>0</v>
          </cell>
          <cell r="E2971">
            <v>0</v>
          </cell>
        </row>
        <row r="2972">
          <cell r="C2972">
            <v>0</v>
          </cell>
          <cell r="E2972">
            <v>0</v>
          </cell>
        </row>
        <row r="2973">
          <cell r="C2973">
            <v>0</v>
          </cell>
          <cell r="E2973">
            <v>0</v>
          </cell>
        </row>
        <row r="2974">
          <cell r="C2974">
            <v>0</v>
          </cell>
          <cell r="E2974">
            <v>0</v>
          </cell>
        </row>
        <row r="2975">
          <cell r="C2975">
            <v>0</v>
          </cell>
          <cell r="E2975">
            <v>0</v>
          </cell>
        </row>
        <row r="2976">
          <cell r="C2976">
            <v>0</v>
          </cell>
          <cell r="E2976">
            <v>0</v>
          </cell>
        </row>
        <row r="2977">
          <cell r="C2977">
            <v>0</v>
          </cell>
          <cell r="E2977">
            <v>0</v>
          </cell>
        </row>
        <row r="2978">
          <cell r="C2978">
            <v>0</v>
          </cell>
          <cell r="E2978">
            <v>0</v>
          </cell>
        </row>
        <row r="2979">
          <cell r="C2979">
            <v>0</v>
          </cell>
          <cell r="E2979">
            <v>0</v>
          </cell>
        </row>
        <row r="2980">
          <cell r="C2980">
            <v>0</v>
          </cell>
          <cell r="E2980">
            <v>0</v>
          </cell>
        </row>
        <row r="2981">
          <cell r="C2981">
            <v>0</v>
          </cell>
          <cell r="E2981">
            <v>0</v>
          </cell>
        </row>
        <row r="2982">
          <cell r="C2982">
            <v>0</v>
          </cell>
          <cell r="E2982">
            <v>0</v>
          </cell>
        </row>
        <row r="2983">
          <cell r="C2983">
            <v>0</v>
          </cell>
          <cell r="E2983">
            <v>0</v>
          </cell>
        </row>
        <row r="2984">
          <cell r="C2984">
            <v>0</v>
          </cell>
          <cell r="E2984">
            <v>0</v>
          </cell>
        </row>
        <row r="2985">
          <cell r="C2985">
            <v>0</v>
          </cell>
          <cell r="E2985">
            <v>0</v>
          </cell>
        </row>
        <row r="2986">
          <cell r="C2986">
            <v>0</v>
          </cell>
          <cell r="E2986">
            <v>0</v>
          </cell>
        </row>
        <row r="2987">
          <cell r="C2987">
            <v>0</v>
          </cell>
          <cell r="E2987">
            <v>0</v>
          </cell>
        </row>
        <row r="2988">
          <cell r="C2988">
            <v>0</v>
          </cell>
          <cell r="E2988">
            <v>0</v>
          </cell>
        </row>
        <row r="2989">
          <cell r="C2989">
            <v>0</v>
          </cell>
          <cell r="E2989">
            <v>0</v>
          </cell>
        </row>
        <row r="2990">
          <cell r="C2990">
            <v>0</v>
          </cell>
          <cell r="E2990">
            <v>0</v>
          </cell>
        </row>
        <row r="2991">
          <cell r="C2991">
            <v>0</v>
          </cell>
          <cell r="E2991">
            <v>0</v>
          </cell>
        </row>
        <row r="2992">
          <cell r="C2992">
            <v>0</v>
          </cell>
          <cell r="E2992">
            <v>0</v>
          </cell>
        </row>
        <row r="2993">
          <cell r="C2993">
            <v>0</v>
          </cell>
          <cell r="E2993">
            <v>0</v>
          </cell>
        </row>
        <row r="2994">
          <cell r="C2994">
            <v>0</v>
          </cell>
          <cell r="E2994">
            <v>0</v>
          </cell>
        </row>
        <row r="2995">
          <cell r="C2995">
            <v>0</v>
          </cell>
          <cell r="E2995">
            <v>0</v>
          </cell>
        </row>
        <row r="2996">
          <cell r="C2996">
            <v>0</v>
          </cell>
          <cell r="E2996">
            <v>0</v>
          </cell>
        </row>
        <row r="2997">
          <cell r="C2997">
            <v>0</v>
          </cell>
          <cell r="E2997">
            <v>0</v>
          </cell>
        </row>
        <row r="2998">
          <cell r="C2998">
            <v>0</v>
          </cell>
          <cell r="E2998">
            <v>0</v>
          </cell>
        </row>
        <row r="2999">
          <cell r="C2999">
            <v>0</v>
          </cell>
          <cell r="E2999">
            <v>0</v>
          </cell>
        </row>
        <row r="3000">
          <cell r="C3000">
            <v>0</v>
          </cell>
          <cell r="E3000">
            <v>0</v>
          </cell>
        </row>
        <row r="3001">
          <cell r="C3001">
            <v>0</v>
          </cell>
          <cell r="E3001">
            <v>0</v>
          </cell>
        </row>
        <row r="3002">
          <cell r="C3002">
            <v>0</v>
          </cell>
          <cell r="E3002">
            <v>0</v>
          </cell>
        </row>
        <row r="3003">
          <cell r="C3003">
            <v>0</v>
          </cell>
          <cell r="E3003">
            <v>0</v>
          </cell>
        </row>
        <row r="3004">
          <cell r="C3004">
            <v>0</v>
          </cell>
          <cell r="E3004">
            <v>0</v>
          </cell>
        </row>
        <row r="3005">
          <cell r="C3005">
            <v>0</v>
          </cell>
          <cell r="E3005">
            <v>0</v>
          </cell>
        </row>
        <row r="3006">
          <cell r="C3006">
            <v>0</v>
          </cell>
          <cell r="E3006">
            <v>0</v>
          </cell>
        </row>
        <row r="3007">
          <cell r="C3007">
            <v>0</v>
          </cell>
          <cell r="E3007">
            <v>0</v>
          </cell>
        </row>
        <row r="3008">
          <cell r="C3008">
            <v>0</v>
          </cell>
          <cell r="E3008">
            <v>0</v>
          </cell>
        </row>
        <row r="3009">
          <cell r="C3009">
            <v>0</v>
          </cell>
          <cell r="E3009">
            <v>0</v>
          </cell>
        </row>
        <row r="3010">
          <cell r="C3010">
            <v>0</v>
          </cell>
          <cell r="E3010">
            <v>0</v>
          </cell>
        </row>
        <row r="3011">
          <cell r="C3011">
            <v>0</v>
          </cell>
          <cell r="E3011">
            <v>0</v>
          </cell>
        </row>
        <row r="3012">
          <cell r="C3012">
            <v>0</v>
          </cell>
          <cell r="E3012">
            <v>0</v>
          </cell>
        </row>
        <row r="3013">
          <cell r="C3013">
            <v>0</v>
          </cell>
          <cell r="E3013">
            <v>0</v>
          </cell>
        </row>
        <row r="3014">
          <cell r="C3014">
            <v>0</v>
          </cell>
          <cell r="E3014">
            <v>0</v>
          </cell>
        </row>
        <row r="3015">
          <cell r="C3015">
            <v>0</v>
          </cell>
          <cell r="E3015">
            <v>0</v>
          </cell>
        </row>
        <row r="3016">
          <cell r="C3016">
            <v>0</v>
          </cell>
          <cell r="E3016">
            <v>0</v>
          </cell>
        </row>
        <row r="3017">
          <cell r="C3017">
            <v>0</v>
          </cell>
          <cell r="E3017">
            <v>0</v>
          </cell>
        </row>
        <row r="3018">
          <cell r="C3018">
            <v>0</v>
          </cell>
          <cell r="E3018">
            <v>0</v>
          </cell>
        </row>
        <row r="3019">
          <cell r="C3019">
            <v>0</v>
          </cell>
          <cell r="E3019">
            <v>0</v>
          </cell>
        </row>
        <row r="3020">
          <cell r="C3020">
            <v>0</v>
          </cell>
          <cell r="E3020">
            <v>0</v>
          </cell>
        </row>
        <row r="3021">
          <cell r="C3021">
            <v>0</v>
          </cell>
          <cell r="E3021">
            <v>0</v>
          </cell>
        </row>
        <row r="3022">
          <cell r="C3022">
            <v>0</v>
          </cell>
          <cell r="E3022">
            <v>0</v>
          </cell>
        </row>
        <row r="3023">
          <cell r="C3023">
            <v>0</v>
          </cell>
          <cell r="E3023">
            <v>0</v>
          </cell>
        </row>
        <row r="3024">
          <cell r="C3024">
            <v>0</v>
          </cell>
          <cell r="E3024">
            <v>0</v>
          </cell>
        </row>
        <row r="3025">
          <cell r="C3025">
            <v>0</v>
          </cell>
          <cell r="E3025">
            <v>0</v>
          </cell>
        </row>
        <row r="3026">
          <cell r="C3026">
            <v>0</v>
          </cell>
          <cell r="E3026">
            <v>0</v>
          </cell>
        </row>
        <row r="3027">
          <cell r="C3027">
            <v>0</v>
          </cell>
          <cell r="E3027">
            <v>0</v>
          </cell>
        </row>
        <row r="3028">
          <cell r="C3028">
            <v>0</v>
          </cell>
          <cell r="E3028">
            <v>0</v>
          </cell>
        </row>
        <row r="3029">
          <cell r="C3029">
            <v>0</v>
          </cell>
          <cell r="E3029">
            <v>0</v>
          </cell>
        </row>
        <row r="3030">
          <cell r="C3030">
            <v>0</v>
          </cell>
          <cell r="E3030">
            <v>0</v>
          </cell>
        </row>
        <row r="3031">
          <cell r="C3031">
            <v>0</v>
          </cell>
          <cell r="E3031">
            <v>0</v>
          </cell>
        </row>
        <row r="3032">
          <cell r="C3032">
            <v>0</v>
          </cell>
          <cell r="E3032">
            <v>0</v>
          </cell>
        </row>
        <row r="3033">
          <cell r="C3033">
            <v>0</v>
          </cell>
          <cell r="E3033">
            <v>0</v>
          </cell>
        </row>
        <row r="3034">
          <cell r="C3034">
            <v>0</v>
          </cell>
          <cell r="E3034">
            <v>0</v>
          </cell>
        </row>
        <row r="3035">
          <cell r="C3035">
            <v>0</v>
          </cell>
          <cell r="E3035">
            <v>0</v>
          </cell>
        </row>
        <row r="3036">
          <cell r="C3036">
            <v>0</v>
          </cell>
          <cell r="E3036">
            <v>0</v>
          </cell>
        </row>
        <row r="3037">
          <cell r="C3037">
            <v>0</v>
          </cell>
          <cell r="E3037">
            <v>0</v>
          </cell>
        </row>
        <row r="3038">
          <cell r="C3038">
            <v>0</v>
          </cell>
          <cell r="E3038">
            <v>0</v>
          </cell>
        </row>
        <row r="3039">
          <cell r="C3039">
            <v>0</v>
          </cell>
          <cell r="E3039">
            <v>0</v>
          </cell>
        </row>
        <row r="3040">
          <cell r="C3040">
            <v>0</v>
          </cell>
          <cell r="E3040">
            <v>0</v>
          </cell>
        </row>
        <row r="3041">
          <cell r="C3041">
            <v>0</v>
          </cell>
          <cell r="E3041">
            <v>0</v>
          </cell>
        </row>
        <row r="3042">
          <cell r="C3042">
            <v>0</v>
          </cell>
          <cell r="E3042">
            <v>0</v>
          </cell>
        </row>
        <row r="3043">
          <cell r="C3043">
            <v>0</v>
          </cell>
          <cell r="E3043">
            <v>0</v>
          </cell>
        </row>
        <row r="3044">
          <cell r="C3044">
            <v>0</v>
          </cell>
          <cell r="E3044">
            <v>0</v>
          </cell>
        </row>
        <row r="3045">
          <cell r="C3045">
            <v>0</v>
          </cell>
          <cell r="E3045">
            <v>0</v>
          </cell>
        </row>
        <row r="3046">
          <cell r="C3046">
            <v>0</v>
          </cell>
          <cell r="E3046">
            <v>0</v>
          </cell>
        </row>
        <row r="3047">
          <cell r="C3047">
            <v>0</v>
          </cell>
          <cell r="E3047">
            <v>0</v>
          </cell>
        </row>
        <row r="3048">
          <cell r="C3048">
            <v>0</v>
          </cell>
          <cell r="E3048">
            <v>0</v>
          </cell>
        </row>
        <row r="3049">
          <cell r="C3049">
            <v>0</v>
          </cell>
          <cell r="E3049">
            <v>0</v>
          </cell>
        </row>
        <row r="3050">
          <cell r="C3050">
            <v>0</v>
          </cell>
          <cell r="E3050">
            <v>0</v>
          </cell>
        </row>
        <row r="3051">
          <cell r="C3051">
            <v>0</v>
          </cell>
          <cell r="E3051">
            <v>0</v>
          </cell>
        </row>
        <row r="3052">
          <cell r="C3052">
            <v>0</v>
          </cell>
          <cell r="E3052">
            <v>0</v>
          </cell>
        </row>
        <row r="3053">
          <cell r="C3053">
            <v>0</v>
          </cell>
          <cell r="E3053">
            <v>0</v>
          </cell>
        </row>
        <row r="3054">
          <cell r="C3054">
            <v>0</v>
          </cell>
          <cell r="E3054">
            <v>0</v>
          </cell>
        </row>
        <row r="3055">
          <cell r="C3055">
            <v>0</v>
          </cell>
          <cell r="E3055">
            <v>0</v>
          </cell>
        </row>
        <row r="3056">
          <cell r="C3056">
            <v>0</v>
          </cell>
          <cell r="E3056">
            <v>0</v>
          </cell>
        </row>
        <row r="3057">
          <cell r="C3057">
            <v>0</v>
          </cell>
          <cell r="E3057">
            <v>0</v>
          </cell>
        </row>
        <row r="3058">
          <cell r="C3058">
            <v>0</v>
          </cell>
          <cell r="E3058">
            <v>0</v>
          </cell>
        </row>
        <row r="3059">
          <cell r="C3059">
            <v>0</v>
          </cell>
          <cell r="E3059">
            <v>0</v>
          </cell>
        </row>
        <row r="3060">
          <cell r="C3060">
            <v>0</v>
          </cell>
          <cell r="E3060">
            <v>0</v>
          </cell>
        </row>
        <row r="3061">
          <cell r="C3061">
            <v>0</v>
          </cell>
          <cell r="E3061">
            <v>0</v>
          </cell>
        </row>
        <row r="3062">
          <cell r="C3062">
            <v>0</v>
          </cell>
          <cell r="E3062">
            <v>0</v>
          </cell>
        </row>
        <row r="3063">
          <cell r="C3063">
            <v>0</v>
          </cell>
          <cell r="E3063">
            <v>0</v>
          </cell>
        </row>
        <row r="3064">
          <cell r="C3064">
            <v>0</v>
          </cell>
          <cell r="E3064">
            <v>0</v>
          </cell>
        </row>
        <row r="3065">
          <cell r="C3065">
            <v>0</v>
          </cell>
          <cell r="E3065">
            <v>0</v>
          </cell>
        </row>
        <row r="3066">
          <cell r="C3066">
            <v>0</v>
          </cell>
          <cell r="E3066">
            <v>0</v>
          </cell>
        </row>
        <row r="3067">
          <cell r="C3067">
            <v>0</v>
          </cell>
          <cell r="E3067">
            <v>0</v>
          </cell>
        </row>
        <row r="3068">
          <cell r="C3068">
            <v>0</v>
          </cell>
          <cell r="E3068">
            <v>0</v>
          </cell>
        </row>
        <row r="3069">
          <cell r="C3069">
            <v>0</v>
          </cell>
          <cell r="E3069">
            <v>0</v>
          </cell>
        </row>
        <row r="3070">
          <cell r="C3070">
            <v>0</v>
          </cell>
          <cell r="E3070">
            <v>0</v>
          </cell>
        </row>
        <row r="3071">
          <cell r="C3071">
            <v>0</v>
          </cell>
          <cell r="E3071">
            <v>0</v>
          </cell>
        </row>
        <row r="3072">
          <cell r="C3072">
            <v>0</v>
          </cell>
          <cell r="E3072">
            <v>0</v>
          </cell>
        </row>
        <row r="3073">
          <cell r="C3073">
            <v>0</v>
          </cell>
          <cell r="E3073">
            <v>0</v>
          </cell>
        </row>
        <row r="3074">
          <cell r="C3074">
            <v>0</v>
          </cell>
          <cell r="E3074">
            <v>0</v>
          </cell>
        </row>
        <row r="3075">
          <cell r="C3075">
            <v>0</v>
          </cell>
          <cell r="E3075">
            <v>0</v>
          </cell>
        </row>
        <row r="3076">
          <cell r="C3076">
            <v>0</v>
          </cell>
          <cell r="E3076">
            <v>0</v>
          </cell>
        </row>
        <row r="3077">
          <cell r="C3077">
            <v>0</v>
          </cell>
          <cell r="E3077">
            <v>0</v>
          </cell>
        </row>
        <row r="3078">
          <cell r="C3078">
            <v>0</v>
          </cell>
          <cell r="E3078">
            <v>0</v>
          </cell>
        </row>
        <row r="3079">
          <cell r="C3079">
            <v>0</v>
          </cell>
          <cell r="E3079">
            <v>0</v>
          </cell>
        </row>
        <row r="3080">
          <cell r="C3080">
            <v>0</v>
          </cell>
          <cell r="E3080">
            <v>0</v>
          </cell>
        </row>
        <row r="3081">
          <cell r="C3081">
            <v>0</v>
          </cell>
          <cell r="E3081">
            <v>0</v>
          </cell>
        </row>
        <row r="3082">
          <cell r="C3082">
            <v>0</v>
          </cell>
          <cell r="E3082">
            <v>0</v>
          </cell>
        </row>
        <row r="3083">
          <cell r="C3083">
            <v>0</v>
          </cell>
          <cell r="E3083">
            <v>0</v>
          </cell>
        </row>
        <row r="3084">
          <cell r="C3084">
            <v>0</v>
          </cell>
          <cell r="E3084">
            <v>0</v>
          </cell>
        </row>
        <row r="3085">
          <cell r="C3085">
            <v>0</v>
          </cell>
          <cell r="E3085">
            <v>0</v>
          </cell>
        </row>
        <row r="3086">
          <cell r="C3086">
            <v>0</v>
          </cell>
          <cell r="E3086">
            <v>0</v>
          </cell>
        </row>
        <row r="3087">
          <cell r="C3087">
            <v>0</v>
          </cell>
          <cell r="E3087">
            <v>0</v>
          </cell>
        </row>
        <row r="3088">
          <cell r="C3088">
            <v>0</v>
          </cell>
          <cell r="E3088">
            <v>0</v>
          </cell>
        </row>
        <row r="3089">
          <cell r="C3089">
            <v>0</v>
          </cell>
          <cell r="E3089">
            <v>0</v>
          </cell>
        </row>
        <row r="3090">
          <cell r="C3090">
            <v>0</v>
          </cell>
          <cell r="E3090">
            <v>0</v>
          </cell>
        </row>
        <row r="3091">
          <cell r="C3091">
            <v>0</v>
          </cell>
          <cell r="E3091">
            <v>0</v>
          </cell>
        </row>
        <row r="3092">
          <cell r="C3092">
            <v>0</v>
          </cell>
          <cell r="E3092">
            <v>0</v>
          </cell>
        </row>
        <row r="3093">
          <cell r="C3093">
            <v>0</v>
          </cell>
          <cell r="E3093">
            <v>0</v>
          </cell>
        </row>
        <row r="3094">
          <cell r="C3094">
            <v>0</v>
          </cell>
          <cell r="E3094">
            <v>0</v>
          </cell>
        </row>
        <row r="3095">
          <cell r="C3095">
            <v>0</v>
          </cell>
          <cell r="E3095">
            <v>0</v>
          </cell>
        </row>
        <row r="3096">
          <cell r="C3096">
            <v>0</v>
          </cell>
          <cell r="E3096">
            <v>0</v>
          </cell>
        </row>
        <row r="3097">
          <cell r="C3097">
            <v>0</v>
          </cell>
          <cell r="E3097">
            <v>0</v>
          </cell>
        </row>
        <row r="3098">
          <cell r="C3098">
            <v>0</v>
          </cell>
          <cell r="E3098">
            <v>0</v>
          </cell>
        </row>
        <row r="3099">
          <cell r="C3099">
            <v>0</v>
          </cell>
          <cell r="E3099">
            <v>0</v>
          </cell>
        </row>
        <row r="3100">
          <cell r="C3100">
            <v>0</v>
          </cell>
          <cell r="E3100">
            <v>0</v>
          </cell>
        </row>
        <row r="3101">
          <cell r="C3101">
            <v>0</v>
          </cell>
          <cell r="E3101">
            <v>0</v>
          </cell>
        </row>
        <row r="3102">
          <cell r="C3102">
            <v>0</v>
          </cell>
          <cell r="E3102">
            <v>0</v>
          </cell>
        </row>
        <row r="3103">
          <cell r="C3103">
            <v>0</v>
          </cell>
          <cell r="E3103">
            <v>0</v>
          </cell>
        </row>
        <row r="3104">
          <cell r="C3104">
            <v>0</v>
          </cell>
          <cell r="E3104">
            <v>0</v>
          </cell>
        </row>
        <row r="3105">
          <cell r="C3105">
            <v>0</v>
          </cell>
          <cell r="E3105">
            <v>0</v>
          </cell>
        </row>
        <row r="3106">
          <cell r="C3106">
            <v>0</v>
          </cell>
          <cell r="E3106">
            <v>0</v>
          </cell>
        </row>
        <row r="3107">
          <cell r="C3107">
            <v>0</v>
          </cell>
          <cell r="E3107">
            <v>0</v>
          </cell>
        </row>
        <row r="3108">
          <cell r="C3108">
            <v>0</v>
          </cell>
          <cell r="E3108">
            <v>0</v>
          </cell>
        </row>
        <row r="3109">
          <cell r="C3109">
            <v>0</v>
          </cell>
          <cell r="E3109">
            <v>0</v>
          </cell>
        </row>
        <row r="3110">
          <cell r="C3110">
            <v>0</v>
          </cell>
          <cell r="E3110">
            <v>0</v>
          </cell>
        </row>
        <row r="3111">
          <cell r="C3111">
            <v>0</v>
          </cell>
          <cell r="E3111">
            <v>0</v>
          </cell>
        </row>
        <row r="3112">
          <cell r="C3112">
            <v>0</v>
          </cell>
          <cell r="E3112">
            <v>0</v>
          </cell>
        </row>
        <row r="3113">
          <cell r="C3113">
            <v>0</v>
          </cell>
          <cell r="E3113">
            <v>0</v>
          </cell>
        </row>
        <row r="3114">
          <cell r="C3114">
            <v>0</v>
          </cell>
          <cell r="E3114">
            <v>0</v>
          </cell>
        </row>
        <row r="3115">
          <cell r="C3115">
            <v>0</v>
          </cell>
          <cell r="E3115">
            <v>0</v>
          </cell>
        </row>
        <row r="3116">
          <cell r="C3116">
            <v>0</v>
          </cell>
          <cell r="E3116">
            <v>0</v>
          </cell>
        </row>
        <row r="3117">
          <cell r="C3117">
            <v>0</v>
          </cell>
          <cell r="E3117">
            <v>0</v>
          </cell>
        </row>
        <row r="3118">
          <cell r="C3118">
            <v>0</v>
          </cell>
          <cell r="E3118">
            <v>0</v>
          </cell>
        </row>
        <row r="3119">
          <cell r="C3119">
            <v>0</v>
          </cell>
          <cell r="E3119">
            <v>0</v>
          </cell>
        </row>
        <row r="3120">
          <cell r="C3120">
            <v>0</v>
          </cell>
          <cell r="E3120">
            <v>0</v>
          </cell>
        </row>
        <row r="3121">
          <cell r="C3121">
            <v>0</v>
          </cell>
          <cell r="E3121">
            <v>0</v>
          </cell>
        </row>
        <row r="3122">
          <cell r="C3122">
            <v>0</v>
          </cell>
          <cell r="E3122">
            <v>0</v>
          </cell>
        </row>
        <row r="3123">
          <cell r="C3123">
            <v>0</v>
          </cell>
          <cell r="E3123">
            <v>0</v>
          </cell>
        </row>
        <row r="3124">
          <cell r="C3124">
            <v>0</v>
          </cell>
          <cell r="E3124">
            <v>0</v>
          </cell>
        </row>
        <row r="3125">
          <cell r="C3125">
            <v>0</v>
          </cell>
          <cell r="E3125">
            <v>0</v>
          </cell>
        </row>
        <row r="3126">
          <cell r="C3126">
            <v>0</v>
          </cell>
          <cell r="E3126">
            <v>0</v>
          </cell>
        </row>
        <row r="3127">
          <cell r="C3127">
            <v>0</v>
          </cell>
          <cell r="E3127">
            <v>0</v>
          </cell>
        </row>
        <row r="3128">
          <cell r="C3128">
            <v>0</v>
          </cell>
          <cell r="E3128">
            <v>0</v>
          </cell>
        </row>
        <row r="3129">
          <cell r="C3129">
            <v>0</v>
          </cell>
          <cell r="E3129">
            <v>0</v>
          </cell>
        </row>
        <row r="3130">
          <cell r="C3130">
            <v>0</v>
          </cell>
          <cell r="E3130">
            <v>0</v>
          </cell>
        </row>
        <row r="3131">
          <cell r="C3131">
            <v>0</v>
          </cell>
          <cell r="E3131">
            <v>0</v>
          </cell>
        </row>
        <row r="3132">
          <cell r="C3132">
            <v>0</v>
          </cell>
          <cell r="E3132">
            <v>0</v>
          </cell>
        </row>
        <row r="3133">
          <cell r="C3133">
            <v>0</v>
          </cell>
          <cell r="E3133">
            <v>0</v>
          </cell>
        </row>
        <row r="3134">
          <cell r="C3134">
            <v>0</v>
          </cell>
          <cell r="E3134">
            <v>0</v>
          </cell>
        </row>
        <row r="3135">
          <cell r="C3135">
            <v>0</v>
          </cell>
          <cell r="E3135">
            <v>0</v>
          </cell>
        </row>
        <row r="3136">
          <cell r="C3136">
            <v>0</v>
          </cell>
          <cell r="E3136">
            <v>0</v>
          </cell>
        </row>
        <row r="3137">
          <cell r="C3137">
            <v>0</v>
          </cell>
          <cell r="E3137">
            <v>0</v>
          </cell>
        </row>
        <row r="3138">
          <cell r="C3138">
            <v>0</v>
          </cell>
          <cell r="E3138">
            <v>0</v>
          </cell>
        </row>
        <row r="3139">
          <cell r="C3139">
            <v>0</v>
          </cell>
          <cell r="E3139">
            <v>0</v>
          </cell>
        </row>
        <row r="3140">
          <cell r="C3140">
            <v>0</v>
          </cell>
          <cell r="E3140">
            <v>0</v>
          </cell>
        </row>
        <row r="3141">
          <cell r="C3141">
            <v>0</v>
          </cell>
          <cell r="E3141">
            <v>0</v>
          </cell>
        </row>
        <row r="3142">
          <cell r="C3142">
            <v>0</v>
          </cell>
          <cell r="E3142">
            <v>0</v>
          </cell>
        </row>
        <row r="3143">
          <cell r="C3143">
            <v>0</v>
          </cell>
          <cell r="E3143">
            <v>0</v>
          </cell>
        </row>
        <row r="3144">
          <cell r="C3144">
            <v>0</v>
          </cell>
          <cell r="E3144">
            <v>0</v>
          </cell>
        </row>
        <row r="3145">
          <cell r="C3145">
            <v>0</v>
          </cell>
          <cell r="E3145">
            <v>0</v>
          </cell>
        </row>
        <row r="3146">
          <cell r="C3146">
            <v>0</v>
          </cell>
          <cell r="E3146">
            <v>0</v>
          </cell>
        </row>
        <row r="3147">
          <cell r="C3147">
            <v>0</v>
          </cell>
          <cell r="E3147">
            <v>0</v>
          </cell>
        </row>
        <row r="3148">
          <cell r="C3148">
            <v>0</v>
          </cell>
          <cell r="E3148">
            <v>0</v>
          </cell>
        </row>
        <row r="3149">
          <cell r="C3149">
            <v>0</v>
          </cell>
          <cell r="E3149">
            <v>0</v>
          </cell>
        </row>
        <row r="3150">
          <cell r="C3150">
            <v>0</v>
          </cell>
          <cell r="E3150">
            <v>0</v>
          </cell>
        </row>
        <row r="3151">
          <cell r="C3151">
            <v>0</v>
          </cell>
          <cell r="E3151">
            <v>0</v>
          </cell>
        </row>
        <row r="3152">
          <cell r="C3152">
            <v>0</v>
          </cell>
          <cell r="E3152">
            <v>0</v>
          </cell>
        </row>
        <row r="3153">
          <cell r="C3153">
            <v>0</v>
          </cell>
          <cell r="E3153">
            <v>0</v>
          </cell>
        </row>
        <row r="3154">
          <cell r="C3154">
            <v>0</v>
          </cell>
          <cell r="E3154">
            <v>0</v>
          </cell>
        </row>
        <row r="3155">
          <cell r="C3155">
            <v>0</v>
          </cell>
          <cell r="E3155">
            <v>0</v>
          </cell>
        </row>
        <row r="3156">
          <cell r="C3156">
            <v>0</v>
          </cell>
          <cell r="E3156">
            <v>0</v>
          </cell>
        </row>
        <row r="3157">
          <cell r="C3157">
            <v>0</v>
          </cell>
          <cell r="E3157">
            <v>0</v>
          </cell>
        </row>
        <row r="3158">
          <cell r="C3158">
            <v>0</v>
          </cell>
          <cell r="E3158">
            <v>0</v>
          </cell>
        </row>
        <row r="3159">
          <cell r="C3159">
            <v>0</v>
          </cell>
          <cell r="E3159">
            <v>0</v>
          </cell>
        </row>
        <row r="3160">
          <cell r="C3160">
            <v>0</v>
          </cell>
          <cell r="E3160">
            <v>0</v>
          </cell>
        </row>
        <row r="3161">
          <cell r="C3161">
            <v>0</v>
          </cell>
          <cell r="E3161">
            <v>0</v>
          </cell>
        </row>
        <row r="3162">
          <cell r="C3162">
            <v>0</v>
          </cell>
          <cell r="E3162">
            <v>0</v>
          </cell>
        </row>
        <row r="3163">
          <cell r="C3163">
            <v>0</v>
          </cell>
          <cell r="E3163">
            <v>0</v>
          </cell>
        </row>
        <row r="3164">
          <cell r="C3164">
            <v>0</v>
          </cell>
          <cell r="E3164">
            <v>0</v>
          </cell>
        </row>
        <row r="3165">
          <cell r="C3165">
            <v>0</v>
          </cell>
          <cell r="E3165">
            <v>0</v>
          </cell>
        </row>
        <row r="3166">
          <cell r="C3166">
            <v>0</v>
          </cell>
          <cell r="E3166">
            <v>0</v>
          </cell>
        </row>
        <row r="3167">
          <cell r="C3167">
            <v>0</v>
          </cell>
          <cell r="E3167">
            <v>0</v>
          </cell>
        </row>
        <row r="3168">
          <cell r="C3168">
            <v>0</v>
          </cell>
          <cell r="E3168">
            <v>0</v>
          </cell>
        </row>
        <row r="3169">
          <cell r="C3169">
            <v>0</v>
          </cell>
          <cell r="E3169">
            <v>0</v>
          </cell>
        </row>
        <row r="3170">
          <cell r="C3170">
            <v>0</v>
          </cell>
          <cell r="E3170">
            <v>0</v>
          </cell>
        </row>
        <row r="3171">
          <cell r="C3171">
            <v>0</v>
          </cell>
          <cell r="E3171">
            <v>0</v>
          </cell>
        </row>
        <row r="3172">
          <cell r="C3172">
            <v>0</v>
          </cell>
          <cell r="E3172">
            <v>0</v>
          </cell>
        </row>
        <row r="3173">
          <cell r="C3173">
            <v>0</v>
          </cell>
          <cell r="E3173">
            <v>0</v>
          </cell>
        </row>
        <row r="3174">
          <cell r="C3174">
            <v>0</v>
          </cell>
          <cell r="E3174">
            <v>0</v>
          </cell>
        </row>
        <row r="3175">
          <cell r="C3175">
            <v>0</v>
          </cell>
          <cell r="E3175">
            <v>0</v>
          </cell>
        </row>
        <row r="3176">
          <cell r="C3176">
            <v>0</v>
          </cell>
          <cell r="E3176">
            <v>0</v>
          </cell>
        </row>
        <row r="3177">
          <cell r="C3177">
            <v>0</v>
          </cell>
          <cell r="E3177">
            <v>0</v>
          </cell>
        </row>
        <row r="3178">
          <cell r="C3178">
            <v>0</v>
          </cell>
          <cell r="E3178">
            <v>0</v>
          </cell>
        </row>
        <row r="3179">
          <cell r="C3179">
            <v>0</v>
          </cell>
          <cell r="E3179">
            <v>0</v>
          </cell>
        </row>
        <row r="3180">
          <cell r="C3180">
            <v>0</v>
          </cell>
          <cell r="E3180">
            <v>0</v>
          </cell>
        </row>
        <row r="3181">
          <cell r="C3181">
            <v>0</v>
          </cell>
          <cell r="E3181">
            <v>0</v>
          </cell>
        </row>
        <row r="3182">
          <cell r="C3182">
            <v>0</v>
          </cell>
          <cell r="E3182">
            <v>0</v>
          </cell>
        </row>
        <row r="3183">
          <cell r="C3183">
            <v>0</v>
          </cell>
          <cell r="E3183">
            <v>0</v>
          </cell>
        </row>
        <row r="3184">
          <cell r="C3184">
            <v>0</v>
          </cell>
          <cell r="E3184">
            <v>0</v>
          </cell>
        </row>
        <row r="3185">
          <cell r="C3185">
            <v>0</v>
          </cell>
          <cell r="E3185">
            <v>0</v>
          </cell>
        </row>
        <row r="3186">
          <cell r="C3186">
            <v>0</v>
          </cell>
          <cell r="E3186">
            <v>0</v>
          </cell>
        </row>
        <row r="3187">
          <cell r="C3187">
            <v>0</v>
          </cell>
          <cell r="E3187">
            <v>0</v>
          </cell>
        </row>
        <row r="3188">
          <cell r="C3188">
            <v>0</v>
          </cell>
          <cell r="E3188">
            <v>0</v>
          </cell>
        </row>
        <row r="3189">
          <cell r="C3189">
            <v>0</v>
          </cell>
          <cell r="E3189">
            <v>0</v>
          </cell>
        </row>
        <row r="3190">
          <cell r="C3190">
            <v>0</v>
          </cell>
          <cell r="E3190">
            <v>0</v>
          </cell>
        </row>
        <row r="3191">
          <cell r="C3191">
            <v>0</v>
          </cell>
          <cell r="E3191">
            <v>0</v>
          </cell>
        </row>
        <row r="3192">
          <cell r="C3192">
            <v>0</v>
          </cell>
          <cell r="E3192">
            <v>0</v>
          </cell>
        </row>
        <row r="3193">
          <cell r="C3193">
            <v>0</v>
          </cell>
          <cell r="E3193">
            <v>0</v>
          </cell>
        </row>
        <row r="3194">
          <cell r="C3194">
            <v>0</v>
          </cell>
          <cell r="E3194">
            <v>0</v>
          </cell>
        </row>
        <row r="3195">
          <cell r="C3195">
            <v>0</v>
          </cell>
          <cell r="E3195">
            <v>0</v>
          </cell>
        </row>
        <row r="3196">
          <cell r="C3196">
            <v>0</v>
          </cell>
          <cell r="E3196">
            <v>0</v>
          </cell>
        </row>
        <row r="3197">
          <cell r="C3197">
            <v>0</v>
          </cell>
          <cell r="E3197">
            <v>0</v>
          </cell>
        </row>
        <row r="3198">
          <cell r="C3198">
            <v>0</v>
          </cell>
          <cell r="E3198">
            <v>0</v>
          </cell>
        </row>
        <row r="3199">
          <cell r="C3199">
            <v>0</v>
          </cell>
          <cell r="E3199">
            <v>0</v>
          </cell>
        </row>
        <row r="3200">
          <cell r="C3200">
            <v>0</v>
          </cell>
          <cell r="E3200">
            <v>0</v>
          </cell>
        </row>
        <row r="3201">
          <cell r="C3201">
            <v>0</v>
          </cell>
          <cell r="E3201">
            <v>0</v>
          </cell>
        </row>
        <row r="3202">
          <cell r="C3202">
            <v>0</v>
          </cell>
          <cell r="E3202">
            <v>0</v>
          </cell>
        </row>
        <row r="3203">
          <cell r="C3203">
            <v>0</v>
          </cell>
          <cell r="E3203">
            <v>0</v>
          </cell>
        </row>
        <row r="3204">
          <cell r="C3204">
            <v>0</v>
          </cell>
          <cell r="E3204">
            <v>0</v>
          </cell>
        </row>
        <row r="3205">
          <cell r="C3205">
            <v>0</v>
          </cell>
          <cell r="E3205">
            <v>0</v>
          </cell>
        </row>
        <row r="3206">
          <cell r="C3206">
            <v>0</v>
          </cell>
          <cell r="E3206">
            <v>0</v>
          </cell>
        </row>
        <row r="3207">
          <cell r="C3207">
            <v>0</v>
          </cell>
          <cell r="E3207">
            <v>0</v>
          </cell>
        </row>
        <row r="3208">
          <cell r="C3208">
            <v>0</v>
          </cell>
          <cell r="E3208">
            <v>0</v>
          </cell>
        </row>
        <row r="3209">
          <cell r="C3209">
            <v>0</v>
          </cell>
          <cell r="E3209">
            <v>0</v>
          </cell>
        </row>
        <row r="3210">
          <cell r="C3210">
            <v>0</v>
          </cell>
          <cell r="E3210">
            <v>0</v>
          </cell>
        </row>
        <row r="3211">
          <cell r="C3211">
            <v>0</v>
          </cell>
          <cell r="E3211">
            <v>0</v>
          </cell>
        </row>
        <row r="3212">
          <cell r="C3212">
            <v>0</v>
          </cell>
          <cell r="E3212">
            <v>0</v>
          </cell>
        </row>
        <row r="3213">
          <cell r="C3213">
            <v>0</v>
          </cell>
          <cell r="E3213">
            <v>0</v>
          </cell>
        </row>
        <row r="3214">
          <cell r="C3214">
            <v>0</v>
          </cell>
          <cell r="E3214">
            <v>0</v>
          </cell>
        </row>
        <row r="3215">
          <cell r="C3215">
            <v>0</v>
          </cell>
          <cell r="E3215">
            <v>0</v>
          </cell>
        </row>
        <row r="3216">
          <cell r="C3216">
            <v>0</v>
          </cell>
          <cell r="E3216">
            <v>0</v>
          </cell>
        </row>
        <row r="3217">
          <cell r="C3217">
            <v>0</v>
          </cell>
          <cell r="E3217">
            <v>0</v>
          </cell>
        </row>
        <row r="3218">
          <cell r="C3218">
            <v>0</v>
          </cell>
          <cell r="E3218">
            <v>0</v>
          </cell>
        </row>
        <row r="3219">
          <cell r="C3219">
            <v>0</v>
          </cell>
          <cell r="E3219">
            <v>0</v>
          </cell>
        </row>
        <row r="3220">
          <cell r="C3220">
            <v>0</v>
          </cell>
          <cell r="E3220">
            <v>0</v>
          </cell>
        </row>
        <row r="3221">
          <cell r="C3221">
            <v>0</v>
          </cell>
          <cell r="E3221">
            <v>0</v>
          </cell>
        </row>
        <row r="3222">
          <cell r="C3222">
            <v>0</v>
          </cell>
          <cell r="E3222">
            <v>0</v>
          </cell>
        </row>
        <row r="3223">
          <cell r="C3223">
            <v>0</v>
          </cell>
          <cell r="E3223">
            <v>0</v>
          </cell>
        </row>
        <row r="3224">
          <cell r="C3224">
            <v>0</v>
          </cell>
          <cell r="E3224">
            <v>0</v>
          </cell>
        </row>
        <row r="3225">
          <cell r="C3225">
            <v>0</v>
          </cell>
          <cell r="E3225">
            <v>0</v>
          </cell>
        </row>
        <row r="3226">
          <cell r="C3226">
            <v>0</v>
          </cell>
          <cell r="E3226">
            <v>0</v>
          </cell>
        </row>
        <row r="3227">
          <cell r="C3227">
            <v>0</v>
          </cell>
          <cell r="E3227">
            <v>0</v>
          </cell>
        </row>
        <row r="3228">
          <cell r="C3228">
            <v>0</v>
          </cell>
          <cell r="E3228">
            <v>0</v>
          </cell>
        </row>
        <row r="3229">
          <cell r="C3229">
            <v>0</v>
          </cell>
          <cell r="E3229">
            <v>0</v>
          </cell>
        </row>
        <row r="3230">
          <cell r="C3230">
            <v>0</v>
          </cell>
          <cell r="E3230">
            <v>0</v>
          </cell>
        </row>
        <row r="3231">
          <cell r="C3231">
            <v>0</v>
          </cell>
          <cell r="E3231">
            <v>0</v>
          </cell>
        </row>
        <row r="3232">
          <cell r="C3232">
            <v>0</v>
          </cell>
          <cell r="E3232">
            <v>0</v>
          </cell>
        </row>
        <row r="3233">
          <cell r="C3233">
            <v>0</v>
          </cell>
          <cell r="E3233">
            <v>0</v>
          </cell>
        </row>
        <row r="3234">
          <cell r="C3234">
            <v>0</v>
          </cell>
          <cell r="E3234">
            <v>0</v>
          </cell>
        </row>
        <row r="3235">
          <cell r="C3235">
            <v>0</v>
          </cell>
          <cell r="E3235">
            <v>0</v>
          </cell>
        </row>
        <row r="3236">
          <cell r="C3236">
            <v>0</v>
          </cell>
          <cell r="E3236">
            <v>0</v>
          </cell>
        </row>
        <row r="3237">
          <cell r="C3237">
            <v>0</v>
          </cell>
          <cell r="E3237">
            <v>0</v>
          </cell>
        </row>
        <row r="3238">
          <cell r="C3238">
            <v>0</v>
          </cell>
          <cell r="E3238">
            <v>0</v>
          </cell>
        </row>
        <row r="3239">
          <cell r="C3239">
            <v>0</v>
          </cell>
          <cell r="E3239">
            <v>0</v>
          </cell>
        </row>
        <row r="3240">
          <cell r="C3240">
            <v>0</v>
          </cell>
          <cell r="E3240">
            <v>0</v>
          </cell>
        </row>
        <row r="3241">
          <cell r="C3241">
            <v>0</v>
          </cell>
          <cell r="E3241">
            <v>0</v>
          </cell>
        </row>
        <row r="3242">
          <cell r="C3242">
            <v>0</v>
          </cell>
          <cell r="E3242">
            <v>0</v>
          </cell>
        </row>
        <row r="3243">
          <cell r="C3243">
            <v>0</v>
          </cell>
          <cell r="E3243">
            <v>0</v>
          </cell>
        </row>
        <row r="3244">
          <cell r="C3244">
            <v>0</v>
          </cell>
          <cell r="E3244">
            <v>0</v>
          </cell>
        </row>
        <row r="3245">
          <cell r="C3245">
            <v>0</v>
          </cell>
          <cell r="E3245">
            <v>0</v>
          </cell>
        </row>
        <row r="3246">
          <cell r="C3246">
            <v>0</v>
          </cell>
          <cell r="E3246">
            <v>0</v>
          </cell>
        </row>
        <row r="3247">
          <cell r="C3247">
            <v>0</v>
          </cell>
          <cell r="E3247">
            <v>0</v>
          </cell>
        </row>
        <row r="3248">
          <cell r="C3248">
            <v>0</v>
          </cell>
          <cell r="E3248">
            <v>0</v>
          </cell>
        </row>
        <row r="3249">
          <cell r="C3249">
            <v>0</v>
          </cell>
          <cell r="E3249">
            <v>0</v>
          </cell>
        </row>
        <row r="3250">
          <cell r="C3250">
            <v>0</v>
          </cell>
          <cell r="E3250">
            <v>0</v>
          </cell>
        </row>
        <row r="3251">
          <cell r="C3251">
            <v>0</v>
          </cell>
          <cell r="E3251">
            <v>0</v>
          </cell>
        </row>
        <row r="3252">
          <cell r="C3252">
            <v>0</v>
          </cell>
          <cell r="E3252">
            <v>0</v>
          </cell>
        </row>
        <row r="3253">
          <cell r="C3253">
            <v>0</v>
          </cell>
          <cell r="E3253">
            <v>0</v>
          </cell>
        </row>
        <row r="3254">
          <cell r="C3254">
            <v>0</v>
          </cell>
          <cell r="E3254">
            <v>0</v>
          </cell>
        </row>
        <row r="3255">
          <cell r="C3255">
            <v>0</v>
          </cell>
          <cell r="E3255">
            <v>0</v>
          </cell>
        </row>
        <row r="3256">
          <cell r="C3256">
            <v>0</v>
          </cell>
          <cell r="E3256">
            <v>0</v>
          </cell>
        </row>
        <row r="3257">
          <cell r="C3257">
            <v>0</v>
          </cell>
          <cell r="E3257">
            <v>0</v>
          </cell>
        </row>
        <row r="3258">
          <cell r="C3258">
            <v>0</v>
          </cell>
          <cell r="E3258">
            <v>0</v>
          </cell>
        </row>
        <row r="3259">
          <cell r="C3259">
            <v>0</v>
          </cell>
          <cell r="E3259">
            <v>0</v>
          </cell>
        </row>
        <row r="3260">
          <cell r="C3260">
            <v>0</v>
          </cell>
          <cell r="E3260">
            <v>0</v>
          </cell>
        </row>
        <row r="3261">
          <cell r="C3261">
            <v>0</v>
          </cell>
          <cell r="E3261">
            <v>0</v>
          </cell>
        </row>
        <row r="3262">
          <cell r="C3262">
            <v>0</v>
          </cell>
          <cell r="E3262">
            <v>0</v>
          </cell>
        </row>
        <row r="3263">
          <cell r="C3263">
            <v>0</v>
          </cell>
          <cell r="E3263">
            <v>0</v>
          </cell>
        </row>
        <row r="3264">
          <cell r="C3264">
            <v>0</v>
          </cell>
          <cell r="E3264">
            <v>0</v>
          </cell>
        </row>
        <row r="3265">
          <cell r="C3265">
            <v>0</v>
          </cell>
          <cell r="E3265">
            <v>0</v>
          </cell>
        </row>
        <row r="3266">
          <cell r="C3266">
            <v>0</v>
          </cell>
          <cell r="E3266">
            <v>0</v>
          </cell>
        </row>
        <row r="3267">
          <cell r="C3267">
            <v>0</v>
          </cell>
          <cell r="E3267">
            <v>0</v>
          </cell>
        </row>
        <row r="3268">
          <cell r="C3268">
            <v>0</v>
          </cell>
          <cell r="E3268">
            <v>0</v>
          </cell>
        </row>
        <row r="3269">
          <cell r="C3269">
            <v>0</v>
          </cell>
          <cell r="E3269">
            <v>0</v>
          </cell>
        </row>
        <row r="3270">
          <cell r="C3270">
            <v>0</v>
          </cell>
          <cell r="E3270">
            <v>0</v>
          </cell>
        </row>
        <row r="3271">
          <cell r="C3271">
            <v>0</v>
          </cell>
          <cell r="E3271">
            <v>0</v>
          </cell>
        </row>
        <row r="3272">
          <cell r="C3272">
            <v>0</v>
          </cell>
          <cell r="E3272">
            <v>0</v>
          </cell>
        </row>
        <row r="3273">
          <cell r="C3273">
            <v>0</v>
          </cell>
          <cell r="E3273">
            <v>0</v>
          </cell>
        </row>
        <row r="3274">
          <cell r="C3274">
            <v>0</v>
          </cell>
          <cell r="E3274">
            <v>0</v>
          </cell>
        </row>
        <row r="3275">
          <cell r="C3275">
            <v>0</v>
          </cell>
          <cell r="E3275">
            <v>0</v>
          </cell>
        </row>
        <row r="3276">
          <cell r="C3276">
            <v>0</v>
          </cell>
          <cell r="E3276">
            <v>0</v>
          </cell>
        </row>
        <row r="3277">
          <cell r="C3277">
            <v>0</v>
          </cell>
          <cell r="E3277">
            <v>0</v>
          </cell>
        </row>
        <row r="3278">
          <cell r="C3278">
            <v>0</v>
          </cell>
          <cell r="E3278">
            <v>0</v>
          </cell>
        </row>
        <row r="3279">
          <cell r="C3279">
            <v>0</v>
          </cell>
          <cell r="E3279">
            <v>0</v>
          </cell>
        </row>
        <row r="3280">
          <cell r="C3280">
            <v>0</v>
          </cell>
          <cell r="E3280">
            <v>0</v>
          </cell>
        </row>
        <row r="3281">
          <cell r="C3281">
            <v>0</v>
          </cell>
          <cell r="E3281">
            <v>0</v>
          </cell>
        </row>
        <row r="3282">
          <cell r="C3282">
            <v>0</v>
          </cell>
          <cell r="E3282">
            <v>0</v>
          </cell>
        </row>
        <row r="3283">
          <cell r="C3283">
            <v>0</v>
          </cell>
          <cell r="E3283">
            <v>0</v>
          </cell>
        </row>
        <row r="3284">
          <cell r="C3284">
            <v>0</v>
          </cell>
          <cell r="E3284">
            <v>0</v>
          </cell>
        </row>
        <row r="3285">
          <cell r="C3285">
            <v>0</v>
          </cell>
          <cell r="E3285">
            <v>0</v>
          </cell>
        </row>
        <row r="3286">
          <cell r="C3286">
            <v>0</v>
          </cell>
          <cell r="E3286">
            <v>0</v>
          </cell>
        </row>
        <row r="3287">
          <cell r="C3287">
            <v>0</v>
          </cell>
          <cell r="E3287">
            <v>0</v>
          </cell>
        </row>
        <row r="3288">
          <cell r="C3288">
            <v>0</v>
          </cell>
          <cell r="E3288">
            <v>0</v>
          </cell>
        </row>
        <row r="3289">
          <cell r="C3289">
            <v>0</v>
          </cell>
          <cell r="E3289">
            <v>0</v>
          </cell>
        </row>
        <row r="3290">
          <cell r="C3290">
            <v>0</v>
          </cell>
          <cell r="E3290">
            <v>0</v>
          </cell>
        </row>
        <row r="3291">
          <cell r="C3291">
            <v>0</v>
          </cell>
          <cell r="E3291">
            <v>0</v>
          </cell>
        </row>
        <row r="3292">
          <cell r="C3292">
            <v>0</v>
          </cell>
          <cell r="E3292">
            <v>0</v>
          </cell>
        </row>
        <row r="3293">
          <cell r="C3293">
            <v>0</v>
          </cell>
          <cell r="E3293">
            <v>0</v>
          </cell>
        </row>
        <row r="3294">
          <cell r="C3294">
            <v>0</v>
          </cell>
          <cell r="E3294">
            <v>0</v>
          </cell>
        </row>
        <row r="3295">
          <cell r="C3295">
            <v>0</v>
          </cell>
          <cell r="E3295">
            <v>0</v>
          </cell>
        </row>
        <row r="3296">
          <cell r="C3296">
            <v>0</v>
          </cell>
          <cell r="E3296">
            <v>0</v>
          </cell>
        </row>
        <row r="3297">
          <cell r="C3297">
            <v>0</v>
          </cell>
          <cell r="E3297">
            <v>0</v>
          </cell>
        </row>
        <row r="3298">
          <cell r="C3298">
            <v>0</v>
          </cell>
          <cell r="E3298">
            <v>0</v>
          </cell>
        </row>
        <row r="3299">
          <cell r="C3299">
            <v>0</v>
          </cell>
          <cell r="E3299">
            <v>0</v>
          </cell>
        </row>
        <row r="3300">
          <cell r="C3300">
            <v>0</v>
          </cell>
          <cell r="E3300">
            <v>0</v>
          </cell>
        </row>
        <row r="3301">
          <cell r="C3301">
            <v>0</v>
          </cell>
          <cell r="E3301">
            <v>0</v>
          </cell>
        </row>
        <row r="3302">
          <cell r="C3302">
            <v>0</v>
          </cell>
          <cell r="E3302">
            <v>0</v>
          </cell>
        </row>
        <row r="3303">
          <cell r="C3303">
            <v>0</v>
          </cell>
          <cell r="E3303">
            <v>0</v>
          </cell>
        </row>
        <row r="3304">
          <cell r="C3304">
            <v>0</v>
          </cell>
          <cell r="E3304">
            <v>0</v>
          </cell>
        </row>
        <row r="3305">
          <cell r="C3305">
            <v>0</v>
          </cell>
          <cell r="E3305">
            <v>0</v>
          </cell>
        </row>
        <row r="3306">
          <cell r="C3306">
            <v>0</v>
          </cell>
          <cell r="E3306">
            <v>0</v>
          </cell>
        </row>
        <row r="3307">
          <cell r="C3307">
            <v>0</v>
          </cell>
          <cell r="E3307">
            <v>0</v>
          </cell>
        </row>
        <row r="3308">
          <cell r="C3308">
            <v>0</v>
          </cell>
          <cell r="E3308">
            <v>0</v>
          </cell>
        </row>
        <row r="3309">
          <cell r="C3309">
            <v>0</v>
          </cell>
          <cell r="E3309">
            <v>0</v>
          </cell>
        </row>
        <row r="3310">
          <cell r="C3310">
            <v>0</v>
          </cell>
          <cell r="E3310">
            <v>0</v>
          </cell>
        </row>
        <row r="3311">
          <cell r="C3311">
            <v>0</v>
          </cell>
          <cell r="E3311">
            <v>0</v>
          </cell>
        </row>
        <row r="3312">
          <cell r="C3312">
            <v>0</v>
          </cell>
          <cell r="E3312">
            <v>0</v>
          </cell>
        </row>
        <row r="3313">
          <cell r="C3313">
            <v>0</v>
          </cell>
          <cell r="E3313">
            <v>0</v>
          </cell>
        </row>
        <row r="3314">
          <cell r="C3314">
            <v>0</v>
          </cell>
          <cell r="E3314">
            <v>0</v>
          </cell>
        </row>
        <row r="3315">
          <cell r="C3315">
            <v>0</v>
          </cell>
          <cell r="E3315">
            <v>0</v>
          </cell>
        </row>
        <row r="3316">
          <cell r="C3316">
            <v>0</v>
          </cell>
          <cell r="E3316">
            <v>0</v>
          </cell>
        </row>
        <row r="3317">
          <cell r="C3317">
            <v>0</v>
          </cell>
          <cell r="E3317">
            <v>0</v>
          </cell>
        </row>
        <row r="3318">
          <cell r="C3318">
            <v>0</v>
          </cell>
          <cell r="E3318">
            <v>0</v>
          </cell>
        </row>
        <row r="3319">
          <cell r="C3319">
            <v>0</v>
          </cell>
          <cell r="E3319">
            <v>0</v>
          </cell>
        </row>
        <row r="3320">
          <cell r="C3320">
            <v>0</v>
          </cell>
          <cell r="E3320">
            <v>0</v>
          </cell>
        </row>
        <row r="3321">
          <cell r="C3321">
            <v>0</v>
          </cell>
          <cell r="E3321">
            <v>0</v>
          </cell>
        </row>
        <row r="3322">
          <cell r="C3322">
            <v>0</v>
          </cell>
          <cell r="E3322">
            <v>0</v>
          </cell>
        </row>
        <row r="3323">
          <cell r="C3323">
            <v>0</v>
          </cell>
          <cell r="E3323">
            <v>0</v>
          </cell>
        </row>
        <row r="3324">
          <cell r="C3324">
            <v>0</v>
          </cell>
          <cell r="E3324">
            <v>0</v>
          </cell>
        </row>
        <row r="3325">
          <cell r="C3325">
            <v>0</v>
          </cell>
          <cell r="E3325">
            <v>0</v>
          </cell>
        </row>
        <row r="3326">
          <cell r="C3326">
            <v>0</v>
          </cell>
          <cell r="E3326">
            <v>0</v>
          </cell>
        </row>
        <row r="3327">
          <cell r="C3327">
            <v>0</v>
          </cell>
          <cell r="E3327">
            <v>0</v>
          </cell>
        </row>
        <row r="3328">
          <cell r="C3328">
            <v>0</v>
          </cell>
          <cell r="E3328">
            <v>0</v>
          </cell>
        </row>
        <row r="3329">
          <cell r="C3329">
            <v>0</v>
          </cell>
          <cell r="E3329">
            <v>0</v>
          </cell>
        </row>
        <row r="3330">
          <cell r="C3330">
            <v>0</v>
          </cell>
          <cell r="E3330">
            <v>0</v>
          </cell>
        </row>
        <row r="3331">
          <cell r="C3331">
            <v>0</v>
          </cell>
          <cell r="E3331">
            <v>0</v>
          </cell>
        </row>
        <row r="3332">
          <cell r="C3332">
            <v>0</v>
          </cell>
          <cell r="E3332">
            <v>0</v>
          </cell>
        </row>
        <row r="3333">
          <cell r="C3333">
            <v>0</v>
          </cell>
          <cell r="E3333">
            <v>0</v>
          </cell>
        </row>
        <row r="3334">
          <cell r="C3334">
            <v>0</v>
          </cell>
          <cell r="E3334">
            <v>0</v>
          </cell>
        </row>
        <row r="3335">
          <cell r="C3335">
            <v>0</v>
          </cell>
          <cell r="E3335">
            <v>0</v>
          </cell>
        </row>
        <row r="3336">
          <cell r="C3336">
            <v>0</v>
          </cell>
          <cell r="E3336">
            <v>0</v>
          </cell>
        </row>
        <row r="3337">
          <cell r="C3337">
            <v>0</v>
          </cell>
          <cell r="E3337">
            <v>0</v>
          </cell>
        </row>
        <row r="3338">
          <cell r="C3338">
            <v>0</v>
          </cell>
          <cell r="E3338">
            <v>0</v>
          </cell>
        </row>
        <row r="3339">
          <cell r="C3339">
            <v>0</v>
          </cell>
          <cell r="E3339">
            <v>0</v>
          </cell>
        </row>
        <row r="3340">
          <cell r="C3340">
            <v>0</v>
          </cell>
          <cell r="E3340">
            <v>0</v>
          </cell>
        </row>
        <row r="3341">
          <cell r="C3341">
            <v>0</v>
          </cell>
          <cell r="E3341">
            <v>0</v>
          </cell>
        </row>
        <row r="3342">
          <cell r="C3342">
            <v>0</v>
          </cell>
          <cell r="E3342">
            <v>0</v>
          </cell>
        </row>
        <row r="3343">
          <cell r="C3343">
            <v>0</v>
          </cell>
          <cell r="E3343">
            <v>0</v>
          </cell>
        </row>
        <row r="3344">
          <cell r="C3344">
            <v>0</v>
          </cell>
          <cell r="E3344">
            <v>0</v>
          </cell>
        </row>
        <row r="3345">
          <cell r="C3345">
            <v>0</v>
          </cell>
          <cell r="E3345">
            <v>0</v>
          </cell>
        </row>
        <row r="3346">
          <cell r="C3346">
            <v>0</v>
          </cell>
          <cell r="E3346">
            <v>0</v>
          </cell>
        </row>
        <row r="3347">
          <cell r="C3347">
            <v>0</v>
          </cell>
          <cell r="E3347">
            <v>0</v>
          </cell>
        </row>
        <row r="3348">
          <cell r="C3348">
            <v>0</v>
          </cell>
          <cell r="E3348">
            <v>0</v>
          </cell>
        </row>
        <row r="3349">
          <cell r="C3349">
            <v>0</v>
          </cell>
          <cell r="E3349">
            <v>0</v>
          </cell>
        </row>
        <row r="3350">
          <cell r="C3350">
            <v>0</v>
          </cell>
          <cell r="E3350">
            <v>0</v>
          </cell>
        </row>
        <row r="3351">
          <cell r="C3351">
            <v>0</v>
          </cell>
          <cell r="E3351">
            <v>0</v>
          </cell>
        </row>
        <row r="3352">
          <cell r="C3352">
            <v>0</v>
          </cell>
          <cell r="E3352">
            <v>0</v>
          </cell>
        </row>
        <row r="3353">
          <cell r="C3353">
            <v>0</v>
          </cell>
          <cell r="E3353">
            <v>0</v>
          </cell>
        </row>
        <row r="3354">
          <cell r="C3354">
            <v>0</v>
          </cell>
          <cell r="E3354">
            <v>0</v>
          </cell>
        </row>
        <row r="3355">
          <cell r="C3355">
            <v>0</v>
          </cell>
          <cell r="E3355">
            <v>0</v>
          </cell>
        </row>
        <row r="3356">
          <cell r="C3356">
            <v>0</v>
          </cell>
          <cell r="E3356">
            <v>0</v>
          </cell>
        </row>
        <row r="3357">
          <cell r="C3357">
            <v>0</v>
          </cell>
          <cell r="E3357">
            <v>0</v>
          </cell>
        </row>
        <row r="3358">
          <cell r="C3358">
            <v>0</v>
          </cell>
          <cell r="E3358">
            <v>0</v>
          </cell>
        </row>
        <row r="3359">
          <cell r="C3359">
            <v>0</v>
          </cell>
          <cell r="E3359">
            <v>0</v>
          </cell>
        </row>
        <row r="3360">
          <cell r="C3360">
            <v>0</v>
          </cell>
          <cell r="E3360">
            <v>0</v>
          </cell>
        </row>
        <row r="3361">
          <cell r="C3361">
            <v>0</v>
          </cell>
          <cell r="E3361">
            <v>0</v>
          </cell>
        </row>
        <row r="3362">
          <cell r="C3362">
            <v>0</v>
          </cell>
          <cell r="E3362">
            <v>0</v>
          </cell>
        </row>
        <row r="3363">
          <cell r="C3363">
            <v>0</v>
          </cell>
          <cell r="E3363">
            <v>0</v>
          </cell>
        </row>
        <row r="3364">
          <cell r="C3364">
            <v>0</v>
          </cell>
          <cell r="E3364">
            <v>0</v>
          </cell>
        </row>
        <row r="3365">
          <cell r="C3365">
            <v>0</v>
          </cell>
          <cell r="E3365">
            <v>0</v>
          </cell>
        </row>
        <row r="3366">
          <cell r="C3366">
            <v>0</v>
          </cell>
          <cell r="E3366">
            <v>0</v>
          </cell>
        </row>
        <row r="3367">
          <cell r="C3367">
            <v>0</v>
          </cell>
          <cell r="E3367">
            <v>0</v>
          </cell>
        </row>
        <row r="3368">
          <cell r="C3368">
            <v>0</v>
          </cell>
          <cell r="E3368">
            <v>0</v>
          </cell>
        </row>
        <row r="3369">
          <cell r="C3369">
            <v>0</v>
          </cell>
          <cell r="E3369">
            <v>0</v>
          </cell>
        </row>
        <row r="3370">
          <cell r="C3370">
            <v>0</v>
          </cell>
          <cell r="E3370">
            <v>0</v>
          </cell>
        </row>
        <row r="3371">
          <cell r="C3371">
            <v>0</v>
          </cell>
          <cell r="E3371">
            <v>0</v>
          </cell>
        </row>
        <row r="3372">
          <cell r="C3372">
            <v>0</v>
          </cell>
          <cell r="E3372">
            <v>0</v>
          </cell>
        </row>
        <row r="3373">
          <cell r="C3373">
            <v>0</v>
          </cell>
          <cell r="E3373">
            <v>0</v>
          </cell>
        </row>
        <row r="3374">
          <cell r="C3374">
            <v>0</v>
          </cell>
          <cell r="E3374">
            <v>0</v>
          </cell>
        </row>
        <row r="3375">
          <cell r="C3375">
            <v>0</v>
          </cell>
          <cell r="E3375">
            <v>0</v>
          </cell>
        </row>
        <row r="3376">
          <cell r="C3376">
            <v>0</v>
          </cell>
          <cell r="E3376">
            <v>0</v>
          </cell>
        </row>
        <row r="3377">
          <cell r="C3377">
            <v>0</v>
          </cell>
          <cell r="E3377">
            <v>0</v>
          </cell>
        </row>
        <row r="3378">
          <cell r="C3378">
            <v>0</v>
          </cell>
          <cell r="E3378">
            <v>0</v>
          </cell>
        </row>
        <row r="3379">
          <cell r="C3379">
            <v>0</v>
          </cell>
          <cell r="E3379">
            <v>0</v>
          </cell>
        </row>
        <row r="3380">
          <cell r="C3380">
            <v>0</v>
          </cell>
          <cell r="E3380">
            <v>0</v>
          </cell>
        </row>
        <row r="3381">
          <cell r="C3381">
            <v>0</v>
          </cell>
          <cell r="E3381">
            <v>0</v>
          </cell>
        </row>
        <row r="3382">
          <cell r="C3382">
            <v>0</v>
          </cell>
          <cell r="E3382">
            <v>0</v>
          </cell>
        </row>
        <row r="3383">
          <cell r="C3383">
            <v>0</v>
          </cell>
          <cell r="E3383">
            <v>0</v>
          </cell>
        </row>
        <row r="3384">
          <cell r="C3384">
            <v>0</v>
          </cell>
          <cell r="E3384">
            <v>0</v>
          </cell>
        </row>
        <row r="3385">
          <cell r="C3385">
            <v>0</v>
          </cell>
          <cell r="E3385">
            <v>0</v>
          </cell>
        </row>
        <row r="3386">
          <cell r="C3386">
            <v>0</v>
          </cell>
          <cell r="E3386">
            <v>0</v>
          </cell>
        </row>
        <row r="3387">
          <cell r="C3387">
            <v>0</v>
          </cell>
          <cell r="E3387">
            <v>0</v>
          </cell>
        </row>
        <row r="3388">
          <cell r="C3388">
            <v>0</v>
          </cell>
          <cell r="E3388">
            <v>0</v>
          </cell>
        </row>
        <row r="3389">
          <cell r="C3389">
            <v>0</v>
          </cell>
          <cell r="E3389">
            <v>0</v>
          </cell>
        </row>
        <row r="3390">
          <cell r="C3390">
            <v>0</v>
          </cell>
          <cell r="E3390">
            <v>0</v>
          </cell>
        </row>
        <row r="3391">
          <cell r="C3391">
            <v>0</v>
          </cell>
          <cell r="E3391">
            <v>0</v>
          </cell>
        </row>
        <row r="3392">
          <cell r="C3392">
            <v>0</v>
          </cell>
          <cell r="E3392">
            <v>0</v>
          </cell>
        </row>
        <row r="3393">
          <cell r="C3393">
            <v>0</v>
          </cell>
          <cell r="E3393">
            <v>0</v>
          </cell>
        </row>
        <row r="3394">
          <cell r="C3394">
            <v>0</v>
          </cell>
          <cell r="E3394">
            <v>0</v>
          </cell>
        </row>
        <row r="3395">
          <cell r="C3395">
            <v>0</v>
          </cell>
          <cell r="E3395">
            <v>0</v>
          </cell>
        </row>
        <row r="3396">
          <cell r="C3396">
            <v>0</v>
          </cell>
          <cell r="E3396">
            <v>0</v>
          </cell>
        </row>
        <row r="3397">
          <cell r="C3397">
            <v>0</v>
          </cell>
          <cell r="E3397">
            <v>0</v>
          </cell>
        </row>
        <row r="3398">
          <cell r="C3398">
            <v>0</v>
          </cell>
          <cell r="E3398">
            <v>0</v>
          </cell>
        </row>
        <row r="3399">
          <cell r="C3399">
            <v>0</v>
          </cell>
          <cell r="E3399">
            <v>0</v>
          </cell>
        </row>
        <row r="3400">
          <cell r="C3400">
            <v>0</v>
          </cell>
          <cell r="E3400">
            <v>0</v>
          </cell>
        </row>
        <row r="3401">
          <cell r="C3401">
            <v>0</v>
          </cell>
          <cell r="E3401">
            <v>0</v>
          </cell>
        </row>
        <row r="3402">
          <cell r="C3402">
            <v>0</v>
          </cell>
          <cell r="E3402">
            <v>0</v>
          </cell>
        </row>
        <row r="3403">
          <cell r="C3403">
            <v>0</v>
          </cell>
          <cell r="E3403">
            <v>0</v>
          </cell>
        </row>
        <row r="3404">
          <cell r="C3404">
            <v>0</v>
          </cell>
          <cell r="E3404">
            <v>0</v>
          </cell>
        </row>
        <row r="3405">
          <cell r="C3405">
            <v>0</v>
          </cell>
          <cell r="E3405">
            <v>0</v>
          </cell>
        </row>
        <row r="3406">
          <cell r="C3406">
            <v>0</v>
          </cell>
          <cell r="E3406">
            <v>0</v>
          </cell>
        </row>
        <row r="3407">
          <cell r="C3407">
            <v>0</v>
          </cell>
          <cell r="E3407">
            <v>0</v>
          </cell>
        </row>
        <row r="3408">
          <cell r="C3408">
            <v>0</v>
          </cell>
          <cell r="E3408">
            <v>0</v>
          </cell>
        </row>
        <row r="3409">
          <cell r="C3409">
            <v>0</v>
          </cell>
          <cell r="E3409">
            <v>0</v>
          </cell>
        </row>
        <row r="3410">
          <cell r="C3410">
            <v>0</v>
          </cell>
          <cell r="E3410">
            <v>0</v>
          </cell>
        </row>
        <row r="3411">
          <cell r="C3411">
            <v>0</v>
          </cell>
          <cell r="E3411">
            <v>0</v>
          </cell>
        </row>
        <row r="3412">
          <cell r="C3412">
            <v>0</v>
          </cell>
          <cell r="E3412">
            <v>0</v>
          </cell>
        </row>
        <row r="3413">
          <cell r="C3413">
            <v>0</v>
          </cell>
          <cell r="E3413">
            <v>0</v>
          </cell>
        </row>
        <row r="3414">
          <cell r="C3414">
            <v>0</v>
          </cell>
          <cell r="E3414">
            <v>0</v>
          </cell>
        </row>
        <row r="3415">
          <cell r="C3415">
            <v>0</v>
          </cell>
          <cell r="E3415">
            <v>0</v>
          </cell>
        </row>
        <row r="3416">
          <cell r="C3416">
            <v>0</v>
          </cell>
          <cell r="E3416">
            <v>0</v>
          </cell>
        </row>
        <row r="3417">
          <cell r="C3417">
            <v>0</v>
          </cell>
          <cell r="E3417">
            <v>0</v>
          </cell>
        </row>
        <row r="3418">
          <cell r="C3418">
            <v>0</v>
          </cell>
          <cell r="E3418">
            <v>0</v>
          </cell>
        </row>
        <row r="3419">
          <cell r="C3419">
            <v>0</v>
          </cell>
          <cell r="E3419">
            <v>0</v>
          </cell>
        </row>
        <row r="3420">
          <cell r="C3420">
            <v>0</v>
          </cell>
          <cell r="E3420">
            <v>0</v>
          </cell>
        </row>
        <row r="3421">
          <cell r="C3421">
            <v>0</v>
          </cell>
          <cell r="E3421">
            <v>0</v>
          </cell>
        </row>
        <row r="3422">
          <cell r="C3422">
            <v>0</v>
          </cell>
          <cell r="E3422">
            <v>0</v>
          </cell>
        </row>
        <row r="3423">
          <cell r="C3423">
            <v>0</v>
          </cell>
          <cell r="E3423">
            <v>0</v>
          </cell>
        </row>
        <row r="3424">
          <cell r="C3424">
            <v>0</v>
          </cell>
          <cell r="E3424">
            <v>0</v>
          </cell>
        </row>
        <row r="3425">
          <cell r="C3425">
            <v>0</v>
          </cell>
          <cell r="E3425">
            <v>0</v>
          </cell>
        </row>
        <row r="3426">
          <cell r="C3426">
            <v>0</v>
          </cell>
          <cell r="E3426">
            <v>0</v>
          </cell>
        </row>
        <row r="3427">
          <cell r="C3427">
            <v>0</v>
          </cell>
          <cell r="E3427">
            <v>0</v>
          </cell>
        </row>
        <row r="3428">
          <cell r="C3428">
            <v>0</v>
          </cell>
          <cell r="E3428">
            <v>0</v>
          </cell>
        </row>
        <row r="3429">
          <cell r="C3429">
            <v>0</v>
          </cell>
          <cell r="E3429">
            <v>0</v>
          </cell>
        </row>
        <row r="3430">
          <cell r="C3430">
            <v>0</v>
          </cell>
          <cell r="E3430">
            <v>0</v>
          </cell>
        </row>
        <row r="3431">
          <cell r="C3431">
            <v>0</v>
          </cell>
          <cell r="E3431">
            <v>0</v>
          </cell>
        </row>
        <row r="3432">
          <cell r="C3432">
            <v>0</v>
          </cell>
          <cell r="E3432">
            <v>0</v>
          </cell>
        </row>
        <row r="3433">
          <cell r="C3433">
            <v>0</v>
          </cell>
          <cell r="E3433">
            <v>0</v>
          </cell>
        </row>
        <row r="3434">
          <cell r="C3434">
            <v>0</v>
          </cell>
          <cell r="E3434">
            <v>0</v>
          </cell>
        </row>
        <row r="3435">
          <cell r="C3435">
            <v>0</v>
          </cell>
          <cell r="E3435">
            <v>0</v>
          </cell>
        </row>
        <row r="3436">
          <cell r="C3436">
            <v>0</v>
          </cell>
          <cell r="E3436">
            <v>0</v>
          </cell>
        </row>
        <row r="3437">
          <cell r="C3437">
            <v>0</v>
          </cell>
          <cell r="E3437">
            <v>0</v>
          </cell>
        </row>
        <row r="3438">
          <cell r="C3438">
            <v>0</v>
          </cell>
          <cell r="E3438">
            <v>0</v>
          </cell>
        </row>
        <row r="3439">
          <cell r="C3439">
            <v>0</v>
          </cell>
          <cell r="E3439">
            <v>0</v>
          </cell>
        </row>
        <row r="3440">
          <cell r="C3440">
            <v>0</v>
          </cell>
          <cell r="E3440">
            <v>0</v>
          </cell>
        </row>
        <row r="3441">
          <cell r="C3441">
            <v>0</v>
          </cell>
          <cell r="E3441">
            <v>0</v>
          </cell>
        </row>
        <row r="3442">
          <cell r="C3442">
            <v>0</v>
          </cell>
          <cell r="E3442">
            <v>0</v>
          </cell>
        </row>
        <row r="3443">
          <cell r="C3443">
            <v>0</v>
          </cell>
          <cell r="E3443">
            <v>0</v>
          </cell>
        </row>
        <row r="3444">
          <cell r="C3444">
            <v>0</v>
          </cell>
          <cell r="E3444">
            <v>0</v>
          </cell>
        </row>
        <row r="3445">
          <cell r="C3445">
            <v>0</v>
          </cell>
          <cell r="E3445">
            <v>0</v>
          </cell>
        </row>
        <row r="3446">
          <cell r="C3446">
            <v>0</v>
          </cell>
          <cell r="E3446">
            <v>0</v>
          </cell>
        </row>
        <row r="3447">
          <cell r="C3447">
            <v>0</v>
          </cell>
          <cell r="E3447">
            <v>0</v>
          </cell>
        </row>
        <row r="3448">
          <cell r="C3448">
            <v>0</v>
          </cell>
          <cell r="E3448">
            <v>0</v>
          </cell>
        </row>
        <row r="3449">
          <cell r="C3449">
            <v>0</v>
          </cell>
          <cell r="E3449">
            <v>0</v>
          </cell>
        </row>
        <row r="3450">
          <cell r="C3450">
            <v>0</v>
          </cell>
          <cell r="E3450">
            <v>0</v>
          </cell>
        </row>
        <row r="3451">
          <cell r="C3451">
            <v>0</v>
          </cell>
          <cell r="E3451">
            <v>0</v>
          </cell>
        </row>
        <row r="3452">
          <cell r="C3452">
            <v>0</v>
          </cell>
          <cell r="E3452">
            <v>0</v>
          </cell>
        </row>
        <row r="3453">
          <cell r="C3453">
            <v>0</v>
          </cell>
          <cell r="E3453">
            <v>0</v>
          </cell>
        </row>
        <row r="3454">
          <cell r="C3454">
            <v>0</v>
          </cell>
          <cell r="E3454">
            <v>0</v>
          </cell>
        </row>
        <row r="3455">
          <cell r="C3455">
            <v>0</v>
          </cell>
          <cell r="E3455">
            <v>0</v>
          </cell>
        </row>
        <row r="3456">
          <cell r="C3456">
            <v>0</v>
          </cell>
          <cell r="E3456">
            <v>0</v>
          </cell>
        </row>
        <row r="3457">
          <cell r="C3457">
            <v>0</v>
          </cell>
          <cell r="E3457">
            <v>0</v>
          </cell>
        </row>
        <row r="3458">
          <cell r="C3458">
            <v>0</v>
          </cell>
          <cell r="E3458">
            <v>0</v>
          </cell>
        </row>
        <row r="3459">
          <cell r="C3459">
            <v>0</v>
          </cell>
          <cell r="E3459">
            <v>0</v>
          </cell>
        </row>
        <row r="3460">
          <cell r="C3460">
            <v>0</v>
          </cell>
          <cell r="E3460">
            <v>0</v>
          </cell>
        </row>
        <row r="3461">
          <cell r="C3461">
            <v>0</v>
          </cell>
          <cell r="E3461">
            <v>0</v>
          </cell>
        </row>
        <row r="3462">
          <cell r="C3462">
            <v>0</v>
          </cell>
          <cell r="E3462">
            <v>0</v>
          </cell>
        </row>
        <row r="3463">
          <cell r="C3463">
            <v>0</v>
          </cell>
          <cell r="E3463">
            <v>0</v>
          </cell>
        </row>
        <row r="3464">
          <cell r="C3464">
            <v>0</v>
          </cell>
          <cell r="E3464">
            <v>0</v>
          </cell>
        </row>
        <row r="3465">
          <cell r="C3465">
            <v>0</v>
          </cell>
          <cell r="E3465">
            <v>0</v>
          </cell>
        </row>
        <row r="3466">
          <cell r="C3466">
            <v>0</v>
          </cell>
          <cell r="E3466">
            <v>0</v>
          </cell>
        </row>
        <row r="3467">
          <cell r="C3467">
            <v>0</v>
          </cell>
          <cell r="E3467">
            <v>0</v>
          </cell>
        </row>
        <row r="3468">
          <cell r="C3468">
            <v>0</v>
          </cell>
          <cell r="E3468">
            <v>0</v>
          </cell>
        </row>
        <row r="3469">
          <cell r="C3469">
            <v>0</v>
          </cell>
          <cell r="E3469">
            <v>0</v>
          </cell>
        </row>
        <row r="3470">
          <cell r="C3470">
            <v>0</v>
          </cell>
          <cell r="E3470">
            <v>0</v>
          </cell>
        </row>
        <row r="3471">
          <cell r="C3471">
            <v>0</v>
          </cell>
          <cell r="E3471">
            <v>0</v>
          </cell>
        </row>
        <row r="3472">
          <cell r="C3472">
            <v>0</v>
          </cell>
          <cell r="E3472">
            <v>0</v>
          </cell>
        </row>
        <row r="3473">
          <cell r="C3473">
            <v>0</v>
          </cell>
          <cell r="E3473">
            <v>0</v>
          </cell>
        </row>
        <row r="3474">
          <cell r="C3474">
            <v>0</v>
          </cell>
          <cell r="E3474">
            <v>0</v>
          </cell>
        </row>
        <row r="3475">
          <cell r="C3475">
            <v>0</v>
          </cell>
          <cell r="E3475">
            <v>0</v>
          </cell>
        </row>
        <row r="3476">
          <cell r="C3476">
            <v>0</v>
          </cell>
          <cell r="E3476">
            <v>0</v>
          </cell>
        </row>
        <row r="3477">
          <cell r="C3477">
            <v>0</v>
          </cell>
          <cell r="E3477">
            <v>0</v>
          </cell>
        </row>
        <row r="3478">
          <cell r="C3478">
            <v>0</v>
          </cell>
          <cell r="E3478">
            <v>0</v>
          </cell>
        </row>
        <row r="3479">
          <cell r="C3479">
            <v>0</v>
          </cell>
          <cell r="E3479">
            <v>0</v>
          </cell>
        </row>
        <row r="3480">
          <cell r="C3480">
            <v>0</v>
          </cell>
          <cell r="E3480">
            <v>0</v>
          </cell>
        </row>
        <row r="3481">
          <cell r="C3481">
            <v>0</v>
          </cell>
          <cell r="E3481">
            <v>0</v>
          </cell>
        </row>
        <row r="3482">
          <cell r="C3482">
            <v>0</v>
          </cell>
          <cell r="E3482">
            <v>0</v>
          </cell>
        </row>
        <row r="3483">
          <cell r="C3483">
            <v>0</v>
          </cell>
          <cell r="E3483">
            <v>0</v>
          </cell>
        </row>
        <row r="3484">
          <cell r="C3484">
            <v>0</v>
          </cell>
          <cell r="E3484">
            <v>0</v>
          </cell>
        </row>
        <row r="3485">
          <cell r="C3485">
            <v>0</v>
          </cell>
          <cell r="E3485">
            <v>0</v>
          </cell>
        </row>
        <row r="3486">
          <cell r="C3486">
            <v>0</v>
          </cell>
          <cell r="E3486">
            <v>0</v>
          </cell>
        </row>
        <row r="3487">
          <cell r="C3487">
            <v>0</v>
          </cell>
          <cell r="E3487">
            <v>0</v>
          </cell>
        </row>
        <row r="3488">
          <cell r="C3488">
            <v>0</v>
          </cell>
          <cell r="E3488">
            <v>0</v>
          </cell>
        </row>
        <row r="3489">
          <cell r="C3489">
            <v>0</v>
          </cell>
          <cell r="E3489">
            <v>0</v>
          </cell>
        </row>
        <row r="3490">
          <cell r="C3490">
            <v>0</v>
          </cell>
          <cell r="E3490">
            <v>0</v>
          </cell>
        </row>
        <row r="3491">
          <cell r="C3491">
            <v>0</v>
          </cell>
          <cell r="E3491">
            <v>0</v>
          </cell>
        </row>
        <row r="3492">
          <cell r="C3492">
            <v>0</v>
          </cell>
          <cell r="E3492">
            <v>0</v>
          </cell>
        </row>
        <row r="3493">
          <cell r="C3493">
            <v>0</v>
          </cell>
          <cell r="E3493">
            <v>0</v>
          </cell>
        </row>
        <row r="3494">
          <cell r="C3494">
            <v>0</v>
          </cell>
          <cell r="E3494">
            <v>0</v>
          </cell>
        </row>
        <row r="3495">
          <cell r="C3495">
            <v>0</v>
          </cell>
          <cell r="E3495">
            <v>0</v>
          </cell>
        </row>
        <row r="3496">
          <cell r="C3496">
            <v>0</v>
          </cell>
          <cell r="E3496">
            <v>0</v>
          </cell>
        </row>
        <row r="3497">
          <cell r="C3497">
            <v>0</v>
          </cell>
          <cell r="E3497">
            <v>0</v>
          </cell>
        </row>
        <row r="3498">
          <cell r="C3498">
            <v>0</v>
          </cell>
          <cell r="E3498">
            <v>0</v>
          </cell>
        </row>
        <row r="3499">
          <cell r="C3499">
            <v>0</v>
          </cell>
          <cell r="E3499">
            <v>0</v>
          </cell>
        </row>
        <row r="3500">
          <cell r="C3500">
            <v>0</v>
          </cell>
          <cell r="E3500">
            <v>0</v>
          </cell>
        </row>
        <row r="3501">
          <cell r="C3501">
            <v>0</v>
          </cell>
          <cell r="E3501">
            <v>0</v>
          </cell>
        </row>
        <row r="3502">
          <cell r="C3502">
            <v>0</v>
          </cell>
          <cell r="E3502">
            <v>0</v>
          </cell>
        </row>
        <row r="3503">
          <cell r="C3503">
            <v>0</v>
          </cell>
          <cell r="E3503">
            <v>0</v>
          </cell>
        </row>
        <row r="3504">
          <cell r="C3504">
            <v>0</v>
          </cell>
          <cell r="E3504">
            <v>0</v>
          </cell>
        </row>
        <row r="3505">
          <cell r="C3505">
            <v>0</v>
          </cell>
          <cell r="E3505">
            <v>0</v>
          </cell>
        </row>
        <row r="3506">
          <cell r="C3506">
            <v>0</v>
          </cell>
          <cell r="E3506">
            <v>0</v>
          </cell>
        </row>
        <row r="3507">
          <cell r="C3507">
            <v>0</v>
          </cell>
          <cell r="E3507">
            <v>0</v>
          </cell>
        </row>
        <row r="3508">
          <cell r="C3508">
            <v>0</v>
          </cell>
          <cell r="E3508">
            <v>0</v>
          </cell>
        </row>
        <row r="3509">
          <cell r="C3509">
            <v>0</v>
          </cell>
          <cell r="E3509">
            <v>0</v>
          </cell>
        </row>
        <row r="3510">
          <cell r="C3510">
            <v>0</v>
          </cell>
          <cell r="E3510">
            <v>0</v>
          </cell>
        </row>
        <row r="3511">
          <cell r="C3511">
            <v>0</v>
          </cell>
          <cell r="E3511">
            <v>0</v>
          </cell>
        </row>
        <row r="3512">
          <cell r="C3512">
            <v>0</v>
          </cell>
          <cell r="E3512">
            <v>0</v>
          </cell>
        </row>
        <row r="3513">
          <cell r="C3513">
            <v>0</v>
          </cell>
          <cell r="E3513">
            <v>0</v>
          </cell>
        </row>
        <row r="3514">
          <cell r="C3514">
            <v>0</v>
          </cell>
          <cell r="E3514">
            <v>0</v>
          </cell>
        </row>
        <row r="3515">
          <cell r="C3515">
            <v>0</v>
          </cell>
          <cell r="E3515">
            <v>0</v>
          </cell>
        </row>
        <row r="3516">
          <cell r="C3516">
            <v>0</v>
          </cell>
          <cell r="E3516">
            <v>0</v>
          </cell>
        </row>
        <row r="3517">
          <cell r="C3517">
            <v>0</v>
          </cell>
          <cell r="E3517">
            <v>0</v>
          </cell>
        </row>
        <row r="3518">
          <cell r="C3518">
            <v>0</v>
          </cell>
          <cell r="E3518">
            <v>0</v>
          </cell>
        </row>
        <row r="3519">
          <cell r="C3519">
            <v>0</v>
          </cell>
          <cell r="E3519">
            <v>0</v>
          </cell>
        </row>
        <row r="3520">
          <cell r="C3520">
            <v>0</v>
          </cell>
          <cell r="E3520">
            <v>0</v>
          </cell>
        </row>
        <row r="3521">
          <cell r="C3521">
            <v>0</v>
          </cell>
          <cell r="E3521">
            <v>0</v>
          </cell>
        </row>
        <row r="3522">
          <cell r="C3522">
            <v>0</v>
          </cell>
          <cell r="E3522">
            <v>0</v>
          </cell>
        </row>
        <row r="3523">
          <cell r="C3523">
            <v>0</v>
          </cell>
          <cell r="E3523">
            <v>0</v>
          </cell>
        </row>
        <row r="3524">
          <cell r="C3524">
            <v>0</v>
          </cell>
          <cell r="E3524">
            <v>0</v>
          </cell>
        </row>
        <row r="3525">
          <cell r="C3525">
            <v>0</v>
          </cell>
          <cell r="E3525">
            <v>0</v>
          </cell>
        </row>
        <row r="3526">
          <cell r="C3526">
            <v>0</v>
          </cell>
          <cell r="E3526">
            <v>0</v>
          </cell>
        </row>
        <row r="3527">
          <cell r="C3527">
            <v>0</v>
          </cell>
          <cell r="E3527">
            <v>0</v>
          </cell>
        </row>
        <row r="3528">
          <cell r="C3528">
            <v>0</v>
          </cell>
          <cell r="E3528">
            <v>0</v>
          </cell>
        </row>
        <row r="3529">
          <cell r="C3529">
            <v>0</v>
          </cell>
          <cell r="E3529">
            <v>0</v>
          </cell>
        </row>
        <row r="3530">
          <cell r="C3530">
            <v>0</v>
          </cell>
          <cell r="E3530">
            <v>0</v>
          </cell>
        </row>
        <row r="3531">
          <cell r="C3531">
            <v>0</v>
          </cell>
          <cell r="E3531">
            <v>0</v>
          </cell>
        </row>
        <row r="3532">
          <cell r="C3532">
            <v>0</v>
          </cell>
          <cell r="E3532">
            <v>0</v>
          </cell>
        </row>
        <row r="3533">
          <cell r="C3533">
            <v>0</v>
          </cell>
          <cell r="E3533">
            <v>0</v>
          </cell>
        </row>
        <row r="3534">
          <cell r="C3534">
            <v>0</v>
          </cell>
          <cell r="E3534">
            <v>0</v>
          </cell>
        </row>
        <row r="3535">
          <cell r="C3535">
            <v>0</v>
          </cell>
          <cell r="E3535">
            <v>0</v>
          </cell>
        </row>
        <row r="3536">
          <cell r="C3536">
            <v>0</v>
          </cell>
          <cell r="E3536">
            <v>0</v>
          </cell>
        </row>
        <row r="3537">
          <cell r="C3537">
            <v>0</v>
          </cell>
          <cell r="E3537">
            <v>0</v>
          </cell>
        </row>
        <row r="3538">
          <cell r="C3538">
            <v>0</v>
          </cell>
          <cell r="E3538">
            <v>0</v>
          </cell>
        </row>
        <row r="3539">
          <cell r="C3539">
            <v>0</v>
          </cell>
          <cell r="E3539">
            <v>0</v>
          </cell>
        </row>
        <row r="3540">
          <cell r="C3540">
            <v>0</v>
          </cell>
          <cell r="E3540">
            <v>0</v>
          </cell>
        </row>
        <row r="3541">
          <cell r="C3541">
            <v>0</v>
          </cell>
          <cell r="E3541">
            <v>0</v>
          </cell>
        </row>
        <row r="3542">
          <cell r="C3542">
            <v>0</v>
          </cell>
          <cell r="E3542">
            <v>0</v>
          </cell>
        </row>
        <row r="3543">
          <cell r="C3543">
            <v>0</v>
          </cell>
          <cell r="E3543">
            <v>0</v>
          </cell>
        </row>
        <row r="3544">
          <cell r="C3544">
            <v>0</v>
          </cell>
          <cell r="E3544">
            <v>0</v>
          </cell>
        </row>
        <row r="3545">
          <cell r="C3545">
            <v>0</v>
          </cell>
          <cell r="E3545">
            <v>0</v>
          </cell>
        </row>
        <row r="3546">
          <cell r="C3546">
            <v>0</v>
          </cell>
          <cell r="E3546">
            <v>0</v>
          </cell>
        </row>
        <row r="3547">
          <cell r="C3547">
            <v>0</v>
          </cell>
          <cell r="E3547">
            <v>0</v>
          </cell>
        </row>
        <row r="3548">
          <cell r="C3548">
            <v>0</v>
          </cell>
          <cell r="E3548">
            <v>0</v>
          </cell>
        </row>
        <row r="3549">
          <cell r="C3549">
            <v>0</v>
          </cell>
          <cell r="E3549">
            <v>0</v>
          </cell>
        </row>
        <row r="3550">
          <cell r="C3550">
            <v>0</v>
          </cell>
          <cell r="E3550">
            <v>0</v>
          </cell>
        </row>
        <row r="3551">
          <cell r="C3551">
            <v>0</v>
          </cell>
          <cell r="E3551">
            <v>0</v>
          </cell>
        </row>
        <row r="3552">
          <cell r="C3552">
            <v>0</v>
          </cell>
          <cell r="E3552">
            <v>0</v>
          </cell>
        </row>
        <row r="3553">
          <cell r="C3553">
            <v>0</v>
          </cell>
          <cell r="E3553">
            <v>0</v>
          </cell>
        </row>
        <row r="3554">
          <cell r="C3554">
            <v>0</v>
          </cell>
          <cell r="E3554">
            <v>0</v>
          </cell>
        </row>
        <row r="3555">
          <cell r="C3555">
            <v>0</v>
          </cell>
          <cell r="E3555">
            <v>0</v>
          </cell>
        </row>
        <row r="3556">
          <cell r="C3556">
            <v>0</v>
          </cell>
          <cell r="E3556">
            <v>0</v>
          </cell>
        </row>
        <row r="3557">
          <cell r="C3557">
            <v>0</v>
          </cell>
          <cell r="E3557">
            <v>0</v>
          </cell>
        </row>
        <row r="3558">
          <cell r="C3558">
            <v>0</v>
          </cell>
          <cell r="E3558">
            <v>0</v>
          </cell>
        </row>
        <row r="3559">
          <cell r="C3559">
            <v>0</v>
          </cell>
          <cell r="E3559">
            <v>0</v>
          </cell>
        </row>
        <row r="3560">
          <cell r="C3560">
            <v>0</v>
          </cell>
          <cell r="E3560">
            <v>0</v>
          </cell>
        </row>
        <row r="3561">
          <cell r="C3561">
            <v>0</v>
          </cell>
          <cell r="E3561">
            <v>0</v>
          </cell>
        </row>
        <row r="3562">
          <cell r="C3562">
            <v>0</v>
          </cell>
          <cell r="E3562">
            <v>0</v>
          </cell>
        </row>
        <row r="3563">
          <cell r="C3563">
            <v>0</v>
          </cell>
          <cell r="E3563">
            <v>0</v>
          </cell>
        </row>
        <row r="3564">
          <cell r="C3564">
            <v>0</v>
          </cell>
          <cell r="E3564">
            <v>0</v>
          </cell>
        </row>
        <row r="3565">
          <cell r="C3565">
            <v>0</v>
          </cell>
          <cell r="E3565">
            <v>0</v>
          </cell>
        </row>
        <row r="3566">
          <cell r="C3566">
            <v>0</v>
          </cell>
          <cell r="E3566">
            <v>0</v>
          </cell>
        </row>
        <row r="3567">
          <cell r="C3567">
            <v>0</v>
          </cell>
          <cell r="E3567">
            <v>0</v>
          </cell>
        </row>
        <row r="3568">
          <cell r="C3568">
            <v>0</v>
          </cell>
          <cell r="E3568">
            <v>0</v>
          </cell>
        </row>
        <row r="3569">
          <cell r="C3569">
            <v>0</v>
          </cell>
          <cell r="E3569">
            <v>0</v>
          </cell>
        </row>
        <row r="3570">
          <cell r="C3570">
            <v>0</v>
          </cell>
          <cell r="E3570">
            <v>0</v>
          </cell>
        </row>
        <row r="3571">
          <cell r="C3571">
            <v>0</v>
          </cell>
          <cell r="E3571">
            <v>0</v>
          </cell>
        </row>
        <row r="3572">
          <cell r="C3572">
            <v>0</v>
          </cell>
          <cell r="E3572">
            <v>0</v>
          </cell>
        </row>
        <row r="3573">
          <cell r="C3573">
            <v>0</v>
          </cell>
          <cell r="E3573">
            <v>0</v>
          </cell>
        </row>
        <row r="3574">
          <cell r="C3574">
            <v>0</v>
          </cell>
          <cell r="E3574">
            <v>0</v>
          </cell>
        </row>
        <row r="3575">
          <cell r="C3575">
            <v>0</v>
          </cell>
          <cell r="E3575">
            <v>0</v>
          </cell>
        </row>
        <row r="3576">
          <cell r="C3576">
            <v>0</v>
          </cell>
          <cell r="E3576">
            <v>0</v>
          </cell>
        </row>
        <row r="3577">
          <cell r="C3577">
            <v>0</v>
          </cell>
          <cell r="E3577">
            <v>0</v>
          </cell>
        </row>
        <row r="3578">
          <cell r="C3578">
            <v>0</v>
          </cell>
          <cell r="E3578">
            <v>0</v>
          </cell>
        </row>
        <row r="3579">
          <cell r="C3579">
            <v>0</v>
          </cell>
          <cell r="E3579">
            <v>0</v>
          </cell>
        </row>
        <row r="3580">
          <cell r="C3580">
            <v>0</v>
          </cell>
          <cell r="E3580">
            <v>0</v>
          </cell>
        </row>
        <row r="3581">
          <cell r="C3581">
            <v>0</v>
          </cell>
          <cell r="E3581">
            <v>0</v>
          </cell>
        </row>
        <row r="3582">
          <cell r="C3582">
            <v>0</v>
          </cell>
          <cell r="E3582">
            <v>0</v>
          </cell>
        </row>
        <row r="3583">
          <cell r="C3583">
            <v>0</v>
          </cell>
          <cell r="E3583">
            <v>0</v>
          </cell>
        </row>
        <row r="3584">
          <cell r="C3584">
            <v>0</v>
          </cell>
          <cell r="E3584">
            <v>0</v>
          </cell>
        </row>
        <row r="3585">
          <cell r="C3585">
            <v>0</v>
          </cell>
          <cell r="E3585">
            <v>0</v>
          </cell>
        </row>
        <row r="3586">
          <cell r="C3586">
            <v>0</v>
          </cell>
          <cell r="E3586">
            <v>0</v>
          </cell>
        </row>
        <row r="3587">
          <cell r="C3587">
            <v>0</v>
          </cell>
          <cell r="E3587">
            <v>0</v>
          </cell>
        </row>
        <row r="3588">
          <cell r="C3588">
            <v>0</v>
          </cell>
          <cell r="E3588">
            <v>0</v>
          </cell>
        </row>
        <row r="3589">
          <cell r="C3589">
            <v>0</v>
          </cell>
          <cell r="E3589">
            <v>0</v>
          </cell>
        </row>
        <row r="3590">
          <cell r="C3590">
            <v>0</v>
          </cell>
          <cell r="E3590">
            <v>0</v>
          </cell>
        </row>
        <row r="3591">
          <cell r="C3591">
            <v>0</v>
          </cell>
          <cell r="E3591">
            <v>0</v>
          </cell>
        </row>
        <row r="3592">
          <cell r="C3592">
            <v>0</v>
          </cell>
          <cell r="E3592">
            <v>0</v>
          </cell>
        </row>
        <row r="3593">
          <cell r="C3593">
            <v>0</v>
          </cell>
          <cell r="E3593">
            <v>0</v>
          </cell>
        </row>
        <row r="3594">
          <cell r="C3594">
            <v>0</v>
          </cell>
          <cell r="E3594">
            <v>0</v>
          </cell>
        </row>
        <row r="3595">
          <cell r="C3595">
            <v>0</v>
          </cell>
          <cell r="E3595">
            <v>0</v>
          </cell>
        </row>
        <row r="3596">
          <cell r="C3596">
            <v>0</v>
          </cell>
          <cell r="E3596">
            <v>0</v>
          </cell>
        </row>
        <row r="3597">
          <cell r="C3597">
            <v>0</v>
          </cell>
          <cell r="E3597">
            <v>0</v>
          </cell>
        </row>
        <row r="3598">
          <cell r="C3598">
            <v>0</v>
          </cell>
          <cell r="E3598">
            <v>0</v>
          </cell>
        </row>
        <row r="3599">
          <cell r="C3599">
            <v>0</v>
          </cell>
          <cell r="E3599">
            <v>0</v>
          </cell>
        </row>
        <row r="3600">
          <cell r="C3600">
            <v>0</v>
          </cell>
          <cell r="E3600">
            <v>0</v>
          </cell>
        </row>
        <row r="3601">
          <cell r="C3601">
            <v>0</v>
          </cell>
          <cell r="E3601">
            <v>0</v>
          </cell>
        </row>
        <row r="3602">
          <cell r="C3602">
            <v>0</v>
          </cell>
          <cell r="E3602">
            <v>0</v>
          </cell>
        </row>
        <row r="3603">
          <cell r="C3603">
            <v>0</v>
          </cell>
          <cell r="E3603">
            <v>0</v>
          </cell>
        </row>
        <row r="3604">
          <cell r="C3604">
            <v>0</v>
          </cell>
          <cell r="E3604">
            <v>0</v>
          </cell>
        </row>
        <row r="3605">
          <cell r="C3605">
            <v>0</v>
          </cell>
          <cell r="E3605">
            <v>0</v>
          </cell>
        </row>
        <row r="3606">
          <cell r="C3606">
            <v>0</v>
          </cell>
          <cell r="E3606">
            <v>0</v>
          </cell>
        </row>
        <row r="3607">
          <cell r="C3607">
            <v>0</v>
          </cell>
          <cell r="E3607">
            <v>0</v>
          </cell>
        </row>
        <row r="3608">
          <cell r="C3608">
            <v>0</v>
          </cell>
          <cell r="E3608">
            <v>0</v>
          </cell>
        </row>
        <row r="3609">
          <cell r="C3609">
            <v>0</v>
          </cell>
          <cell r="E3609">
            <v>0</v>
          </cell>
        </row>
        <row r="3610">
          <cell r="C3610">
            <v>0</v>
          </cell>
          <cell r="E3610">
            <v>0</v>
          </cell>
        </row>
        <row r="3611">
          <cell r="C3611">
            <v>0</v>
          </cell>
          <cell r="E3611">
            <v>0</v>
          </cell>
        </row>
        <row r="3612">
          <cell r="C3612">
            <v>0</v>
          </cell>
          <cell r="E3612">
            <v>0</v>
          </cell>
        </row>
        <row r="3613">
          <cell r="C3613">
            <v>0</v>
          </cell>
          <cell r="E3613">
            <v>0</v>
          </cell>
        </row>
        <row r="3614">
          <cell r="C3614">
            <v>0</v>
          </cell>
          <cell r="E3614">
            <v>0</v>
          </cell>
        </row>
        <row r="3615">
          <cell r="C3615">
            <v>0</v>
          </cell>
          <cell r="E3615">
            <v>0</v>
          </cell>
        </row>
        <row r="3616">
          <cell r="C3616">
            <v>0</v>
          </cell>
          <cell r="E3616">
            <v>0</v>
          </cell>
        </row>
        <row r="3617">
          <cell r="C3617">
            <v>0</v>
          </cell>
          <cell r="E3617">
            <v>0</v>
          </cell>
        </row>
        <row r="3618">
          <cell r="C3618">
            <v>0</v>
          </cell>
          <cell r="E3618">
            <v>0</v>
          </cell>
        </row>
        <row r="3619">
          <cell r="C3619">
            <v>0</v>
          </cell>
          <cell r="E3619">
            <v>0</v>
          </cell>
        </row>
        <row r="3620">
          <cell r="C3620">
            <v>0</v>
          </cell>
          <cell r="E3620">
            <v>0</v>
          </cell>
        </row>
        <row r="3621">
          <cell r="C3621">
            <v>0</v>
          </cell>
          <cell r="E3621">
            <v>0</v>
          </cell>
        </row>
        <row r="3622">
          <cell r="C3622">
            <v>0</v>
          </cell>
          <cell r="E3622">
            <v>0</v>
          </cell>
        </row>
        <row r="3623">
          <cell r="C3623">
            <v>0</v>
          </cell>
          <cell r="E3623">
            <v>0</v>
          </cell>
        </row>
        <row r="3624">
          <cell r="C3624">
            <v>0</v>
          </cell>
          <cell r="E3624">
            <v>0</v>
          </cell>
        </row>
        <row r="3625">
          <cell r="C3625">
            <v>0</v>
          </cell>
          <cell r="E3625">
            <v>0</v>
          </cell>
        </row>
        <row r="3626">
          <cell r="C3626">
            <v>0</v>
          </cell>
          <cell r="E3626">
            <v>0</v>
          </cell>
        </row>
        <row r="3627">
          <cell r="C3627">
            <v>0</v>
          </cell>
          <cell r="E3627">
            <v>0</v>
          </cell>
        </row>
        <row r="3628">
          <cell r="C3628">
            <v>0</v>
          </cell>
          <cell r="E3628">
            <v>0</v>
          </cell>
        </row>
        <row r="3629">
          <cell r="C3629">
            <v>0</v>
          </cell>
          <cell r="E3629">
            <v>0</v>
          </cell>
        </row>
        <row r="3630">
          <cell r="C3630">
            <v>0</v>
          </cell>
          <cell r="E3630">
            <v>0</v>
          </cell>
        </row>
        <row r="3631">
          <cell r="C3631">
            <v>0</v>
          </cell>
          <cell r="E3631">
            <v>0</v>
          </cell>
        </row>
        <row r="3632">
          <cell r="C3632">
            <v>0</v>
          </cell>
          <cell r="E3632">
            <v>0</v>
          </cell>
        </row>
        <row r="3633">
          <cell r="C3633">
            <v>0</v>
          </cell>
          <cell r="E3633">
            <v>0</v>
          </cell>
        </row>
        <row r="3634">
          <cell r="C3634">
            <v>0</v>
          </cell>
          <cell r="E3634">
            <v>0</v>
          </cell>
        </row>
        <row r="3635">
          <cell r="C3635">
            <v>0</v>
          </cell>
          <cell r="E3635">
            <v>0</v>
          </cell>
        </row>
        <row r="3636">
          <cell r="C3636">
            <v>0</v>
          </cell>
          <cell r="E3636">
            <v>0</v>
          </cell>
        </row>
        <row r="3637">
          <cell r="C3637">
            <v>0</v>
          </cell>
          <cell r="E3637">
            <v>0</v>
          </cell>
        </row>
        <row r="3638">
          <cell r="C3638">
            <v>0</v>
          </cell>
          <cell r="E3638">
            <v>0</v>
          </cell>
        </row>
        <row r="3639">
          <cell r="C3639">
            <v>0</v>
          </cell>
          <cell r="E3639">
            <v>0</v>
          </cell>
        </row>
        <row r="3640">
          <cell r="C3640">
            <v>0</v>
          </cell>
          <cell r="E3640">
            <v>0</v>
          </cell>
        </row>
        <row r="3641">
          <cell r="C3641">
            <v>0</v>
          </cell>
          <cell r="E3641">
            <v>0</v>
          </cell>
        </row>
        <row r="3642">
          <cell r="C3642">
            <v>0</v>
          </cell>
          <cell r="E3642">
            <v>0</v>
          </cell>
        </row>
        <row r="3643">
          <cell r="C3643">
            <v>0</v>
          </cell>
          <cell r="E3643">
            <v>0</v>
          </cell>
        </row>
        <row r="3644">
          <cell r="C3644">
            <v>0</v>
          </cell>
          <cell r="E3644">
            <v>0</v>
          </cell>
        </row>
        <row r="3645">
          <cell r="C3645">
            <v>0</v>
          </cell>
          <cell r="E3645">
            <v>0</v>
          </cell>
        </row>
        <row r="3646">
          <cell r="C3646">
            <v>0</v>
          </cell>
          <cell r="E3646">
            <v>0</v>
          </cell>
        </row>
        <row r="3647">
          <cell r="C3647">
            <v>0</v>
          </cell>
          <cell r="E3647">
            <v>0</v>
          </cell>
        </row>
        <row r="3648">
          <cell r="C3648">
            <v>0</v>
          </cell>
          <cell r="E3648">
            <v>0</v>
          </cell>
        </row>
        <row r="3649">
          <cell r="C3649">
            <v>0</v>
          </cell>
          <cell r="E3649">
            <v>0</v>
          </cell>
        </row>
        <row r="3650">
          <cell r="C3650">
            <v>0</v>
          </cell>
          <cell r="E3650">
            <v>0</v>
          </cell>
        </row>
        <row r="3651">
          <cell r="C3651">
            <v>0</v>
          </cell>
          <cell r="E3651">
            <v>0</v>
          </cell>
        </row>
        <row r="3652">
          <cell r="C3652">
            <v>0</v>
          </cell>
          <cell r="E3652">
            <v>0</v>
          </cell>
        </row>
        <row r="3653">
          <cell r="C3653">
            <v>0</v>
          </cell>
          <cell r="E3653">
            <v>0</v>
          </cell>
        </row>
        <row r="3654">
          <cell r="C3654">
            <v>0</v>
          </cell>
          <cell r="E3654">
            <v>0</v>
          </cell>
        </row>
        <row r="3655">
          <cell r="C3655">
            <v>0</v>
          </cell>
          <cell r="E3655">
            <v>0</v>
          </cell>
        </row>
        <row r="3656">
          <cell r="C3656">
            <v>0</v>
          </cell>
          <cell r="E3656">
            <v>0</v>
          </cell>
        </row>
        <row r="3657">
          <cell r="C3657">
            <v>0</v>
          </cell>
          <cell r="E3657">
            <v>0</v>
          </cell>
        </row>
        <row r="3658">
          <cell r="C3658">
            <v>0</v>
          </cell>
          <cell r="E3658">
            <v>0</v>
          </cell>
        </row>
        <row r="3659">
          <cell r="C3659">
            <v>0</v>
          </cell>
          <cell r="E3659">
            <v>0</v>
          </cell>
        </row>
        <row r="3660">
          <cell r="C3660">
            <v>0</v>
          </cell>
          <cell r="E3660">
            <v>0</v>
          </cell>
        </row>
        <row r="3661">
          <cell r="C3661">
            <v>0</v>
          </cell>
          <cell r="E3661">
            <v>0</v>
          </cell>
        </row>
        <row r="3662">
          <cell r="C3662">
            <v>0</v>
          </cell>
          <cell r="E3662">
            <v>0</v>
          </cell>
        </row>
        <row r="3663">
          <cell r="C3663">
            <v>0</v>
          </cell>
          <cell r="E3663">
            <v>0</v>
          </cell>
        </row>
        <row r="3664">
          <cell r="C3664">
            <v>0</v>
          </cell>
          <cell r="E3664">
            <v>0</v>
          </cell>
        </row>
        <row r="3665">
          <cell r="C3665">
            <v>0</v>
          </cell>
          <cell r="E3665">
            <v>0</v>
          </cell>
        </row>
        <row r="3666">
          <cell r="C3666">
            <v>0</v>
          </cell>
          <cell r="E3666">
            <v>0</v>
          </cell>
        </row>
        <row r="3667">
          <cell r="C3667">
            <v>0</v>
          </cell>
          <cell r="E3667">
            <v>0</v>
          </cell>
        </row>
        <row r="3668">
          <cell r="C3668">
            <v>0</v>
          </cell>
          <cell r="E3668">
            <v>0</v>
          </cell>
        </row>
        <row r="3669">
          <cell r="C3669">
            <v>0</v>
          </cell>
          <cell r="E3669">
            <v>0</v>
          </cell>
        </row>
        <row r="3670">
          <cell r="C3670">
            <v>0</v>
          </cell>
          <cell r="E3670">
            <v>0</v>
          </cell>
        </row>
        <row r="3671">
          <cell r="C3671">
            <v>0</v>
          </cell>
          <cell r="E3671">
            <v>0</v>
          </cell>
        </row>
        <row r="3672">
          <cell r="C3672">
            <v>0</v>
          </cell>
          <cell r="E3672">
            <v>0</v>
          </cell>
        </row>
        <row r="3673">
          <cell r="C3673">
            <v>0</v>
          </cell>
          <cell r="E3673">
            <v>0</v>
          </cell>
        </row>
        <row r="3674">
          <cell r="C3674">
            <v>0</v>
          </cell>
          <cell r="E3674">
            <v>0</v>
          </cell>
        </row>
        <row r="3675">
          <cell r="C3675">
            <v>0</v>
          </cell>
          <cell r="E3675">
            <v>0</v>
          </cell>
        </row>
        <row r="3676">
          <cell r="C3676">
            <v>0</v>
          </cell>
          <cell r="E3676">
            <v>0</v>
          </cell>
        </row>
        <row r="3677">
          <cell r="C3677">
            <v>0</v>
          </cell>
          <cell r="E3677">
            <v>0</v>
          </cell>
        </row>
        <row r="3678">
          <cell r="C3678">
            <v>0</v>
          </cell>
          <cell r="E3678">
            <v>0</v>
          </cell>
        </row>
        <row r="3679">
          <cell r="C3679">
            <v>0</v>
          </cell>
          <cell r="E3679">
            <v>0</v>
          </cell>
        </row>
        <row r="3680">
          <cell r="C3680">
            <v>0</v>
          </cell>
          <cell r="E3680">
            <v>0</v>
          </cell>
        </row>
        <row r="3681">
          <cell r="C3681">
            <v>0</v>
          </cell>
          <cell r="E3681">
            <v>0</v>
          </cell>
        </row>
        <row r="3682">
          <cell r="C3682">
            <v>0</v>
          </cell>
          <cell r="E3682">
            <v>0</v>
          </cell>
        </row>
        <row r="3683">
          <cell r="C3683">
            <v>0</v>
          </cell>
          <cell r="E3683">
            <v>0</v>
          </cell>
        </row>
        <row r="3684">
          <cell r="C3684">
            <v>0</v>
          </cell>
          <cell r="E3684">
            <v>0</v>
          </cell>
        </row>
        <row r="3685">
          <cell r="C3685">
            <v>0</v>
          </cell>
          <cell r="E3685">
            <v>0</v>
          </cell>
        </row>
        <row r="3686">
          <cell r="C3686">
            <v>0</v>
          </cell>
          <cell r="E3686">
            <v>0</v>
          </cell>
        </row>
        <row r="3687">
          <cell r="C3687">
            <v>0</v>
          </cell>
          <cell r="E3687">
            <v>0</v>
          </cell>
        </row>
        <row r="3688">
          <cell r="C3688">
            <v>0</v>
          </cell>
          <cell r="E3688">
            <v>0</v>
          </cell>
        </row>
        <row r="3689">
          <cell r="C3689">
            <v>0</v>
          </cell>
          <cell r="E3689">
            <v>0</v>
          </cell>
        </row>
        <row r="3690">
          <cell r="C3690">
            <v>0</v>
          </cell>
          <cell r="E3690">
            <v>0</v>
          </cell>
        </row>
        <row r="3691">
          <cell r="C3691">
            <v>0</v>
          </cell>
          <cell r="E3691">
            <v>0</v>
          </cell>
        </row>
        <row r="3692">
          <cell r="C3692">
            <v>0</v>
          </cell>
          <cell r="E3692">
            <v>0</v>
          </cell>
        </row>
        <row r="3693">
          <cell r="C3693">
            <v>0</v>
          </cell>
          <cell r="E3693">
            <v>0</v>
          </cell>
        </row>
        <row r="3694">
          <cell r="C3694">
            <v>0</v>
          </cell>
          <cell r="E3694">
            <v>0</v>
          </cell>
        </row>
        <row r="3695">
          <cell r="C3695">
            <v>0</v>
          </cell>
          <cell r="E3695">
            <v>0</v>
          </cell>
        </row>
        <row r="3696">
          <cell r="C3696">
            <v>0</v>
          </cell>
          <cell r="E3696">
            <v>0</v>
          </cell>
        </row>
        <row r="3697">
          <cell r="C3697">
            <v>0</v>
          </cell>
          <cell r="E3697">
            <v>0</v>
          </cell>
        </row>
        <row r="3698">
          <cell r="C3698">
            <v>0</v>
          </cell>
          <cell r="E3698">
            <v>0</v>
          </cell>
        </row>
        <row r="3699">
          <cell r="C3699">
            <v>0</v>
          </cell>
          <cell r="E3699">
            <v>0</v>
          </cell>
        </row>
        <row r="3700">
          <cell r="C3700">
            <v>0</v>
          </cell>
          <cell r="E3700">
            <v>0</v>
          </cell>
        </row>
        <row r="3701">
          <cell r="C3701">
            <v>0</v>
          </cell>
          <cell r="E3701">
            <v>0</v>
          </cell>
        </row>
        <row r="3702">
          <cell r="C3702">
            <v>0</v>
          </cell>
          <cell r="E3702">
            <v>0</v>
          </cell>
        </row>
        <row r="3703">
          <cell r="C3703">
            <v>0</v>
          </cell>
          <cell r="E3703">
            <v>0</v>
          </cell>
        </row>
        <row r="3704">
          <cell r="C3704">
            <v>0</v>
          </cell>
          <cell r="E3704">
            <v>0</v>
          </cell>
        </row>
        <row r="3705">
          <cell r="C3705">
            <v>0</v>
          </cell>
          <cell r="E3705">
            <v>0</v>
          </cell>
        </row>
        <row r="3706">
          <cell r="C3706">
            <v>0</v>
          </cell>
          <cell r="E3706">
            <v>0</v>
          </cell>
        </row>
        <row r="3707">
          <cell r="C3707">
            <v>0</v>
          </cell>
          <cell r="E3707">
            <v>0</v>
          </cell>
        </row>
        <row r="3708">
          <cell r="C3708">
            <v>0</v>
          </cell>
          <cell r="E3708">
            <v>0</v>
          </cell>
        </row>
        <row r="3709">
          <cell r="C3709">
            <v>0</v>
          </cell>
          <cell r="E3709">
            <v>0</v>
          </cell>
        </row>
        <row r="3710">
          <cell r="C3710">
            <v>0</v>
          </cell>
          <cell r="E3710">
            <v>0</v>
          </cell>
        </row>
        <row r="3711">
          <cell r="C3711">
            <v>0</v>
          </cell>
          <cell r="E3711">
            <v>0</v>
          </cell>
        </row>
        <row r="3712">
          <cell r="C3712">
            <v>0</v>
          </cell>
          <cell r="E3712">
            <v>0</v>
          </cell>
        </row>
        <row r="3713">
          <cell r="C3713">
            <v>0</v>
          </cell>
          <cell r="E3713">
            <v>0</v>
          </cell>
        </row>
        <row r="3714">
          <cell r="C3714">
            <v>0</v>
          </cell>
          <cell r="E3714">
            <v>0</v>
          </cell>
        </row>
        <row r="3715">
          <cell r="C3715">
            <v>0</v>
          </cell>
          <cell r="E3715">
            <v>0</v>
          </cell>
        </row>
        <row r="3716">
          <cell r="C3716">
            <v>0</v>
          </cell>
          <cell r="E3716">
            <v>0</v>
          </cell>
        </row>
        <row r="3717">
          <cell r="C3717">
            <v>0</v>
          </cell>
          <cell r="E3717">
            <v>0</v>
          </cell>
        </row>
        <row r="3718">
          <cell r="C3718">
            <v>0</v>
          </cell>
          <cell r="E3718">
            <v>0</v>
          </cell>
        </row>
        <row r="3719">
          <cell r="C3719">
            <v>0</v>
          </cell>
          <cell r="E3719">
            <v>0</v>
          </cell>
        </row>
        <row r="3720">
          <cell r="C3720">
            <v>0</v>
          </cell>
          <cell r="E3720">
            <v>0</v>
          </cell>
        </row>
        <row r="3721">
          <cell r="C3721">
            <v>0</v>
          </cell>
          <cell r="E3721">
            <v>0</v>
          </cell>
        </row>
        <row r="3722">
          <cell r="C3722">
            <v>0</v>
          </cell>
          <cell r="E3722">
            <v>0</v>
          </cell>
        </row>
        <row r="3723">
          <cell r="C3723">
            <v>0</v>
          </cell>
          <cell r="E3723">
            <v>0</v>
          </cell>
        </row>
        <row r="3724">
          <cell r="C3724">
            <v>0</v>
          </cell>
          <cell r="E3724">
            <v>0</v>
          </cell>
        </row>
        <row r="3725">
          <cell r="C3725">
            <v>0</v>
          </cell>
          <cell r="E3725">
            <v>0</v>
          </cell>
        </row>
        <row r="3726">
          <cell r="C3726">
            <v>0</v>
          </cell>
          <cell r="E3726">
            <v>0</v>
          </cell>
        </row>
        <row r="3727">
          <cell r="C3727">
            <v>0</v>
          </cell>
          <cell r="E3727">
            <v>0</v>
          </cell>
        </row>
        <row r="3728">
          <cell r="C3728">
            <v>0</v>
          </cell>
          <cell r="E3728">
            <v>0</v>
          </cell>
        </row>
        <row r="3729">
          <cell r="C3729">
            <v>0</v>
          </cell>
          <cell r="E3729">
            <v>0</v>
          </cell>
        </row>
        <row r="3730">
          <cell r="C3730">
            <v>0</v>
          </cell>
          <cell r="E3730">
            <v>0</v>
          </cell>
        </row>
        <row r="3731">
          <cell r="C3731">
            <v>0</v>
          </cell>
          <cell r="E3731">
            <v>0</v>
          </cell>
        </row>
        <row r="3732">
          <cell r="C3732">
            <v>0</v>
          </cell>
          <cell r="E3732">
            <v>0</v>
          </cell>
        </row>
        <row r="3733">
          <cell r="C3733">
            <v>0</v>
          </cell>
          <cell r="E3733">
            <v>0</v>
          </cell>
        </row>
        <row r="3734">
          <cell r="C3734">
            <v>0</v>
          </cell>
          <cell r="E3734">
            <v>0</v>
          </cell>
        </row>
        <row r="3735">
          <cell r="C3735">
            <v>0</v>
          </cell>
          <cell r="E3735">
            <v>0</v>
          </cell>
        </row>
        <row r="3736">
          <cell r="C3736">
            <v>0</v>
          </cell>
          <cell r="E3736">
            <v>0</v>
          </cell>
        </row>
        <row r="3737">
          <cell r="C3737">
            <v>0</v>
          </cell>
          <cell r="E3737">
            <v>0</v>
          </cell>
        </row>
        <row r="3738">
          <cell r="C3738">
            <v>0</v>
          </cell>
          <cell r="E3738">
            <v>0</v>
          </cell>
        </row>
        <row r="3739">
          <cell r="C3739">
            <v>0</v>
          </cell>
          <cell r="E3739">
            <v>0</v>
          </cell>
        </row>
        <row r="3740">
          <cell r="C3740">
            <v>0</v>
          </cell>
          <cell r="E3740">
            <v>0</v>
          </cell>
        </row>
        <row r="3741">
          <cell r="C3741">
            <v>0</v>
          </cell>
          <cell r="E3741">
            <v>0</v>
          </cell>
        </row>
        <row r="3742">
          <cell r="C3742">
            <v>0</v>
          </cell>
          <cell r="E3742">
            <v>0</v>
          </cell>
        </row>
        <row r="3743">
          <cell r="C3743">
            <v>0</v>
          </cell>
          <cell r="E3743">
            <v>0</v>
          </cell>
        </row>
        <row r="3744">
          <cell r="C3744">
            <v>0</v>
          </cell>
          <cell r="E3744">
            <v>0</v>
          </cell>
        </row>
        <row r="3745">
          <cell r="C3745">
            <v>0</v>
          </cell>
          <cell r="E3745">
            <v>0</v>
          </cell>
        </row>
        <row r="3746">
          <cell r="C3746">
            <v>0</v>
          </cell>
          <cell r="E3746">
            <v>0</v>
          </cell>
        </row>
        <row r="3747">
          <cell r="C3747">
            <v>0</v>
          </cell>
          <cell r="E3747">
            <v>0</v>
          </cell>
        </row>
        <row r="3748">
          <cell r="C3748">
            <v>0</v>
          </cell>
          <cell r="E3748">
            <v>0</v>
          </cell>
        </row>
        <row r="3749">
          <cell r="C3749">
            <v>0</v>
          </cell>
          <cell r="E3749">
            <v>0</v>
          </cell>
        </row>
        <row r="3750">
          <cell r="C3750">
            <v>0</v>
          </cell>
          <cell r="E3750">
            <v>0</v>
          </cell>
        </row>
        <row r="3751">
          <cell r="C3751">
            <v>0</v>
          </cell>
          <cell r="E3751">
            <v>0</v>
          </cell>
        </row>
        <row r="3752">
          <cell r="C3752">
            <v>0</v>
          </cell>
          <cell r="E3752">
            <v>0</v>
          </cell>
        </row>
        <row r="3753">
          <cell r="C3753">
            <v>0</v>
          </cell>
          <cell r="E3753">
            <v>0</v>
          </cell>
        </row>
        <row r="3754">
          <cell r="C3754">
            <v>0</v>
          </cell>
          <cell r="E3754">
            <v>0</v>
          </cell>
        </row>
        <row r="3755">
          <cell r="C3755">
            <v>0</v>
          </cell>
          <cell r="E3755">
            <v>0</v>
          </cell>
        </row>
        <row r="3756">
          <cell r="C3756">
            <v>0</v>
          </cell>
          <cell r="E3756">
            <v>0</v>
          </cell>
        </row>
        <row r="3757">
          <cell r="C3757">
            <v>0</v>
          </cell>
          <cell r="E3757">
            <v>0</v>
          </cell>
        </row>
        <row r="3758">
          <cell r="C3758">
            <v>0</v>
          </cell>
          <cell r="E3758">
            <v>0</v>
          </cell>
        </row>
        <row r="3759">
          <cell r="C3759">
            <v>0</v>
          </cell>
          <cell r="E3759">
            <v>0</v>
          </cell>
        </row>
        <row r="3760">
          <cell r="C3760">
            <v>0</v>
          </cell>
          <cell r="E3760">
            <v>0</v>
          </cell>
        </row>
        <row r="3761">
          <cell r="C3761">
            <v>0</v>
          </cell>
          <cell r="E3761">
            <v>0</v>
          </cell>
        </row>
        <row r="3762">
          <cell r="C3762">
            <v>0</v>
          </cell>
          <cell r="E3762">
            <v>0</v>
          </cell>
        </row>
        <row r="3763">
          <cell r="C3763">
            <v>0</v>
          </cell>
          <cell r="E3763">
            <v>0</v>
          </cell>
        </row>
        <row r="3764">
          <cell r="C3764">
            <v>0</v>
          </cell>
          <cell r="E3764">
            <v>0</v>
          </cell>
        </row>
        <row r="3765">
          <cell r="C3765">
            <v>0</v>
          </cell>
          <cell r="E3765">
            <v>0</v>
          </cell>
        </row>
        <row r="3766">
          <cell r="C3766">
            <v>0</v>
          </cell>
          <cell r="E3766">
            <v>0</v>
          </cell>
        </row>
        <row r="3767">
          <cell r="C3767">
            <v>0</v>
          </cell>
          <cell r="E3767">
            <v>0</v>
          </cell>
        </row>
        <row r="3768">
          <cell r="C3768">
            <v>0</v>
          </cell>
          <cell r="E3768">
            <v>0</v>
          </cell>
        </row>
        <row r="3769">
          <cell r="C3769">
            <v>0</v>
          </cell>
          <cell r="E3769">
            <v>0</v>
          </cell>
        </row>
        <row r="3770">
          <cell r="C3770">
            <v>0</v>
          </cell>
          <cell r="E3770">
            <v>0</v>
          </cell>
        </row>
        <row r="3771">
          <cell r="C3771">
            <v>0</v>
          </cell>
          <cell r="E3771">
            <v>0</v>
          </cell>
        </row>
        <row r="3772">
          <cell r="C3772">
            <v>0</v>
          </cell>
          <cell r="E3772">
            <v>0</v>
          </cell>
        </row>
        <row r="3773">
          <cell r="C3773">
            <v>0</v>
          </cell>
          <cell r="E3773">
            <v>0</v>
          </cell>
        </row>
        <row r="3774">
          <cell r="C3774">
            <v>0</v>
          </cell>
          <cell r="E3774">
            <v>0</v>
          </cell>
        </row>
        <row r="3775">
          <cell r="C3775">
            <v>0</v>
          </cell>
          <cell r="E3775">
            <v>0</v>
          </cell>
        </row>
        <row r="3776">
          <cell r="C3776">
            <v>0</v>
          </cell>
          <cell r="E3776">
            <v>0</v>
          </cell>
        </row>
        <row r="3777">
          <cell r="C3777">
            <v>0</v>
          </cell>
          <cell r="E3777">
            <v>0</v>
          </cell>
        </row>
        <row r="3778">
          <cell r="C3778">
            <v>0</v>
          </cell>
          <cell r="E3778">
            <v>0</v>
          </cell>
        </row>
        <row r="3779">
          <cell r="C3779">
            <v>0</v>
          </cell>
          <cell r="E3779">
            <v>0</v>
          </cell>
        </row>
        <row r="3780">
          <cell r="C3780">
            <v>0</v>
          </cell>
          <cell r="E3780">
            <v>0</v>
          </cell>
        </row>
        <row r="3781">
          <cell r="C3781">
            <v>0</v>
          </cell>
          <cell r="E3781">
            <v>0</v>
          </cell>
        </row>
        <row r="3782">
          <cell r="C3782">
            <v>0</v>
          </cell>
          <cell r="E3782">
            <v>0</v>
          </cell>
        </row>
        <row r="3783">
          <cell r="C3783">
            <v>0</v>
          </cell>
          <cell r="E3783">
            <v>0</v>
          </cell>
        </row>
        <row r="3784">
          <cell r="C3784">
            <v>0</v>
          </cell>
          <cell r="E3784">
            <v>0</v>
          </cell>
        </row>
        <row r="3785">
          <cell r="C3785">
            <v>0</v>
          </cell>
          <cell r="E3785">
            <v>0</v>
          </cell>
        </row>
        <row r="3786">
          <cell r="C3786">
            <v>0</v>
          </cell>
          <cell r="E3786">
            <v>0</v>
          </cell>
        </row>
        <row r="3787">
          <cell r="C3787">
            <v>0</v>
          </cell>
          <cell r="E3787">
            <v>0</v>
          </cell>
        </row>
        <row r="3788">
          <cell r="C3788">
            <v>0</v>
          </cell>
          <cell r="E3788">
            <v>0</v>
          </cell>
        </row>
        <row r="3789">
          <cell r="C3789">
            <v>0</v>
          </cell>
          <cell r="E3789">
            <v>0</v>
          </cell>
        </row>
        <row r="3790">
          <cell r="C3790">
            <v>0</v>
          </cell>
          <cell r="E3790">
            <v>0</v>
          </cell>
        </row>
        <row r="3791">
          <cell r="C3791">
            <v>0</v>
          </cell>
          <cell r="E3791">
            <v>0</v>
          </cell>
        </row>
        <row r="3792">
          <cell r="C3792">
            <v>0</v>
          </cell>
          <cell r="E3792">
            <v>0</v>
          </cell>
        </row>
        <row r="3793">
          <cell r="C3793">
            <v>0</v>
          </cell>
          <cell r="E3793">
            <v>0</v>
          </cell>
        </row>
        <row r="3794">
          <cell r="C3794">
            <v>0</v>
          </cell>
          <cell r="E3794">
            <v>0</v>
          </cell>
        </row>
        <row r="3795">
          <cell r="C3795">
            <v>0</v>
          </cell>
          <cell r="E3795">
            <v>0</v>
          </cell>
        </row>
        <row r="3796">
          <cell r="C3796">
            <v>0</v>
          </cell>
          <cell r="E3796">
            <v>0</v>
          </cell>
        </row>
        <row r="3797">
          <cell r="C3797">
            <v>0</v>
          </cell>
          <cell r="E3797">
            <v>0</v>
          </cell>
        </row>
        <row r="3798">
          <cell r="C3798">
            <v>0</v>
          </cell>
          <cell r="E3798">
            <v>0</v>
          </cell>
        </row>
        <row r="3799">
          <cell r="C3799">
            <v>0</v>
          </cell>
          <cell r="E3799">
            <v>0</v>
          </cell>
        </row>
        <row r="3800">
          <cell r="C3800">
            <v>0</v>
          </cell>
          <cell r="E3800">
            <v>0</v>
          </cell>
        </row>
        <row r="3801">
          <cell r="C3801">
            <v>0</v>
          </cell>
          <cell r="E3801">
            <v>0</v>
          </cell>
        </row>
        <row r="3802">
          <cell r="C3802">
            <v>0</v>
          </cell>
          <cell r="E3802">
            <v>0</v>
          </cell>
        </row>
        <row r="3803">
          <cell r="C3803">
            <v>0</v>
          </cell>
          <cell r="E3803">
            <v>0</v>
          </cell>
        </row>
        <row r="3804">
          <cell r="C3804">
            <v>0</v>
          </cell>
          <cell r="E3804">
            <v>0</v>
          </cell>
        </row>
        <row r="3805">
          <cell r="C3805">
            <v>0</v>
          </cell>
          <cell r="E3805">
            <v>0</v>
          </cell>
        </row>
        <row r="3806">
          <cell r="C3806">
            <v>0</v>
          </cell>
          <cell r="E3806">
            <v>0</v>
          </cell>
        </row>
        <row r="3807">
          <cell r="C3807">
            <v>0</v>
          </cell>
          <cell r="E3807">
            <v>0</v>
          </cell>
        </row>
        <row r="3808">
          <cell r="C3808">
            <v>0</v>
          </cell>
          <cell r="E3808">
            <v>0</v>
          </cell>
        </row>
        <row r="3809">
          <cell r="C3809">
            <v>0</v>
          </cell>
          <cell r="E3809">
            <v>0</v>
          </cell>
        </row>
        <row r="3810">
          <cell r="C3810">
            <v>0</v>
          </cell>
          <cell r="E3810">
            <v>0</v>
          </cell>
        </row>
        <row r="3811">
          <cell r="C3811">
            <v>0</v>
          </cell>
          <cell r="E3811">
            <v>0</v>
          </cell>
        </row>
        <row r="3812">
          <cell r="C3812">
            <v>0</v>
          </cell>
          <cell r="E3812">
            <v>0</v>
          </cell>
        </row>
        <row r="3813">
          <cell r="C3813">
            <v>0</v>
          </cell>
          <cell r="E3813">
            <v>0</v>
          </cell>
        </row>
        <row r="3814">
          <cell r="C3814">
            <v>0</v>
          </cell>
          <cell r="E3814">
            <v>0</v>
          </cell>
        </row>
        <row r="3815">
          <cell r="C3815">
            <v>0</v>
          </cell>
          <cell r="E3815">
            <v>0</v>
          </cell>
        </row>
        <row r="3816">
          <cell r="C3816">
            <v>0</v>
          </cell>
          <cell r="E3816">
            <v>0</v>
          </cell>
        </row>
        <row r="3817">
          <cell r="C3817">
            <v>0</v>
          </cell>
          <cell r="E3817">
            <v>0</v>
          </cell>
        </row>
        <row r="3818">
          <cell r="C3818">
            <v>0</v>
          </cell>
          <cell r="E3818">
            <v>0</v>
          </cell>
        </row>
        <row r="3819">
          <cell r="C3819">
            <v>0</v>
          </cell>
          <cell r="E3819">
            <v>0</v>
          </cell>
        </row>
        <row r="3820">
          <cell r="C3820">
            <v>0</v>
          </cell>
          <cell r="E3820">
            <v>0</v>
          </cell>
        </row>
        <row r="3821">
          <cell r="C3821">
            <v>0</v>
          </cell>
          <cell r="E3821">
            <v>0</v>
          </cell>
        </row>
        <row r="3822">
          <cell r="C3822">
            <v>0</v>
          </cell>
          <cell r="E3822">
            <v>0</v>
          </cell>
        </row>
        <row r="3823">
          <cell r="C3823">
            <v>0</v>
          </cell>
          <cell r="E3823">
            <v>0</v>
          </cell>
        </row>
        <row r="3824">
          <cell r="C3824">
            <v>0</v>
          </cell>
          <cell r="E3824">
            <v>0</v>
          </cell>
        </row>
        <row r="3825">
          <cell r="C3825">
            <v>0</v>
          </cell>
          <cell r="E3825">
            <v>0</v>
          </cell>
        </row>
        <row r="3826">
          <cell r="C3826">
            <v>0</v>
          </cell>
          <cell r="E3826">
            <v>0</v>
          </cell>
        </row>
        <row r="3827">
          <cell r="C3827">
            <v>0</v>
          </cell>
          <cell r="E3827">
            <v>0</v>
          </cell>
        </row>
        <row r="3828">
          <cell r="C3828">
            <v>0</v>
          </cell>
          <cell r="E3828">
            <v>0</v>
          </cell>
        </row>
        <row r="3829">
          <cell r="C3829">
            <v>0</v>
          </cell>
          <cell r="E3829">
            <v>0</v>
          </cell>
        </row>
        <row r="3830">
          <cell r="C3830">
            <v>0</v>
          </cell>
          <cell r="E3830">
            <v>0</v>
          </cell>
        </row>
        <row r="3831">
          <cell r="C3831">
            <v>0</v>
          </cell>
          <cell r="E3831">
            <v>0</v>
          </cell>
        </row>
        <row r="3832">
          <cell r="C3832">
            <v>0</v>
          </cell>
          <cell r="E3832">
            <v>0</v>
          </cell>
        </row>
        <row r="3833">
          <cell r="C3833">
            <v>0</v>
          </cell>
          <cell r="E3833">
            <v>0</v>
          </cell>
        </row>
        <row r="3834">
          <cell r="C3834">
            <v>0</v>
          </cell>
          <cell r="E3834">
            <v>0</v>
          </cell>
        </row>
        <row r="3835">
          <cell r="C3835">
            <v>0</v>
          </cell>
          <cell r="E3835">
            <v>0</v>
          </cell>
        </row>
        <row r="3836">
          <cell r="C3836">
            <v>0</v>
          </cell>
          <cell r="E3836">
            <v>0</v>
          </cell>
        </row>
        <row r="3837">
          <cell r="C3837">
            <v>0</v>
          </cell>
          <cell r="E3837">
            <v>0</v>
          </cell>
        </row>
        <row r="3838">
          <cell r="C3838">
            <v>0</v>
          </cell>
          <cell r="E3838">
            <v>0</v>
          </cell>
        </row>
        <row r="3839">
          <cell r="C3839">
            <v>0</v>
          </cell>
          <cell r="E3839">
            <v>0</v>
          </cell>
        </row>
        <row r="3840">
          <cell r="C3840">
            <v>0</v>
          </cell>
          <cell r="E3840">
            <v>0</v>
          </cell>
        </row>
        <row r="3841">
          <cell r="C3841">
            <v>0</v>
          </cell>
          <cell r="E3841">
            <v>0</v>
          </cell>
        </row>
        <row r="3842">
          <cell r="C3842">
            <v>0</v>
          </cell>
          <cell r="E3842">
            <v>0</v>
          </cell>
        </row>
        <row r="3843">
          <cell r="C3843">
            <v>0</v>
          </cell>
          <cell r="E3843">
            <v>0</v>
          </cell>
        </row>
        <row r="3844">
          <cell r="C3844">
            <v>0</v>
          </cell>
          <cell r="E3844">
            <v>0</v>
          </cell>
        </row>
        <row r="3845">
          <cell r="C3845">
            <v>0</v>
          </cell>
          <cell r="E3845">
            <v>0</v>
          </cell>
        </row>
        <row r="3846">
          <cell r="C3846">
            <v>0</v>
          </cell>
          <cell r="E3846">
            <v>0</v>
          </cell>
        </row>
        <row r="3847">
          <cell r="C3847">
            <v>0</v>
          </cell>
          <cell r="E3847">
            <v>0</v>
          </cell>
        </row>
        <row r="3848">
          <cell r="C3848">
            <v>0</v>
          </cell>
          <cell r="E3848">
            <v>0</v>
          </cell>
        </row>
        <row r="3849">
          <cell r="C3849">
            <v>0</v>
          </cell>
          <cell r="E3849">
            <v>0</v>
          </cell>
        </row>
        <row r="3850">
          <cell r="C3850">
            <v>0</v>
          </cell>
          <cell r="E3850">
            <v>0</v>
          </cell>
        </row>
        <row r="3851">
          <cell r="C3851">
            <v>0</v>
          </cell>
          <cell r="E3851">
            <v>0</v>
          </cell>
        </row>
        <row r="3852">
          <cell r="C3852">
            <v>0</v>
          </cell>
          <cell r="E3852">
            <v>0</v>
          </cell>
        </row>
        <row r="3853">
          <cell r="C3853">
            <v>0</v>
          </cell>
          <cell r="E3853">
            <v>0</v>
          </cell>
        </row>
        <row r="3854">
          <cell r="C3854">
            <v>0</v>
          </cell>
          <cell r="E3854">
            <v>0</v>
          </cell>
        </row>
        <row r="3855">
          <cell r="C3855">
            <v>0</v>
          </cell>
          <cell r="E3855">
            <v>0</v>
          </cell>
        </row>
        <row r="3856">
          <cell r="C3856">
            <v>0</v>
          </cell>
          <cell r="E3856">
            <v>0</v>
          </cell>
        </row>
        <row r="3857">
          <cell r="C3857">
            <v>0</v>
          </cell>
          <cell r="E3857">
            <v>0</v>
          </cell>
        </row>
        <row r="3858">
          <cell r="C3858">
            <v>0</v>
          </cell>
          <cell r="E3858">
            <v>0</v>
          </cell>
        </row>
        <row r="3859">
          <cell r="C3859">
            <v>0</v>
          </cell>
          <cell r="E3859">
            <v>0</v>
          </cell>
        </row>
        <row r="3860">
          <cell r="C3860">
            <v>0</v>
          </cell>
          <cell r="E3860">
            <v>0</v>
          </cell>
        </row>
        <row r="3861">
          <cell r="C3861">
            <v>0</v>
          </cell>
          <cell r="E3861">
            <v>0</v>
          </cell>
        </row>
        <row r="3862">
          <cell r="C3862">
            <v>0</v>
          </cell>
          <cell r="E3862">
            <v>0</v>
          </cell>
        </row>
        <row r="3863">
          <cell r="C3863">
            <v>0</v>
          </cell>
          <cell r="E3863">
            <v>0</v>
          </cell>
        </row>
        <row r="3864">
          <cell r="C3864">
            <v>0</v>
          </cell>
          <cell r="E3864">
            <v>0</v>
          </cell>
        </row>
        <row r="3865">
          <cell r="C3865">
            <v>0</v>
          </cell>
          <cell r="E3865">
            <v>0</v>
          </cell>
        </row>
        <row r="3866">
          <cell r="C3866">
            <v>0</v>
          </cell>
          <cell r="E3866">
            <v>0</v>
          </cell>
        </row>
        <row r="3867">
          <cell r="C3867">
            <v>0</v>
          </cell>
          <cell r="E3867">
            <v>0</v>
          </cell>
        </row>
        <row r="3868">
          <cell r="C3868">
            <v>0</v>
          </cell>
          <cell r="E3868">
            <v>0</v>
          </cell>
        </row>
        <row r="3869">
          <cell r="C3869">
            <v>0</v>
          </cell>
          <cell r="E3869">
            <v>0</v>
          </cell>
        </row>
        <row r="3870">
          <cell r="C3870">
            <v>0</v>
          </cell>
          <cell r="E3870">
            <v>0</v>
          </cell>
        </row>
        <row r="3871">
          <cell r="C3871">
            <v>0</v>
          </cell>
          <cell r="E3871">
            <v>0</v>
          </cell>
        </row>
        <row r="3872">
          <cell r="C3872">
            <v>0</v>
          </cell>
          <cell r="E3872">
            <v>0</v>
          </cell>
        </row>
        <row r="3873">
          <cell r="C3873">
            <v>0</v>
          </cell>
          <cell r="E3873">
            <v>0</v>
          </cell>
        </row>
        <row r="3874">
          <cell r="C3874">
            <v>0</v>
          </cell>
          <cell r="E3874">
            <v>0</v>
          </cell>
        </row>
        <row r="3875">
          <cell r="C3875">
            <v>0</v>
          </cell>
          <cell r="E3875">
            <v>0</v>
          </cell>
        </row>
        <row r="3876">
          <cell r="C3876">
            <v>0</v>
          </cell>
          <cell r="E3876">
            <v>0</v>
          </cell>
        </row>
        <row r="3877">
          <cell r="C3877">
            <v>0</v>
          </cell>
          <cell r="E3877">
            <v>0</v>
          </cell>
        </row>
        <row r="3878">
          <cell r="C3878">
            <v>0</v>
          </cell>
          <cell r="E3878">
            <v>0</v>
          </cell>
        </row>
        <row r="3879">
          <cell r="C3879">
            <v>0</v>
          </cell>
          <cell r="E3879">
            <v>0</v>
          </cell>
        </row>
        <row r="3880">
          <cell r="C3880">
            <v>0</v>
          </cell>
          <cell r="E3880">
            <v>0</v>
          </cell>
        </row>
        <row r="3881">
          <cell r="C3881">
            <v>0</v>
          </cell>
          <cell r="E3881">
            <v>0</v>
          </cell>
        </row>
        <row r="3882">
          <cell r="C3882">
            <v>0</v>
          </cell>
          <cell r="E3882">
            <v>0</v>
          </cell>
        </row>
        <row r="3883">
          <cell r="C3883">
            <v>0</v>
          </cell>
          <cell r="E3883">
            <v>0</v>
          </cell>
        </row>
        <row r="3884">
          <cell r="C3884">
            <v>0</v>
          </cell>
          <cell r="E3884">
            <v>0</v>
          </cell>
        </row>
        <row r="3885">
          <cell r="C3885">
            <v>0</v>
          </cell>
          <cell r="E3885">
            <v>0</v>
          </cell>
        </row>
        <row r="3886">
          <cell r="C3886">
            <v>0</v>
          </cell>
          <cell r="E3886">
            <v>0</v>
          </cell>
        </row>
        <row r="3887">
          <cell r="C3887">
            <v>0</v>
          </cell>
          <cell r="E3887">
            <v>0</v>
          </cell>
        </row>
        <row r="3888">
          <cell r="C3888">
            <v>0</v>
          </cell>
          <cell r="E3888">
            <v>0</v>
          </cell>
        </row>
        <row r="3889">
          <cell r="C3889">
            <v>0</v>
          </cell>
          <cell r="E3889">
            <v>0</v>
          </cell>
        </row>
        <row r="3890">
          <cell r="C3890">
            <v>0</v>
          </cell>
          <cell r="E3890">
            <v>0</v>
          </cell>
        </row>
        <row r="3891">
          <cell r="C3891">
            <v>0</v>
          </cell>
          <cell r="E3891">
            <v>0</v>
          </cell>
        </row>
        <row r="3892">
          <cell r="C3892">
            <v>0</v>
          </cell>
          <cell r="E3892">
            <v>0</v>
          </cell>
        </row>
        <row r="3893">
          <cell r="C3893">
            <v>0</v>
          </cell>
          <cell r="E3893">
            <v>0</v>
          </cell>
        </row>
        <row r="3894">
          <cell r="C3894">
            <v>0</v>
          </cell>
          <cell r="E3894">
            <v>0</v>
          </cell>
        </row>
        <row r="3895">
          <cell r="C3895">
            <v>0</v>
          </cell>
          <cell r="E3895">
            <v>0</v>
          </cell>
        </row>
        <row r="3896">
          <cell r="C3896">
            <v>0</v>
          </cell>
          <cell r="E3896">
            <v>0</v>
          </cell>
        </row>
        <row r="3897">
          <cell r="C3897">
            <v>0</v>
          </cell>
          <cell r="E3897">
            <v>0</v>
          </cell>
        </row>
        <row r="3898">
          <cell r="C3898">
            <v>0</v>
          </cell>
          <cell r="E3898">
            <v>0</v>
          </cell>
        </row>
        <row r="3899">
          <cell r="C3899">
            <v>0</v>
          </cell>
          <cell r="E3899">
            <v>0</v>
          </cell>
        </row>
        <row r="3900">
          <cell r="C3900">
            <v>0</v>
          </cell>
          <cell r="E3900">
            <v>0</v>
          </cell>
        </row>
        <row r="3901">
          <cell r="C3901">
            <v>0</v>
          </cell>
          <cell r="E3901">
            <v>0</v>
          </cell>
        </row>
        <row r="3902">
          <cell r="C3902">
            <v>0</v>
          </cell>
          <cell r="E3902">
            <v>0</v>
          </cell>
        </row>
        <row r="3903">
          <cell r="C3903">
            <v>0</v>
          </cell>
          <cell r="E3903">
            <v>0</v>
          </cell>
        </row>
        <row r="3904">
          <cell r="C3904">
            <v>0</v>
          </cell>
          <cell r="E3904">
            <v>0</v>
          </cell>
        </row>
        <row r="3905">
          <cell r="C3905">
            <v>0</v>
          </cell>
          <cell r="E3905">
            <v>0</v>
          </cell>
        </row>
        <row r="3906">
          <cell r="C3906">
            <v>0</v>
          </cell>
          <cell r="E3906">
            <v>0</v>
          </cell>
        </row>
        <row r="3907">
          <cell r="C3907">
            <v>0</v>
          </cell>
          <cell r="E3907">
            <v>0</v>
          </cell>
        </row>
        <row r="3908">
          <cell r="C3908">
            <v>0</v>
          </cell>
          <cell r="E3908">
            <v>0</v>
          </cell>
        </row>
        <row r="3909">
          <cell r="C3909">
            <v>0</v>
          </cell>
          <cell r="E3909">
            <v>0</v>
          </cell>
        </row>
        <row r="3910">
          <cell r="C3910">
            <v>0</v>
          </cell>
          <cell r="E3910">
            <v>0</v>
          </cell>
        </row>
        <row r="3911">
          <cell r="C3911">
            <v>0</v>
          </cell>
          <cell r="E3911">
            <v>0</v>
          </cell>
        </row>
        <row r="3912">
          <cell r="C3912">
            <v>0</v>
          </cell>
          <cell r="E3912">
            <v>0</v>
          </cell>
        </row>
        <row r="3913">
          <cell r="C3913">
            <v>0</v>
          </cell>
          <cell r="E3913">
            <v>0</v>
          </cell>
        </row>
        <row r="3914">
          <cell r="C3914">
            <v>0</v>
          </cell>
          <cell r="E3914">
            <v>0</v>
          </cell>
        </row>
        <row r="3915">
          <cell r="C3915">
            <v>0</v>
          </cell>
          <cell r="E3915">
            <v>0</v>
          </cell>
        </row>
        <row r="3916">
          <cell r="C3916">
            <v>0</v>
          </cell>
          <cell r="E3916">
            <v>0</v>
          </cell>
        </row>
        <row r="3917">
          <cell r="C3917">
            <v>0</v>
          </cell>
          <cell r="E3917">
            <v>0</v>
          </cell>
        </row>
        <row r="3918">
          <cell r="C3918">
            <v>0</v>
          </cell>
          <cell r="E3918">
            <v>0</v>
          </cell>
        </row>
        <row r="3919">
          <cell r="C3919">
            <v>0</v>
          </cell>
          <cell r="E3919">
            <v>0</v>
          </cell>
        </row>
        <row r="3920">
          <cell r="C3920">
            <v>0</v>
          </cell>
          <cell r="E3920">
            <v>0</v>
          </cell>
        </row>
        <row r="3921">
          <cell r="C3921">
            <v>0</v>
          </cell>
          <cell r="E3921">
            <v>0</v>
          </cell>
        </row>
        <row r="3922">
          <cell r="C3922">
            <v>0</v>
          </cell>
          <cell r="E3922">
            <v>0</v>
          </cell>
        </row>
        <row r="3923">
          <cell r="C3923">
            <v>0</v>
          </cell>
          <cell r="E3923">
            <v>0</v>
          </cell>
        </row>
        <row r="3924">
          <cell r="C3924">
            <v>0</v>
          </cell>
          <cell r="E3924">
            <v>0</v>
          </cell>
        </row>
        <row r="3925">
          <cell r="C3925">
            <v>0</v>
          </cell>
          <cell r="E3925">
            <v>0</v>
          </cell>
        </row>
        <row r="3926">
          <cell r="C3926">
            <v>0</v>
          </cell>
          <cell r="E3926">
            <v>0</v>
          </cell>
        </row>
        <row r="3927">
          <cell r="C3927">
            <v>0</v>
          </cell>
          <cell r="E3927">
            <v>0</v>
          </cell>
        </row>
        <row r="3928">
          <cell r="C3928">
            <v>0</v>
          </cell>
          <cell r="E3928">
            <v>0</v>
          </cell>
        </row>
        <row r="3929">
          <cell r="C3929">
            <v>0</v>
          </cell>
          <cell r="E3929">
            <v>0</v>
          </cell>
        </row>
        <row r="3930">
          <cell r="C3930">
            <v>0</v>
          </cell>
          <cell r="E3930">
            <v>0</v>
          </cell>
        </row>
        <row r="3931">
          <cell r="C3931">
            <v>0</v>
          </cell>
          <cell r="E3931">
            <v>0</v>
          </cell>
        </row>
        <row r="3932">
          <cell r="C3932">
            <v>0</v>
          </cell>
          <cell r="E3932">
            <v>0</v>
          </cell>
        </row>
        <row r="3933">
          <cell r="C3933">
            <v>0</v>
          </cell>
          <cell r="E3933">
            <v>0</v>
          </cell>
        </row>
        <row r="3934">
          <cell r="C3934">
            <v>0</v>
          </cell>
          <cell r="E3934">
            <v>0</v>
          </cell>
        </row>
        <row r="3935">
          <cell r="C3935">
            <v>0</v>
          </cell>
          <cell r="E3935">
            <v>0</v>
          </cell>
        </row>
        <row r="3936">
          <cell r="C3936">
            <v>0</v>
          </cell>
          <cell r="E3936">
            <v>0</v>
          </cell>
        </row>
        <row r="3937">
          <cell r="C3937">
            <v>0</v>
          </cell>
          <cell r="E3937">
            <v>0</v>
          </cell>
        </row>
        <row r="3938">
          <cell r="C3938">
            <v>0</v>
          </cell>
          <cell r="E3938">
            <v>0</v>
          </cell>
        </row>
        <row r="3939">
          <cell r="C3939">
            <v>0</v>
          </cell>
          <cell r="E3939">
            <v>0</v>
          </cell>
        </row>
        <row r="3940">
          <cell r="C3940">
            <v>0</v>
          </cell>
          <cell r="E3940">
            <v>0</v>
          </cell>
        </row>
        <row r="3941">
          <cell r="C3941">
            <v>0</v>
          </cell>
          <cell r="E3941">
            <v>0</v>
          </cell>
        </row>
        <row r="3942">
          <cell r="C3942">
            <v>0</v>
          </cell>
          <cell r="E3942">
            <v>0</v>
          </cell>
        </row>
        <row r="3943">
          <cell r="C3943">
            <v>0</v>
          </cell>
          <cell r="E3943">
            <v>0</v>
          </cell>
        </row>
        <row r="3944">
          <cell r="C3944">
            <v>0</v>
          </cell>
          <cell r="E3944">
            <v>0</v>
          </cell>
        </row>
        <row r="3945">
          <cell r="C3945">
            <v>0</v>
          </cell>
          <cell r="E3945">
            <v>0</v>
          </cell>
        </row>
        <row r="3946">
          <cell r="C3946">
            <v>0</v>
          </cell>
          <cell r="E3946">
            <v>0</v>
          </cell>
        </row>
        <row r="3947">
          <cell r="C3947">
            <v>0</v>
          </cell>
          <cell r="E3947">
            <v>0</v>
          </cell>
        </row>
        <row r="3948">
          <cell r="C3948">
            <v>0</v>
          </cell>
          <cell r="E3948">
            <v>0</v>
          </cell>
        </row>
        <row r="3949">
          <cell r="C3949">
            <v>0</v>
          </cell>
          <cell r="E3949">
            <v>0</v>
          </cell>
        </row>
        <row r="3950">
          <cell r="C3950">
            <v>0</v>
          </cell>
          <cell r="E3950">
            <v>0</v>
          </cell>
        </row>
        <row r="3951">
          <cell r="C3951">
            <v>0</v>
          </cell>
          <cell r="E3951">
            <v>0</v>
          </cell>
        </row>
        <row r="3952">
          <cell r="C3952">
            <v>0</v>
          </cell>
          <cell r="E3952">
            <v>0</v>
          </cell>
        </row>
        <row r="3953">
          <cell r="C3953">
            <v>0</v>
          </cell>
          <cell r="E3953">
            <v>0</v>
          </cell>
        </row>
        <row r="3954">
          <cell r="C3954">
            <v>0</v>
          </cell>
          <cell r="E3954">
            <v>0</v>
          </cell>
        </row>
        <row r="3955">
          <cell r="C3955">
            <v>0</v>
          </cell>
          <cell r="E3955">
            <v>0</v>
          </cell>
        </row>
        <row r="3956">
          <cell r="C3956">
            <v>0</v>
          </cell>
          <cell r="E3956">
            <v>0</v>
          </cell>
        </row>
        <row r="3957">
          <cell r="C3957">
            <v>0</v>
          </cell>
          <cell r="E3957">
            <v>0</v>
          </cell>
        </row>
        <row r="3958">
          <cell r="C3958">
            <v>0</v>
          </cell>
          <cell r="E3958">
            <v>0</v>
          </cell>
        </row>
        <row r="3959">
          <cell r="C3959">
            <v>0</v>
          </cell>
          <cell r="E3959">
            <v>0</v>
          </cell>
        </row>
        <row r="3960">
          <cell r="C3960">
            <v>0</v>
          </cell>
          <cell r="E3960">
            <v>0</v>
          </cell>
        </row>
        <row r="3961">
          <cell r="C3961">
            <v>0</v>
          </cell>
          <cell r="E3961">
            <v>0</v>
          </cell>
        </row>
        <row r="3962">
          <cell r="C3962">
            <v>0</v>
          </cell>
          <cell r="E3962">
            <v>0</v>
          </cell>
        </row>
        <row r="3963">
          <cell r="C3963">
            <v>0</v>
          </cell>
          <cell r="E3963">
            <v>0</v>
          </cell>
        </row>
        <row r="3964">
          <cell r="C3964">
            <v>0</v>
          </cell>
          <cell r="E3964">
            <v>0</v>
          </cell>
        </row>
        <row r="3965">
          <cell r="C3965">
            <v>0</v>
          </cell>
          <cell r="E3965">
            <v>0</v>
          </cell>
        </row>
        <row r="3966">
          <cell r="C3966">
            <v>0</v>
          </cell>
          <cell r="E3966">
            <v>0</v>
          </cell>
        </row>
        <row r="3967">
          <cell r="C3967">
            <v>0</v>
          </cell>
          <cell r="E3967">
            <v>0</v>
          </cell>
        </row>
        <row r="3968">
          <cell r="C3968">
            <v>0</v>
          </cell>
          <cell r="E3968">
            <v>0</v>
          </cell>
        </row>
        <row r="3969">
          <cell r="C3969">
            <v>0</v>
          </cell>
          <cell r="E3969">
            <v>0</v>
          </cell>
        </row>
        <row r="3970">
          <cell r="C3970">
            <v>0</v>
          </cell>
          <cell r="E3970">
            <v>0</v>
          </cell>
        </row>
        <row r="3971">
          <cell r="C3971">
            <v>0</v>
          </cell>
          <cell r="E3971">
            <v>0</v>
          </cell>
        </row>
        <row r="3972">
          <cell r="C3972">
            <v>0</v>
          </cell>
          <cell r="E3972">
            <v>0</v>
          </cell>
        </row>
        <row r="3973">
          <cell r="C3973">
            <v>0</v>
          </cell>
          <cell r="E3973">
            <v>0</v>
          </cell>
        </row>
        <row r="3974">
          <cell r="C3974">
            <v>0</v>
          </cell>
          <cell r="E3974">
            <v>0</v>
          </cell>
        </row>
        <row r="3975">
          <cell r="C3975">
            <v>0</v>
          </cell>
          <cell r="E3975">
            <v>0</v>
          </cell>
        </row>
        <row r="3976">
          <cell r="C3976">
            <v>0</v>
          </cell>
          <cell r="E3976">
            <v>0</v>
          </cell>
        </row>
        <row r="3977">
          <cell r="C3977">
            <v>0</v>
          </cell>
          <cell r="E3977">
            <v>0</v>
          </cell>
        </row>
        <row r="3978">
          <cell r="C3978">
            <v>0</v>
          </cell>
          <cell r="E3978">
            <v>0</v>
          </cell>
        </row>
        <row r="3979">
          <cell r="C3979">
            <v>0</v>
          </cell>
          <cell r="E3979">
            <v>0</v>
          </cell>
        </row>
        <row r="3980">
          <cell r="C3980">
            <v>0</v>
          </cell>
          <cell r="E3980">
            <v>0</v>
          </cell>
        </row>
        <row r="3981">
          <cell r="C3981">
            <v>0</v>
          </cell>
          <cell r="E3981">
            <v>0</v>
          </cell>
        </row>
        <row r="3982">
          <cell r="C3982">
            <v>0</v>
          </cell>
          <cell r="E3982">
            <v>0</v>
          </cell>
        </row>
        <row r="3983">
          <cell r="C3983">
            <v>0</v>
          </cell>
          <cell r="E3983">
            <v>0</v>
          </cell>
        </row>
        <row r="3984">
          <cell r="C3984">
            <v>0</v>
          </cell>
          <cell r="E3984">
            <v>0</v>
          </cell>
        </row>
        <row r="3985">
          <cell r="C3985">
            <v>0</v>
          </cell>
          <cell r="E3985">
            <v>0</v>
          </cell>
        </row>
        <row r="3986">
          <cell r="C3986">
            <v>0</v>
          </cell>
          <cell r="E3986">
            <v>0</v>
          </cell>
        </row>
        <row r="3987">
          <cell r="C3987">
            <v>0</v>
          </cell>
          <cell r="E3987">
            <v>0</v>
          </cell>
        </row>
        <row r="3988">
          <cell r="C3988">
            <v>0</v>
          </cell>
          <cell r="E3988">
            <v>0</v>
          </cell>
        </row>
        <row r="3989">
          <cell r="C3989">
            <v>0</v>
          </cell>
          <cell r="E3989">
            <v>0</v>
          </cell>
        </row>
        <row r="3990">
          <cell r="C3990">
            <v>0</v>
          </cell>
          <cell r="E3990">
            <v>0</v>
          </cell>
        </row>
        <row r="3991">
          <cell r="C3991">
            <v>0</v>
          </cell>
          <cell r="E3991">
            <v>0</v>
          </cell>
        </row>
        <row r="3992">
          <cell r="C3992">
            <v>0</v>
          </cell>
          <cell r="E3992">
            <v>0</v>
          </cell>
        </row>
        <row r="3993">
          <cell r="C3993">
            <v>0</v>
          </cell>
          <cell r="E3993">
            <v>0</v>
          </cell>
        </row>
        <row r="3994">
          <cell r="C3994">
            <v>0</v>
          </cell>
          <cell r="E3994">
            <v>0</v>
          </cell>
        </row>
        <row r="3995">
          <cell r="C3995">
            <v>0</v>
          </cell>
          <cell r="E3995">
            <v>0</v>
          </cell>
        </row>
        <row r="3996">
          <cell r="C3996">
            <v>0</v>
          </cell>
          <cell r="E3996">
            <v>0</v>
          </cell>
        </row>
        <row r="3997">
          <cell r="C3997">
            <v>0</v>
          </cell>
          <cell r="E3997">
            <v>0</v>
          </cell>
        </row>
        <row r="3998">
          <cell r="C3998">
            <v>0</v>
          </cell>
          <cell r="E3998">
            <v>0</v>
          </cell>
        </row>
        <row r="3999">
          <cell r="C3999">
            <v>0</v>
          </cell>
          <cell r="E3999">
            <v>0</v>
          </cell>
        </row>
        <row r="4000">
          <cell r="C4000">
            <v>0</v>
          </cell>
          <cell r="E4000">
            <v>0</v>
          </cell>
        </row>
        <row r="4001">
          <cell r="C4001">
            <v>0</v>
          </cell>
          <cell r="E4001">
            <v>0</v>
          </cell>
        </row>
        <row r="4002">
          <cell r="C4002">
            <v>0</v>
          </cell>
          <cell r="E4002">
            <v>0</v>
          </cell>
        </row>
        <row r="4003">
          <cell r="C4003">
            <v>0</v>
          </cell>
          <cell r="E4003">
            <v>0</v>
          </cell>
        </row>
        <row r="4004">
          <cell r="C4004">
            <v>0</v>
          </cell>
          <cell r="E4004">
            <v>0</v>
          </cell>
        </row>
        <row r="4005">
          <cell r="C4005">
            <v>0</v>
          </cell>
          <cell r="E4005">
            <v>0</v>
          </cell>
        </row>
        <row r="4006">
          <cell r="C4006">
            <v>0</v>
          </cell>
          <cell r="E4006">
            <v>0</v>
          </cell>
        </row>
        <row r="4007">
          <cell r="C4007">
            <v>0</v>
          </cell>
          <cell r="E4007">
            <v>0</v>
          </cell>
        </row>
        <row r="4008">
          <cell r="C4008">
            <v>0</v>
          </cell>
          <cell r="E4008">
            <v>0</v>
          </cell>
        </row>
        <row r="4009">
          <cell r="C4009">
            <v>0</v>
          </cell>
          <cell r="E4009">
            <v>0</v>
          </cell>
        </row>
        <row r="4010">
          <cell r="C4010">
            <v>0</v>
          </cell>
          <cell r="E4010">
            <v>0</v>
          </cell>
        </row>
        <row r="4011">
          <cell r="C4011">
            <v>0</v>
          </cell>
          <cell r="E4011">
            <v>0</v>
          </cell>
        </row>
        <row r="4012">
          <cell r="C4012">
            <v>0</v>
          </cell>
          <cell r="E4012">
            <v>0</v>
          </cell>
        </row>
        <row r="4013">
          <cell r="C4013">
            <v>0</v>
          </cell>
          <cell r="E4013">
            <v>0</v>
          </cell>
        </row>
        <row r="4014">
          <cell r="C4014">
            <v>0</v>
          </cell>
          <cell r="E4014">
            <v>0</v>
          </cell>
        </row>
        <row r="4015">
          <cell r="C4015">
            <v>0</v>
          </cell>
          <cell r="E4015">
            <v>0</v>
          </cell>
        </row>
        <row r="4016">
          <cell r="C4016">
            <v>0</v>
          </cell>
          <cell r="E4016">
            <v>0</v>
          </cell>
        </row>
        <row r="4017">
          <cell r="C4017">
            <v>0</v>
          </cell>
          <cell r="E4017">
            <v>0</v>
          </cell>
        </row>
        <row r="4018">
          <cell r="C4018">
            <v>0</v>
          </cell>
          <cell r="E4018">
            <v>0</v>
          </cell>
        </row>
        <row r="4019">
          <cell r="C4019">
            <v>0</v>
          </cell>
          <cell r="E4019">
            <v>0</v>
          </cell>
        </row>
        <row r="4020">
          <cell r="C4020">
            <v>0</v>
          </cell>
          <cell r="E4020">
            <v>0</v>
          </cell>
        </row>
        <row r="4021">
          <cell r="C4021">
            <v>0</v>
          </cell>
          <cell r="E4021">
            <v>0</v>
          </cell>
        </row>
        <row r="4022">
          <cell r="C4022">
            <v>0</v>
          </cell>
          <cell r="E4022">
            <v>0</v>
          </cell>
        </row>
        <row r="4023">
          <cell r="C4023">
            <v>0</v>
          </cell>
          <cell r="E4023">
            <v>0</v>
          </cell>
        </row>
        <row r="4024">
          <cell r="C4024">
            <v>0</v>
          </cell>
          <cell r="E4024">
            <v>0</v>
          </cell>
        </row>
        <row r="4025">
          <cell r="C4025">
            <v>0</v>
          </cell>
          <cell r="E4025">
            <v>0</v>
          </cell>
        </row>
        <row r="4026">
          <cell r="C4026">
            <v>0</v>
          </cell>
          <cell r="E4026">
            <v>0</v>
          </cell>
        </row>
        <row r="4027">
          <cell r="C4027">
            <v>0</v>
          </cell>
          <cell r="E4027">
            <v>0</v>
          </cell>
        </row>
        <row r="4028">
          <cell r="C4028">
            <v>0</v>
          </cell>
          <cell r="E4028">
            <v>0</v>
          </cell>
        </row>
        <row r="4029">
          <cell r="C4029">
            <v>0</v>
          </cell>
          <cell r="E4029">
            <v>0</v>
          </cell>
        </row>
        <row r="4030">
          <cell r="C4030">
            <v>0</v>
          </cell>
          <cell r="E4030">
            <v>0</v>
          </cell>
        </row>
        <row r="4031">
          <cell r="C4031">
            <v>0</v>
          </cell>
          <cell r="E4031">
            <v>0</v>
          </cell>
        </row>
        <row r="4032">
          <cell r="C4032">
            <v>0</v>
          </cell>
          <cell r="E4032">
            <v>0</v>
          </cell>
        </row>
        <row r="4033">
          <cell r="C4033">
            <v>0</v>
          </cell>
          <cell r="E4033">
            <v>0</v>
          </cell>
        </row>
        <row r="4034">
          <cell r="C4034">
            <v>0</v>
          </cell>
          <cell r="E4034">
            <v>0</v>
          </cell>
        </row>
        <row r="4035">
          <cell r="C4035">
            <v>0</v>
          </cell>
          <cell r="E4035">
            <v>0</v>
          </cell>
        </row>
        <row r="4036">
          <cell r="C4036">
            <v>0</v>
          </cell>
          <cell r="E4036">
            <v>0</v>
          </cell>
        </row>
        <row r="4037">
          <cell r="C4037">
            <v>0</v>
          </cell>
          <cell r="E4037">
            <v>0</v>
          </cell>
        </row>
        <row r="4038">
          <cell r="C4038">
            <v>0</v>
          </cell>
          <cell r="E4038">
            <v>0</v>
          </cell>
        </row>
        <row r="4039">
          <cell r="C4039">
            <v>0</v>
          </cell>
          <cell r="E4039">
            <v>0</v>
          </cell>
        </row>
        <row r="4040">
          <cell r="C4040">
            <v>0</v>
          </cell>
          <cell r="E4040">
            <v>0</v>
          </cell>
        </row>
        <row r="4041">
          <cell r="C4041">
            <v>0</v>
          </cell>
          <cell r="E4041">
            <v>0</v>
          </cell>
        </row>
        <row r="4042">
          <cell r="C4042">
            <v>0</v>
          </cell>
          <cell r="E4042">
            <v>0</v>
          </cell>
        </row>
        <row r="4043">
          <cell r="C4043">
            <v>0</v>
          </cell>
          <cell r="E4043">
            <v>0</v>
          </cell>
        </row>
        <row r="4044">
          <cell r="C4044">
            <v>0</v>
          </cell>
          <cell r="E4044">
            <v>0</v>
          </cell>
        </row>
        <row r="4045">
          <cell r="C4045">
            <v>0</v>
          </cell>
          <cell r="E4045">
            <v>0</v>
          </cell>
        </row>
        <row r="4046">
          <cell r="C4046">
            <v>0</v>
          </cell>
          <cell r="E4046">
            <v>0</v>
          </cell>
        </row>
        <row r="4047">
          <cell r="C4047">
            <v>0</v>
          </cell>
          <cell r="E4047">
            <v>0</v>
          </cell>
        </row>
        <row r="4048">
          <cell r="C4048">
            <v>0</v>
          </cell>
          <cell r="E4048">
            <v>0</v>
          </cell>
        </row>
        <row r="4049">
          <cell r="C4049">
            <v>0</v>
          </cell>
          <cell r="E4049">
            <v>0</v>
          </cell>
        </row>
        <row r="4050">
          <cell r="C4050">
            <v>0</v>
          </cell>
          <cell r="E4050">
            <v>0</v>
          </cell>
        </row>
        <row r="4051">
          <cell r="C4051">
            <v>0</v>
          </cell>
          <cell r="E4051">
            <v>0</v>
          </cell>
        </row>
        <row r="4052">
          <cell r="C4052">
            <v>0</v>
          </cell>
          <cell r="E4052">
            <v>0</v>
          </cell>
        </row>
        <row r="4053">
          <cell r="C4053">
            <v>0</v>
          </cell>
          <cell r="E4053">
            <v>0</v>
          </cell>
        </row>
        <row r="4054">
          <cell r="C4054">
            <v>0</v>
          </cell>
          <cell r="E4054">
            <v>0</v>
          </cell>
        </row>
        <row r="4055">
          <cell r="C4055">
            <v>0</v>
          </cell>
          <cell r="E4055">
            <v>0</v>
          </cell>
        </row>
        <row r="4056">
          <cell r="C4056">
            <v>0</v>
          </cell>
          <cell r="E4056">
            <v>0</v>
          </cell>
        </row>
        <row r="4057">
          <cell r="C4057">
            <v>0</v>
          </cell>
          <cell r="E4057">
            <v>0</v>
          </cell>
        </row>
        <row r="4058">
          <cell r="C4058">
            <v>0</v>
          </cell>
          <cell r="E4058">
            <v>0</v>
          </cell>
        </row>
        <row r="4059">
          <cell r="C4059">
            <v>0</v>
          </cell>
          <cell r="E4059">
            <v>0</v>
          </cell>
        </row>
        <row r="4060">
          <cell r="C4060">
            <v>0</v>
          </cell>
          <cell r="E4060">
            <v>0</v>
          </cell>
        </row>
        <row r="4061">
          <cell r="C4061">
            <v>0</v>
          </cell>
          <cell r="E4061">
            <v>0</v>
          </cell>
        </row>
        <row r="4062">
          <cell r="C4062">
            <v>0</v>
          </cell>
          <cell r="E4062">
            <v>0</v>
          </cell>
        </row>
        <row r="4063">
          <cell r="C4063">
            <v>0</v>
          </cell>
          <cell r="E4063">
            <v>0</v>
          </cell>
        </row>
        <row r="4064">
          <cell r="C4064">
            <v>0</v>
          </cell>
          <cell r="E4064">
            <v>0</v>
          </cell>
        </row>
        <row r="4065">
          <cell r="C4065">
            <v>0</v>
          </cell>
          <cell r="E4065">
            <v>0</v>
          </cell>
        </row>
        <row r="4066">
          <cell r="C4066">
            <v>0</v>
          </cell>
          <cell r="E4066">
            <v>0</v>
          </cell>
        </row>
        <row r="4067">
          <cell r="C4067">
            <v>0</v>
          </cell>
          <cell r="E4067">
            <v>0</v>
          </cell>
        </row>
        <row r="4068">
          <cell r="C4068">
            <v>0</v>
          </cell>
          <cell r="E4068">
            <v>0</v>
          </cell>
        </row>
        <row r="4069">
          <cell r="C4069">
            <v>0</v>
          </cell>
          <cell r="E4069">
            <v>0</v>
          </cell>
        </row>
        <row r="4070">
          <cell r="C4070">
            <v>0</v>
          </cell>
          <cell r="E4070">
            <v>0</v>
          </cell>
        </row>
        <row r="4071">
          <cell r="C4071">
            <v>0</v>
          </cell>
          <cell r="E4071">
            <v>0</v>
          </cell>
        </row>
        <row r="4072">
          <cell r="C4072">
            <v>0</v>
          </cell>
          <cell r="E4072">
            <v>0</v>
          </cell>
        </row>
        <row r="4073">
          <cell r="C4073">
            <v>0</v>
          </cell>
          <cell r="E4073">
            <v>0</v>
          </cell>
        </row>
        <row r="4074">
          <cell r="C4074">
            <v>0</v>
          </cell>
          <cell r="E4074">
            <v>0</v>
          </cell>
        </row>
        <row r="4075">
          <cell r="C4075">
            <v>0</v>
          </cell>
          <cell r="E4075">
            <v>0</v>
          </cell>
        </row>
        <row r="4076">
          <cell r="C4076">
            <v>0</v>
          </cell>
          <cell r="E4076">
            <v>0</v>
          </cell>
        </row>
        <row r="4077">
          <cell r="C4077">
            <v>0</v>
          </cell>
          <cell r="E4077">
            <v>0</v>
          </cell>
        </row>
        <row r="4078">
          <cell r="C4078">
            <v>0</v>
          </cell>
          <cell r="E4078">
            <v>0</v>
          </cell>
        </row>
        <row r="4079">
          <cell r="C4079">
            <v>0</v>
          </cell>
          <cell r="E4079">
            <v>0</v>
          </cell>
        </row>
        <row r="4080">
          <cell r="C4080">
            <v>0</v>
          </cell>
          <cell r="E4080">
            <v>0</v>
          </cell>
        </row>
        <row r="4081">
          <cell r="C4081">
            <v>0</v>
          </cell>
          <cell r="E4081">
            <v>0</v>
          </cell>
        </row>
        <row r="4082">
          <cell r="C4082">
            <v>0</v>
          </cell>
          <cell r="E4082">
            <v>0</v>
          </cell>
        </row>
        <row r="4083">
          <cell r="C4083">
            <v>0</v>
          </cell>
          <cell r="E4083">
            <v>0</v>
          </cell>
        </row>
        <row r="4084">
          <cell r="C4084">
            <v>0</v>
          </cell>
          <cell r="E4084">
            <v>0</v>
          </cell>
        </row>
        <row r="4085">
          <cell r="C4085">
            <v>0</v>
          </cell>
          <cell r="E4085">
            <v>0</v>
          </cell>
        </row>
        <row r="4086">
          <cell r="C4086">
            <v>0</v>
          </cell>
          <cell r="E4086">
            <v>0</v>
          </cell>
        </row>
        <row r="4087">
          <cell r="C4087">
            <v>0</v>
          </cell>
          <cell r="E4087">
            <v>0</v>
          </cell>
        </row>
        <row r="4088">
          <cell r="C4088">
            <v>0</v>
          </cell>
          <cell r="E4088">
            <v>0</v>
          </cell>
        </row>
        <row r="4089">
          <cell r="C4089">
            <v>0</v>
          </cell>
          <cell r="E4089">
            <v>0</v>
          </cell>
        </row>
        <row r="4090">
          <cell r="C4090">
            <v>0</v>
          </cell>
          <cell r="E4090">
            <v>0</v>
          </cell>
        </row>
        <row r="4091">
          <cell r="C4091">
            <v>0</v>
          </cell>
          <cell r="E4091">
            <v>0</v>
          </cell>
        </row>
        <row r="4092">
          <cell r="C4092">
            <v>0</v>
          </cell>
          <cell r="E4092">
            <v>0</v>
          </cell>
        </row>
        <row r="4093">
          <cell r="C4093">
            <v>0</v>
          </cell>
          <cell r="E4093">
            <v>0</v>
          </cell>
        </row>
        <row r="4094">
          <cell r="C4094">
            <v>0</v>
          </cell>
          <cell r="E4094">
            <v>0</v>
          </cell>
        </row>
        <row r="4095">
          <cell r="C4095">
            <v>0</v>
          </cell>
          <cell r="E4095">
            <v>0</v>
          </cell>
        </row>
        <row r="4096">
          <cell r="C4096">
            <v>0</v>
          </cell>
          <cell r="E4096">
            <v>0</v>
          </cell>
        </row>
        <row r="4097">
          <cell r="C4097">
            <v>0</v>
          </cell>
          <cell r="E4097">
            <v>0</v>
          </cell>
        </row>
        <row r="4098">
          <cell r="C4098">
            <v>0</v>
          </cell>
          <cell r="E4098">
            <v>0</v>
          </cell>
        </row>
        <row r="4099">
          <cell r="C4099">
            <v>0</v>
          </cell>
          <cell r="E4099">
            <v>0</v>
          </cell>
        </row>
        <row r="4100">
          <cell r="C4100">
            <v>0</v>
          </cell>
          <cell r="E4100">
            <v>0</v>
          </cell>
        </row>
        <row r="4101">
          <cell r="C4101">
            <v>0</v>
          </cell>
          <cell r="E4101">
            <v>0</v>
          </cell>
        </row>
        <row r="4102">
          <cell r="C4102">
            <v>0</v>
          </cell>
          <cell r="E4102">
            <v>0</v>
          </cell>
        </row>
        <row r="4103">
          <cell r="C4103">
            <v>0</v>
          </cell>
          <cell r="E4103">
            <v>0</v>
          </cell>
        </row>
        <row r="4104">
          <cell r="C4104">
            <v>0</v>
          </cell>
          <cell r="E4104">
            <v>0</v>
          </cell>
        </row>
        <row r="4105">
          <cell r="C4105">
            <v>0</v>
          </cell>
          <cell r="E4105">
            <v>0</v>
          </cell>
        </row>
        <row r="4106">
          <cell r="C4106">
            <v>0</v>
          </cell>
          <cell r="E4106">
            <v>0</v>
          </cell>
        </row>
        <row r="4107">
          <cell r="C4107">
            <v>0</v>
          </cell>
          <cell r="E4107">
            <v>0</v>
          </cell>
        </row>
        <row r="4108">
          <cell r="C4108">
            <v>0</v>
          </cell>
          <cell r="E4108">
            <v>0</v>
          </cell>
        </row>
        <row r="4109">
          <cell r="C4109">
            <v>0</v>
          </cell>
          <cell r="E4109">
            <v>0</v>
          </cell>
        </row>
        <row r="4110">
          <cell r="C4110">
            <v>0</v>
          </cell>
          <cell r="E4110">
            <v>0</v>
          </cell>
        </row>
        <row r="4111">
          <cell r="C4111">
            <v>0</v>
          </cell>
          <cell r="E4111">
            <v>0</v>
          </cell>
        </row>
        <row r="4112">
          <cell r="C4112">
            <v>0</v>
          </cell>
          <cell r="E4112">
            <v>0</v>
          </cell>
        </row>
        <row r="4113">
          <cell r="C4113">
            <v>0</v>
          </cell>
          <cell r="E4113">
            <v>0</v>
          </cell>
        </row>
        <row r="4114">
          <cell r="C4114">
            <v>0</v>
          </cell>
          <cell r="E4114">
            <v>0</v>
          </cell>
        </row>
        <row r="4115">
          <cell r="C4115">
            <v>0</v>
          </cell>
          <cell r="E4115">
            <v>0</v>
          </cell>
        </row>
        <row r="4116">
          <cell r="C4116">
            <v>0</v>
          </cell>
          <cell r="E4116">
            <v>0</v>
          </cell>
        </row>
        <row r="4117">
          <cell r="C4117">
            <v>0</v>
          </cell>
          <cell r="E4117">
            <v>0</v>
          </cell>
        </row>
        <row r="4118">
          <cell r="C4118">
            <v>0</v>
          </cell>
          <cell r="E4118">
            <v>0</v>
          </cell>
        </row>
        <row r="4119">
          <cell r="C4119">
            <v>0</v>
          </cell>
          <cell r="E4119">
            <v>0</v>
          </cell>
        </row>
        <row r="4120">
          <cell r="C4120">
            <v>0</v>
          </cell>
          <cell r="E4120">
            <v>0</v>
          </cell>
        </row>
        <row r="4121">
          <cell r="C4121">
            <v>0</v>
          </cell>
          <cell r="E4121">
            <v>0</v>
          </cell>
        </row>
        <row r="4122">
          <cell r="C4122">
            <v>0</v>
          </cell>
          <cell r="E4122">
            <v>0</v>
          </cell>
        </row>
        <row r="4123">
          <cell r="C4123">
            <v>0</v>
          </cell>
          <cell r="E4123">
            <v>0</v>
          </cell>
        </row>
        <row r="4124">
          <cell r="C4124">
            <v>0</v>
          </cell>
          <cell r="E4124">
            <v>0</v>
          </cell>
        </row>
        <row r="4125">
          <cell r="C4125">
            <v>0</v>
          </cell>
          <cell r="E4125">
            <v>0</v>
          </cell>
        </row>
        <row r="4126">
          <cell r="C4126">
            <v>0</v>
          </cell>
          <cell r="E4126">
            <v>0</v>
          </cell>
        </row>
        <row r="4127">
          <cell r="C4127">
            <v>0</v>
          </cell>
          <cell r="E4127">
            <v>0</v>
          </cell>
        </row>
        <row r="4128">
          <cell r="C4128">
            <v>0</v>
          </cell>
          <cell r="E4128">
            <v>0</v>
          </cell>
        </row>
        <row r="4129">
          <cell r="C4129">
            <v>0</v>
          </cell>
          <cell r="E4129">
            <v>0</v>
          </cell>
        </row>
        <row r="4130">
          <cell r="C4130">
            <v>0</v>
          </cell>
          <cell r="E4130">
            <v>0</v>
          </cell>
        </row>
        <row r="4131">
          <cell r="C4131">
            <v>0</v>
          </cell>
          <cell r="E4131">
            <v>0</v>
          </cell>
        </row>
        <row r="4132">
          <cell r="C4132">
            <v>0</v>
          </cell>
          <cell r="E4132">
            <v>0</v>
          </cell>
        </row>
        <row r="4133">
          <cell r="C4133">
            <v>0</v>
          </cell>
          <cell r="E4133">
            <v>0</v>
          </cell>
        </row>
        <row r="4134">
          <cell r="C4134">
            <v>0</v>
          </cell>
          <cell r="E4134">
            <v>0</v>
          </cell>
        </row>
        <row r="4135">
          <cell r="C4135">
            <v>0</v>
          </cell>
          <cell r="E4135">
            <v>0</v>
          </cell>
        </row>
        <row r="4136">
          <cell r="C4136">
            <v>0</v>
          </cell>
          <cell r="E4136">
            <v>0</v>
          </cell>
        </row>
        <row r="4137">
          <cell r="C4137">
            <v>0</v>
          </cell>
          <cell r="E4137">
            <v>0</v>
          </cell>
        </row>
        <row r="4138">
          <cell r="C4138">
            <v>0</v>
          </cell>
          <cell r="E4138">
            <v>0</v>
          </cell>
        </row>
        <row r="4139">
          <cell r="C4139">
            <v>0</v>
          </cell>
          <cell r="E4139">
            <v>0</v>
          </cell>
        </row>
        <row r="4140">
          <cell r="C4140">
            <v>0</v>
          </cell>
          <cell r="E4140">
            <v>0</v>
          </cell>
        </row>
        <row r="4141">
          <cell r="C4141">
            <v>0</v>
          </cell>
          <cell r="E4141">
            <v>0</v>
          </cell>
        </row>
        <row r="4142">
          <cell r="C4142">
            <v>0</v>
          </cell>
          <cell r="E4142">
            <v>0</v>
          </cell>
        </row>
        <row r="4143">
          <cell r="C4143">
            <v>0</v>
          </cell>
          <cell r="E4143">
            <v>0</v>
          </cell>
        </row>
        <row r="4144">
          <cell r="C4144">
            <v>0</v>
          </cell>
          <cell r="E4144">
            <v>0</v>
          </cell>
        </row>
        <row r="4145">
          <cell r="C4145">
            <v>0</v>
          </cell>
          <cell r="E4145">
            <v>0</v>
          </cell>
        </row>
        <row r="4146">
          <cell r="C4146">
            <v>0</v>
          </cell>
          <cell r="E4146">
            <v>0</v>
          </cell>
        </row>
        <row r="4147">
          <cell r="C4147">
            <v>0</v>
          </cell>
          <cell r="E4147">
            <v>0</v>
          </cell>
        </row>
        <row r="4148">
          <cell r="C4148">
            <v>0</v>
          </cell>
          <cell r="E4148">
            <v>0</v>
          </cell>
        </row>
        <row r="4149">
          <cell r="C4149">
            <v>0</v>
          </cell>
          <cell r="E4149">
            <v>0</v>
          </cell>
        </row>
        <row r="4150">
          <cell r="C4150">
            <v>0</v>
          </cell>
          <cell r="E4150">
            <v>0</v>
          </cell>
        </row>
        <row r="4151">
          <cell r="C4151">
            <v>0</v>
          </cell>
          <cell r="E4151">
            <v>0</v>
          </cell>
        </row>
        <row r="4152">
          <cell r="C4152">
            <v>0</v>
          </cell>
          <cell r="E4152">
            <v>0</v>
          </cell>
        </row>
        <row r="4153">
          <cell r="C4153">
            <v>0</v>
          </cell>
          <cell r="E4153">
            <v>0</v>
          </cell>
        </row>
        <row r="4154">
          <cell r="C4154">
            <v>0</v>
          </cell>
          <cell r="E4154">
            <v>0</v>
          </cell>
        </row>
        <row r="4155">
          <cell r="C4155">
            <v>0</v>
          </cell>
          <cell r="E4155">
            <v>0</v>
          </cell>
        </row>
        <row r="4156">
          <cell r="C4156">
            <v>0</v>
          </cell>
          <cell r="E4156">
            <v>0</v>
          </cell>
        </row>
        <row r="4157">
          <cell r="C4157">
            <v>0</v>
          </cell>
          <cell r="E4157">
            <v>0</v>
          </cell>
        </row>
        <row r="4158">
          <cell r="C4158">
            <v>0</v>
          </cell>
          <cell r="E4158">
            <v>0</v>
          </cell>
        </row>
        <row r="4159">
          <cell r="C4159">
            <v>0</v>
          </cell>
          <cell r="E4159">
            <v>0</v>
          </cell>
        </row>
        <row r="4160">
          <cell r="C4160">
            <v>0</v>
          </cell>
          <cell r="E4160">
            <v>0</v>
          </cell>
        </row>
        <row r="4161">
          <cell r="C4161">
            <v>0</v>
          </cell>
          <cell r="E4161">
            <v>0</v>
          </cell>
        </row>
        <row r="4162">
          <cell r="C4162">
            <v>0</v>
          </cell>
          <cell r="E4162">
            <v>0</v>
          </cell>
        </row>
        <row r="4163">
          <cell r="C4163">
            <v>0</v>
          </cell>
          <cell r="E4163">
            <v>0</v>
          </cell>
        </row>
        <row r="4164">
          <cell r="C4164">
            <v>0</v>
          </cell>
          <cell r="E4164">
            <v>0</v>
          </cell>
        </row>
        <row r="4165">
          <cell r="C4165">
            <v>0</v>
          </cell>
          <cell r="E4165">
            <v>0</v>
          </cell>
        </row>
        <row r="4166">
          <cell r="C4166">
            <v>0</v>
          </cell>
          <cell r="E4166">
            <v>0</v>
          </cell>
        </row>
        <row r="4167">
          <cell r="C4167">
            <v>0</v>
          </cell>
          <cell r="E4167">
            <v>0</v>
          </cell>
        </row>
        <row r="4168">
          <cell r="C4168">
            <v>0</v>
          </cell>
          <cell r="E4168">
            <v>0</v>
          </cell>
        </row>
        <row r="4169">
          <cell r="C4169">
            <v>0</v>
          </cell>
          <cell r="E4169">
            <v>0</v>
          </cell>
        </row>
        <row r="4170">
          <cell r="C4170">
            <v>0</v>
          </cell>
          <cell r="E4170">
            <v>0</v>
          </cell>
        </row>
        <row r="4171">
          <cell r="C4171">
            <v>0</v>
          </cell>
          <cell r="E4171">
            <v>0</v>
          </cell>
        </row>
        <row r="4172">
          <cell r="C4172">
            <v>0</v>
          </cell>
          <cell r="E4172">
            <v>0</v>
          </cell>
        </row>
        <row r="4173">
          <cell r="C4173">
            <v>0</v>
          </cell>
          <cell r="E4173">
            <v>0</v>
          </cell>
        </row>
        <row r="4174">
          <cell r="C4174">
            <v>0</v>
          </cell>
          <cell r="E4174">
            <v>0</v>
          </cell>
        </row>
        <row r="4175">
          <cell r="C4175">
            <v>0</v>
          </cell>
          <cell r="E4175">
            <v>0</v>
          </cell>
        </row>
        <row r="4176">
          <cell r="C4176">
            <v>0</v>
          </cell>
          <cell r="E4176">
            <v>0</v>
          </cell>
        </row>
        <row r="4177">
          <cell r="C4177">
            <v>0</v>
          </cell>
          <cell r="E4177">
            <v>0</v>
          </cell>
        </row>
        <row r="4178">
          <cell r="C4178">
            <v>0</v>
          </cell>
          <cell r="E4178">
            <v>0</v>
          </cell>
        </row>
        <row r="4179">
          <cell r="C4179">
            <v>0</v>
          </cell>
          <cell r="E4179">
            <v>0</v>
          </cell>
        </row>
        <row r="4180">
          <cell r="C4180">
            <v>0</v>
          </cell>
          <cell r="E4180">
            <v>0</v>
          </cell>
        </row>
        <row r="4181">
          <cell r="C4181">
            <v>0</v>
          </cell>
          <cell r="E4181">
            <v>0</v>
          </cell>
        </row>
        <row r="4182">
          <cell r="C4182">
            <v>0</v>
          </cell>
          <cell r="E4182">
            <v>0</v>
          </cell>
        </row>
        <row r="4183">
          <cell r="C4183">
            <v>0</v>
          </cell>
          <cell r="E4183">
            <v>0</v>
          </cell>
        </row>
        <row r="4184">
          <cell r="C4184">
            <v>0</v>
          </cell>
          <cell r="E4184">
            <v>0</v>
          </cell>
        </row>
        <row r="4185">
          <cell r="C4185">
            <v>0</v>
          </cell>
          <cell r="E4185">
            <v>0</v>
          </cell>
        </row>
        <row r="4186">
          <cell r="C4186">
            <v>0</v>
          </cell>
          <cell r="E4186">
            <v>0</v>
          </cell>
        </row>
        <row r="4187">
          <cell r="C4187">
            <v>0</v>
          </cell>
          <cell r="E4187">
            <v>0</v>
          </cell>
        </row>
        <row r="4188">
          <cell r="C4188">
            <v>0</v>
          </cell>
          <cell r="E4188">
            <v>0</v>
          </cell>
        </row>
        <row r="4189">
          <cell r="C4189">
            <v>0</v>
          </cell>
          <cell r="E4189">
            <v>0</v>
          </cell>
        </row>
        <row r="4190">
          <cell r="C4190">
            <v>0</v>
          </cell>
          <cell r="E4190">
            <v>0</v>
          </cell>
        </row>
        <row r="4191">
          <cell r="C4191">
            <v>0</v>
          </cell>
          <cell r="E4191">
            <v>0</v>
          </cell>
        </row>
        <row r="4192">
          <cell r="C4192">
            <v>0</v>
          </cell>
          <cell r="E4192">
            <v>0</v>
          </cell>
        </row>
        <row r="4193">
          <cell r="C4193">
            <v>0</v>
          </cell>
          <cell r="E4193">
            <v>0</v>
          </cell>
        </row>
        <row r="4194">
          <cell r="C4194">
            <v>0</v>
          </cell>
          <cell r="E4194">
            <v>0</v>
          </cell>
        </row>
        <row r="4195">
          <cell r="C4195">
            <v>0</v>
          </cell>
          <cell r="E4195">
            <v>0</v>
          </cell>
        </row>
        <row r="4196">
          <cell r="C4196">
            <v>0</v>
          </cell>
          <cell r="E4196">
            <v>0</v>
          </cell>
        </row>
        <row r="4197">
          <cell r="C4197">
            <v>0</v>
          </cell>
          <cell r="E4197">
            <v>0</v>
          </cell>
        </row>
        <row r="4198">
          <cell r="C4198">
            <v>0</v>
          </cell>
          <cell r="E4198">
            <v>0</v>
          </cell>
        </row>
        <row r="4199">
          <cell r="C4199">
            <v>0</v>
          </cell>
          <cell r="E4199">
            <v>0</v>
          </cell>
        </row>
        <row r="4200">
          <cell r="C4200">
            <v>0</v>
          </cell>
          <cell r="E4200">
            <v>0</v>
          </cell>
        </row>
        <row r="4201">
          <cell r="C4201">
            <v>0</v>
          </cell>
          <cell r="E4201">
            <v>0</v>
          </cell>
        </row>
        <row r="4202">
          <cell r="C4202">
            <v>0</v>
          </cell>
          <cell r="E4202">
            <v>0</v>
          </cell>
        </row>
        <row r="4203">
          <cell r="C4203">
            <v>0</v>
          </cell>
          <cell r="E4203">
            <v>0</v>
          </cell>
        </row>
        <row r="4204">
          <cell r="C4204">
            <v>0</v>
          </cell>
          <cell r="E4204">
            <v>0</v>
          </cell>
        </row>
        <row r="4205">
          <cell r="C4205">
            <v>0</v>
          </cell>
          <cell r="E4205">
            <v>0</v>
          </cell>
        </row>
        <row r="4206">
          <cell r="C4206">
            <v>0</v>
          </cell>
          <cell r="E4206">
            <v>0</v>
          </cell>
        </row>
        <row r="4207">
          <cell r="C4207">
            <v>0</v>
          </cell>
          <cell r="E4207">
            <v>0</v>
          </cell>
        </row>
        <row r="4208">
          <cell r="C4208">
            <v>0</v>
          </cell>
          <cell r="E4208">
            <v>0</v>
          </cell>
        </row>
        <row r="4209">
          <cell r="C4209">
            <v>0</v>
          </cell>
          <cell r="E4209">
            <v>0</v>
          </cell>
        </row>
        <row r="4210">
          <cell r="C4210">
            <v>0</v>
          </cell>
          <cell r="E4210">
            <v>0</v>
          </cell>
        </row>
        <row r="4211">
          <cell r="C4211">
            <v>0</v>
          </cell>
          <cell r="E4211">
            <v>0</v>
          </cell>
        </row>
        <row r="4212">
          <cell r="C4212">
            <v>0</v>
          </cell>
          <cell r="E4212">
            <v>0</v>
          </cell>
        </row>
        <row r="4213">
          <cell r="C4213">
            <v>0</v>
          </cell>
          <cell r="E4213">
            <v>0</v>
          </cell>
        </row>
        <row r="4214">
          <cell r="C4214">
            <v>0</v>
          </cell>
          <cell r="E4214">
            <v>0</v>
          </cell>
        </row>
        <row r="4215">
          <cell r="C4215">
            <v>0</v>
          </cell>
          <cell r="E4215">
            <v>0</v>
          </cell>
        </row>
        <row r="4216">
          <cell r="C4216">
            <v>0</v>
          </cell>
          <cell r="E4216">
            <v>0</v>
          </cell>
        </row>
        <row r="4217">
          <cell r="C4217">
            <v>0</v>
          </cell>
          <cell r="E4217">
            <v>0</v>
          </cell>
        </row>
        <row r="4218">
          <cell r="C4218">
            <v>0</v>
          </cell>
          <cell r="E4218">
            <v>0</v>
          </cell>
        </row>
        <row r="4219">
          <cell r="C4219">
            <v>0</v>
          </cell>
          <cell r="E4219">
            <v>0</v>
          </cell>
        </row>
        <row r="4220">
          <cell r="C4220">
            <v>0</v>
          </cell>
          <cell r="E4220">
            <v>0</v>
          </cell>
        </row>
        <row r="4221">
          <cell r="C4221">
            <v>0</v>
          </cell>
          <cell r="E4221">
            <v>0</v>
          </cell>
        </row>
        <row r="4222">
          <cell r="C4222">
            <v>0</v>
          </cell>
          <cell r="E4222">
            <v>0</v>
          </cell>
        </row>
        <row r="4223">
          <cell r="C4223">
            <v>0</v>
          </cell>
          <cell r="E4223">
            <v>0</v>
          </cell>
        </row>
        <row r="4224">
          <cell r="C4224">
            <v>0</v>
          </cell>
          <cell r="E4224">
            <v>0</v>
          </cell>
        </row>
        <row r="4225">
          <cell r="C4225">
            <v>0</v>
          </cell>
          <cell r="E4225">
            <v>0</v>
          </cell>
        </row>
        <row r="4226">
          <cell r="C4226">
            <v>0</v>
          </cell>
          <cell r="E4226">
            <v>0</v>
          </cell>
        </row>
        <row r="4227">
          <cell r="C4227">
            <v>0</v>
          </cell>
          <cell r="E4227">
            <v>0</v>
          </cell>
        </row>
        <row r="4228">
          <cell r="C4228">
            <v>0</v>
          </cell>
          <cell r="E4228">
            <v>0</v>
          </cell>
        </row>
        <row r="4229">
          <cell r="C4229">
            <v>0</v>
          </cell>
          <cell r="E4229">
            <v>0</v>
          </cell>
        </row>
        <row r="4230">
          <cell r="C4230">
            <v>0</v>
          </cell>
          <cell r="E4230">
            <v>0</v>
          </cell>
        </row>
        <row r="4231">
          <cell r="C4231">
            <v>0</v>
          </cell>
          <cell r="E4231">
            <v>0</v>
          </cell>
        </row>
        <row r="4232">
          <cell r="C4232">
            <v>0</v>
          </cell>
          <cell r="E4232">
            <v>0</v>
          </cell>
        </row>
        <row r="4233">
          <cell r="C4233">
            <v>0</v>
          </cell>
          <cell r="E4233">
            <v>0</v>
          </cell>
        </row>
        <row r="4234">
          <cell r="C4234">
            <v>0</v>
          </cell>
          <cell r="E4234">
            <v>0</v>
          </cell>
        </row>
        <row r="4235">
          <cell r="C4235">
            <v>0</v>
          </cell>
          <cell r="E4235">
            <v>0</v>
          </cell>
        </row>
        <row r="4236">
          <cell r="C4236">
            <v>0</v>
          </cell>
          <cell r="E4236">
            <v>0</v>
          </cell>
        </row>
        <row r="4237">
          <cell r="C4237">
            <v>0</v>
          </cell>
          <cell r="E4237">
            <v>0</v>
          </cell>
        </row>
        <row r="4238">
          <cell r="C4238">
            <v>0</v>
          </cell>
          <cell r="E4238">
            <v>0</v>
          </cell>
        </row>
        <row r="4239">
          <cell r="C4239">
            <v>0</v>
          </cell>
          <cell r="E4239">
            <v>0</v>
          </cell>
        </row>
        <row r="4240">
          <cell r="C4240">
            <v>0</v>
          </cell>
          <cell r="E4240">
            <v>0</v>
          </cell>
        </row>
        <row r="4241">
          <cell r="C4241">
            <v>0</v>
          </cell>
          <cell r="E4241">
            <v>0</v>
          </cell>
        </row>
        <row r="4242">
          <cell r="C4242">
            <v>0</v>
          </cell>
          <cell r="E4242">
            <v>0</v>
          </cell>
        </row>
        <row r="4243">
          <cell r="C4243">
            <v>0</v>
          </cell>
          <cell r="E4243">
            <v>0</v>
          </cell>
        </row>
        <row r="4244">
          <cell r="C4244">
            <v>0</v>
          </cell>
          <cell r="E4244">
            <v>0</v>
          </cell>
        </row>
        <row r="4245">
          <cell r="C4245">
            <v>0</v>
          </cell>
          <cell r="E4245">
            <v>0</v>
          </cell>
        </row>
        <row r="4246">
          <cell r="C4246">
            <v>0</v>
          </cell>
          <cell r="E4246">
            <v>0</v>
          </cell>
        </row>
        <row r="4247">
          <cell r="C4247">
            <v>0</v>
          </cell>
          <cell r="E4247">
            <v>0</v>
          </cell>
        </row>
        <row r="4248">
          <cell r="C4248">
            <v>0</v>
          </cell>
          <cell r="E4248">
            <v>0</v>
          </cell>
        </row>
        <row r="4249">
          <cell r="C4249">
            <v>0</v>
          </cell>
          <cell r="E4249">
            <v>0</v>
          </cell>
        </row>
        <row r="4250">
          <cell r="C4250">
            <v>0</v>
          </cell>
          <cell r="E4250">
            <v>0</v>
          </cell>
        </row>
        <row r="4251">
          <cell r="C4251">
            <v>0</v>
          </cell>
          <cell r="E4251">
            <v>0</v>
          </cell>
        </row>
        <row r="4252">
          <cell r="C4252">
            <v>0</v>
          </cell>
          <cell r="E4252">
            <v>0</v>
          </cell>
        </row>
        <row r="4253">
          <cell r="C4253">
            <v>0</v>
          </cell>
          <cell r="E4253">
            <v>0</v>
          </cell>
        </row>
        <row r="4254">
          <cell r="C4254">
            <v>0</v>
          </cell>
          <cell r="E4254">
            <v>0</v>
          </cell>
        </row>
        <row r="4255">
          <cell r="C4255">
            <v>0</v>
          </cell>
          <cell r="E4255">
            <v>0</v>
          </cell>
        </row>
        <row r="4256">
          <cell r="C4256">
            <v>0</v>
          </cell>
          <cell r="E4256">
            <v>0</v>
          </cell>
        </row>
        <row r="4257">
          <cell r="C4257">
            <v>0</v>
          </cell>
          <cell r="E4257">
            <v>0</v>
          </cell>
        </row>
        <row r="4258">
          <cell r="C4258">
            <v>0</v>
          </cell>
          <cell r="E4258">
            <v>0</v>
          </cell>
        </row>
        <row r="4259">
          <cell r="C4259">
            <v>0</v>
          </cell>
          <cell r="E4259">
            <v>0</v>
          </cell>
        </row>
        <row r="4260">
          <cell r="C4260">
            <v>0</v>
          </cell>
          <cell r="E4260">
            <v>0</v>
          </cell>
        </row>
        <row r="4261">
          <cell r="C4261">
            <v>0</v>
          </cell>
          <cell r="E4261">
            <v>0</v>
          </cell>
        </row>
        <row r="4262">
          <cell r="C4262">
            <v>0</v>
          </cell>
          <cell r="E4262">
            <v>0</v>
          </cell>
        </row>
        <row r="4263">
          <cell r="C4263">
            <v>0</v>
          </cell>
          <cell r="E4263">
            <v>0</v>
          </cell>
        </row>
        <row r="4264">
          <cell r="C4264">
            <v>0</v>
          </cell>
          <cell r="E4264">
            <v>0</v>
          </cell>
        </row>
        <row r="4265">
          <cell r="C4265">
            <v>0</v>
          </cell>
          <cell r="E4265">
            <v>0</v>
          </cell>
        </row>
        <row r="4266">
          <cell r="C4266">
            <v>0</v>
          </cell>
          <cell r="E4266">
            <v>0</v>
          </cell>
        </row>
        <row r="4267">
          <cell r="C4267">
            <v>0</v>
          </cell>
          <cell r="E4267">
            <v>0</v>
          </cell>
        </row>
        <row r="4268">
          <cell r="C4268">
            <v>0</v>
          </cell>
          <cell r="E4268">
            <v>0</v>
          </cell>
        </row>
        <row r="4269">
          <cell r="C4269">
            <v>0</v>
          </cell>
          <cell r="E4269">
            <v>0</v>
          </cell>
        </row>
        <row r="4270">
          <cell r="C4270">
            <v>0</v>
          </cell>
          <cell r="E4270">
            <v>0</v>
          </cell>
        </row>
        <row r="4271">
          <cell r="C4271">
            <v>0</v>
          </cell>
          <cell r="E4271">
            <v>0</v>
          </cell>
        </row>
        <row r="4272">
          <cell r="C4272">
            <v>0</v>
          </cell>
          <cell r="E4272">
            <v>0</v>
          </cell>
        </row>
        <row r="4273">
          <cell r="C4273">
            <v>0</v>
          </cell>
          <cell r="E4273">
            <v>0</v>
          </cell>
        </row>
        <row r="4274">
          <cell r="C4274">
            <v>0</v>
          </cell>
          <cell r="E4274">
            <v>0</v>
          </cell>
        </row>
        <row r="4275">
          <cell r="C4275">
            <v>0</v>
          </cell>
          <cell r="E4275">
            <v>0</v>
          </cell>
        </row>
        <row r="4276">
          <cell r="C4276">
            <v>0</v>
          </cell>
          <cell r="E4276">
            <v>0</v>
          </cell>
        </row>
        <row r="4277">
          <cell r="C4277">
            <v>0</v>
          </cell>
          <cell r="E4277">
            <v>0</v>
          </cell>
        </row>
        <row r="4278">
          <cell r="C4278">
            <v>0</v>
          </cell>
          <cell r="E4278">
            <v>0</v>
          </cell>
        </row>
        <row r="4279">
          <cell r="C4279">
            <v>0</v>
          </cell>
          <cell r="E4279">
            <v>0</v>
          </cell>
        </row>
        <row r="4280">
          <cell r="C4280">
            <v>0</v>
          </cell>
          <cell r="E4280">
            <v>0</v>
          </cell>
        </row>
        <row r="4281">
          <cell r="C4281">
            <v>0</v>
          </cell>
          <cell r="E4281">
            <v>0</v>
          </cell>
        </row>
        <row r="4282">
          <cell r="C4282">
            <v>0</v>
          </cell>
          <cell r="E4282">
            <v>0</v>
          </cell>
        </row>
        <row r="4283">
          <cell r="C4283">
            <v>0</v>
          </cell>
          <cell r="E4283">
            <v>0</v>
          </cell>
        </row>
        <row r="4284">
          <cell r="C4284">
            <v>0</v>
          </cell>
          <cell r="E4284">
            <v>0</v>
          </cell>
        </row>
        <row r="4285">
          <cell r="C4285">
            <v>0</v>
          </cell>
          <cell r="E4285">
            <v>0</v>
          </cell>
        </row>
        <row r="4286">
          <cell r="C4286">
            <v>0</v>
          </cell>
          <cell r="E4286">
            <v>0</v>
          </cell>
        </row>
        <row r="4287">
          <cell r="C4287">
            <v>0</v>
          </cell>
          <cell r="E4287">
            <v>0</v>
          </cell>
        </row>
        <row r="4288">
          <cell r="C4288">
            <v>0</v>
          </cell>
          <cell r="E4288">
            <v>0</v>
          </cell>
        </row>
        <row r="4289">
          <cell r="C4289">
            <v>0</v>
          </cell>
          <cell r="E4289">
            <v>0</v>
          </cell>
        </row>
        <row r="4290">
          <cell r="C4290">
            <v>0</v>
          </cell>
          <cell r="E4290">
            <v>0</v>
          </cell>
        </row>
        <row r="4291">
          <cell r="C4291">
            <v>0</v>
          </cell>
          <cell r="E4291">
            <v>0</v>
          </cell>
        </row>
        <row r="4292">
          <cell r="C4292">
            <v>0</v>
          </cell>
          <cell r="E4292">
            <v>0</v>
          </cell>
        </row>
        <row r="4293">
          <cell r="C4293">
            <v>0</v>
          </cell>
          <cell r="E4293">
            <v>0</v>
          </cell>
        </row>
        <row r="4294">
          <cell r="C4294">
            <v>0</v>
          </cell>
          <cell r="E4294">
            <v>0</v>
          </cell>
        </row>
        <row r="4295">
          <cell r="C4295">
            <v>0</v>
          </cell>
          <cell r="E4295">
            <v>0</v>
          </cell>
        </row>
        <row r="4296">
          <cell r="C4296">
            <v>0</v>
          </cell>
          <cell r="E4296">
            <v>0</v>
          </cell>
        </row>
        <row r="4297">
          <cell r="C4297">
            <v>0</v>
          </cell>
          <cell r="E4297">
            <v>0</v>
          </cell>
        </row>
        <row r="4298">
          <cell r="C4298">
            <v>0</v>
          </cell>
          <cell r="E4298">
            <v>0</v>
          </cell>
        </row>
        <row r="4299">
          <cell r="C4299">
            <v>0</v>
          </cell>
          <cell r="E4299">
            <v>0</v>
          </cell>
        </row>
        <row r="4300">
          <cell r="C4300">
            <v>0</v>
          </cell>
          <cell r="E4300">
            <v>0</v>
          </cell>
        </row>
        <row r="4301">
          <cell r="C4301">
            <v>0</v>
          </cell>
          <cell r="E4301">
            <v>0</v>
          </cell>
        </row>
        <row r="4302">
          <cell r="C4302">
            <v>0</v>
          </cell>
          <cell r="E4302">
            <v>0</v>
          </cell>
        </row>
        <row r="4303">
          <cell r="C4303">
            <v>0</v>
          </cell>
          <cell r="E4303">
            <v>0</v>
          </cell>
        </row>
        <row r="4304">
          <cell r="C4304">
            <v>0</v>
          </cell>
          <cell r="E4304">
            <v>0</v>
          </cell>
        </row>
        <row r="4305">
          <cell r="C4305">
            <v>0</v>
          </cell>
          <cell r="E4305">
            <v>0</v>
          </cell>
        </row>
        <row r="4306">
          <cell r="C4306">
            <v>0</v>
          </cell>
          <cell r="E4306">
            <v>0</v>
          </cell>
        </row>
        <row r="4307">
          <cell r="C4307">
            <v>0</v>
          </cell>
          <cell r="E4307">
            <v>0</v>
          </cell>
        </row>
        <row r="4308">
          <cell r="C4308">
            <v>0</v>
          </cell>
          <cell r="E4308">
            <v>0</v>
          </cell>
        </row>
        <row r="4309">
          <cell r="C4309">
            <v>0</v>
          </cell>
          <cell r="E4309">
            <v>0</v>
          </cell>
        </row>
        <row r="4310">
          <cell r="C4310">
            <v>0</v>
          </cell>
          <cell r="E4310">
            <v>0</v>
          </cell>
        </row>
        <row r="4311">
          <cell r="C4311">
            <v>0</v>
          </cell>
          <cell r="E4311">
            <v>0</v>
          </cell>
        </row>
        <row r="4312">
          <cell r="C4312">
            <v>0</v>
          </cell>
          <cell r="E4312">
            <v>0</v>
          </cell>
        </row>
        <row r="4313">
          <cell r="C4313">
            <v>0</v>
          </cell>
          <cell r="E4313">
            <v>0</v>
          </cell>
        </row>
        <row r="4314">
          <cell r="C4314">
            <v>0</v>
          </cell>
          <cell r="E4314">
            <v>0</v>
          </cell>
        </row>
        <row r="4315">
          <cell r="C4315">
            <v>0</v>
          </cell>
          <cell r="E4315">
            <v>0</v>
          </cell>
        </row>
        <row r="4316">
          <cell r="C4316">
            <v>0</v>
          </cell>
          <cell r="E4316">
            <v>0</v>
          </cell>
        </row>
        <row r="4317">
          <cell r="C4317">
            <v>0</v>
          </cell>
          <cell r="E4317">
            <v>0</v>
          </cell>
        </row>
        <row r="4318">
          <cell r="C4318">
            <v>0</v>
          </cell>
          <cell r="E4318">
            <v>0</v>
          </cell>
        </row>
        <row r="4319">
          <cell r="C4319">
            <v>0</v>
          </cell>
          <cell r="E4319">
            <v>0</v>
          </cell>
        </row>
        <row r="4320">
          <cell r="C4320">
            <v>0</v>
          </cell>
          <cell r="E4320">
            <v>0</v>
          </cell>
        </row>
        <row r="4321">
          <cell r="C4321">
            <v>0</v>
          </cell>
          <cell r="E4321">
            <v>0</v>
          </cell>
        </row>
        <row r="4322">
          <cell r="C4322">
            <v>0</v>
          </cell>
          <cell r="E4322">
            <v>0</v>
          </cell>
        </row>
        <row r="4323">
          <cell r="C4323">
            <v>0</v>
          </cell>
          <cell r="E4323">
            <v>0</v>
          </cell>
        </row>
        <row r="4324">
          <cell r="C4324">
            <v>0</v>
          </cell>
          <cell r="E4324">
            <v>0</v>
          </cell>
        </row>
        <row r="4325">
          <cell r="C4325">
            <v>0</v>
          </cell>
          <cell r="E4325">
            <v>0</v>
          </cell>
        </row>
        <row r="4326">
          <cell r="C4326">
            <v>0</v>
          </cell>
          <cell r="E4326">
            <v>0</v>
          </cell>
        </row>
        <row r="4327">
          <cell r="C4327">
            <v>0</v>
          </cell>
          <cell r="E4327">
            <v>0</v>
          </cell>
        </row>
        <row r="4328">
          <cell r="C4328">
            <v>0</v>
          </cell>
          <cell r="E4328">
            <v>0</v>
          </cell>
        </row>
        <row r="4329">
          <cell r="C4329">
            <v>0</v>
          </cell>
          <cell r="E4329">
            <v>0</v>
          </cell>
        </row>
        <row r="4330">
          <cell r="C4330">
            <v>0</v>
          </cell>
          <cell r="E4330">
            <v>0</v>
          </cell>
        </row>
        <row r="4331">
          <cell r="C4331">
            <v>0</v>
          </cell>
          <cell r="E4331">
            <v>0</v>
          </cell>
        </row>
        <row r="4332">
          <cell r="C4332">
            <v>0</v>
          </cell>
          <cell r="E4332">
            <v>0</v>
          </cell>
        </row>
        <row r="4333">
          <cell r="C4333">
            <v>0</v>
          </cell>
          <cell r="E4333">
            <v>0</v>
          </cell>
        </row>
        <row r="4334">
          <cell r="C4334">
            <v>0</v>
          </cell>
          <cell r="E4334">
            <v>0</v>
          </cell>
        </row>
        <row r="4335">
          <cell r="C4335">
            <v>0</v>
          </cell>
          <cell r="E4335">
            <v>0</v>
          </cell>
        </row>
        <row r="4336">
          <cell r="C4336">
            <v>0</v>
          </cell>
          <cell r="E4336">
            <v>0</v>
          </cell>
        </row>
        <row r="4337">
          <cell r="C4337">
            <v>0</v>
          </cell>
          <cell r="E4337">
            <v>0</v>
          </cell>
        </row>
        <row r="4338">
          <cell r="C4338">
            <v>0</v>
          </cell>
          <cell r="E4338">
            <v>0</v>
          </cell>
        </row>
        <row r="4339">
          <cell r="C4339">
            <v>0</v>
          </cell>
          <cell r="E4339">
            <v>0</v>
          </cell>
        </row>
        <row r="4340">
          <cell r="C4340">
            <v>0</v>
          </cell>
          <cell r="E4340">
            <v>0</v>
          </cell>
        </row>
        <row r="4341">
          <cell r="C4341">
            <v>0</v>
          </cell>
          <cell r="E4341">
            <v>0</v>
          </cell>
        </row>
        <row r="4342">
          <cell r="C4342">
            <v>0</v>
          </cell>
          <cell r="E4342">
            <v>0</v>
          </cell>
        </row>
        <row r="4343">
          <cell r="C4343">
            <v>0</v>
          </cell>
          <cell r="E4343">
            <v>0</v>
          </cell>
        </row>
        <row r="4344">
          <cell r="C4344">
            <v>0</v>
          </cell>
          <cell r="E4344">
            <v>0</v>
          </cell>
        </row>
        <row r="4345">
          <cell r="C4345">
            <v>0</v>
          </cell>
          <cell r="E4345">
            <v>0</v>
          </cell>
        </row>
        <row r="4346">
          <cell r="C4346">
            <v>0</v>
          </cell>
          <cell r="E4346">
            <v>0</v>
          </cell>
        </row>
        <row r="4347">
          <cell r="C4347">
            <v>0</v>
          </cell>
          <cell r="E4347">
            <v>0</v>
          </cell>
        </row>
        <row r="4348">
          <cell r="C4348">
            <v>0</v>
          </cell>
          <cell r="E4348">
            <v>0</v>
          </cell>
        </row>
        <row r="4349">
          <cell r="C4349">
            <v>0</v>
          </cell>
          <cell r="E4349">
            <v>0</v>
          </cell>
        </row>
        <row r="4350">
          <cell r="C4350">
            <v>0</v>
          </cell>
          <cell r="E4350">
            <v>0</v>
          </cell>
        </row>
        <row r="4351">
          <cell r="C4351">
            <v>0</v>
          </cell>
          <cell r="E4351">
            <v>0</v>
          </cell>
        </row>
        <row r="4352">
          <cell r="C4352">
            <v>0</v>
          </cell>
          <cell r="E4352">
            <v>0</v>
          </cell>
        </row>
        <row r="4353">
          <cell r="C4353">
            <v>0</v>
          </cell>
          <cell r="E4353">
            <v>0</v>
          </cell>
        </row>
        <row r="4354">
          <cell r="C4354">
            <v>0</v>
          </cell>
          <cell r="E4354">
            <v>0</v>
          </cell>
        </row>
        <row r="4355">
          <cell r="C4355">
            <v>0</v>
          </cell>
          <cell r="E4355">
            <v>0</v>
          </cell>
        </row>
        <row r="4356">
          <cell r="C4356">
            <v>0</v>
          </cell>
          <cell r="E4356">
            <v>0</v>
          </cell>
        </row>
        <row r="4357">
          <cell r="C4357">
            <v>0</v>
          </cell>
          <cell r="E4357">
            <v>0</v>
          </cell>
        </row>
        <row r="4358">
          <cell r="C4358">
            <v>0</v>
          </cell>
          <cell r="E4358">
            <v>0</v>
          </cell>
        </row>
        <row r="4359">
          <cell r="C4359">
            <v>0</v>
          </cell>
          <cell r="E4359">
            <v>0</v>
          </cell>
        </row>
        <row r="4360">
          <cell r="C4360">
            <v>0</v>
          </cell>
          <cell r="E4360">
            <v>0</v>
          </cell>
        </row>
        <row r="4361">
          <cell r="C4361">
            <v>0</v>
          </cell>
          <cell r="E4361">
            <v>0</v>
          </cell>
        </row>
        <row r="4362">
          <cell r="C4362">
            <v>0</v>
          </cell>
          <cell r="E4362">
            <v>0</v>
          </cell>
        </row>
        <row r="4363">
          <cell r="C4363">
            <v>0</v>
          </cell>
          <cell r="E4363">
            <v>0</v>
          </cell>
        </row>
        <row r="4364">
          <cell r="C4364">
            <v>0</v>
          </cell>
          <cell r="E4364">
            <v>0</v>
          </cell>
        </row>
        <row r="4365">
          <cell r="C4365">
            <v>0</v>
          </cell>
          <cell r="E4365">
            <v>0</v>
          </cell>
        </row>
        <row r="4366">
          <cell r="C4366">
            <v>0</v>
          </cell>
          <cell r="E4366">
            <v>0</v>
          </cell>
        </row>
        <row r="4367">
          <cell r="C4367">
            <v>0</v>
          </cell>
          <cell r="E4367">
            <v>0</v>
          </cell>
        </row>
        <row r="4368">
          <cell r="C4368">
            <v>0</v>
          </cell>
          <cell r="E4368">
            <v>0</v>
          </cell>
        </row>
        <row r="4369">
          <cell r="C4369">
            <v>0</v>
          </cell>
          <cell r="E4369">
            <v>0</v>
          </cell>
        </row>
        <row r="4370">
          <cell r="C4370">
            <v>0</v>
          </cell>
          <cell r="E4370">
            <v>0</v>
          </cell>
        </row>
        <row r="4371">
          <cell r="C4371">
            <v>0</v>
          </cell>
          <cell r="E4371">
            <v>0</v>
          </cell>
        </row>
        <row r="4372">
          <cell r="C4372">
            <v>0</v>
          </cell>
          <cell r="E4372">
            <v>0</v>
          </cell>
        </row>
        <row r="4373">
          <cell r="C4373">
            <v>0</v>
          </cell>
          <cell r="E4373">
            <v>0</v>
          </cell>
        </row>
        <row r="4374">
          <cell r="C4374">
            <v>0</v>
          </cell>
          <cell r="E4374">
            <v>0</v>
          </cell>
        </row>
        <row r="4375">
          <cell r="C4375">
            <v>0</v>
          </cell>
          <cell r="E4375">
            <v>0</v>
          </cell>
        </row>
        <row r="4376">
          <cell r="C4376">
            <v>0</v>
          </cell>
          <cell r="E4376">
            <v>0</v>
          </cell>
        </row>
        <row r="4377">
          <cell r="C4377">
            <v>0</v>
          </cell>
          <cell r="E4377">
            <v>0</v>
          </cell>
        </row>
        <row r="4378">
          <cell r="C4378">
            <v>0</v>
          </cell>
          <cell r="E4378">
            <v>0</v>
          </cell>
        </row>
        <row r="4379">
          <cell r="C4379">
            <v>0</v>
          </cell>
          <cell r="E4379">
            <v>0</v>
          </cell>
        </row>
        <row r="4380">
          <cell r="C4380">
            <v>0</v>
          </cell>
          <cell r="E4380">
            <v>0</v>
          </cell>
        </row>
        <row r="4381">
          <cell r="C4381">
            <v>0</v>
          </cell>
          <cell r="E4381">
            <v>0</v>
          </cell>
        </row>
        <row r="4382">
          <cell r="C4382">
            <v>0</v>
          </cell>
          <cell r="E4382">
            <v>0</v>
          </cell>
        </row>
        <row r="4383">
          <cell r="C4383">
            <v>0</v>
          </cell>
          <cell r="E4383">
            <v>0</v>
          </cell>
        </row>
        <row r="4384">
          <cell r="C4384">
            <v>0</v>
          </cell>
          <cell r="E4384">
            <v>0</v>
          </cell>
        </row>
        <row r="4385">
          <cell r="C4385">
            <v>0</v>
          </cell>
          <cell r="E4385">
            <v>0</v>
          </cell>
        </row>
        <row r="4386">
          <cell r="C4386">
            <v>0</v>
          </cell>
          <cell r="E4386">
            <v>0</v>
          </cell>
        </row>
        <row r="4387">
          <cell r="C4387">
            <v>0</v>
          </cell>
          <cell r="E4387">
            <v>0</v>
          </cell>
        </row>
        <row r="4388">
          <cell r="C4388">
            <v>0</v>
          </cell>
          <cell r="E4388">
            <v>0</v>
          </cell>
        </row>
        <row r="4389">
          <cell r="C4389">
            <v>0</v>
          </cell>
          <cell r="E4389">
            <v>0</v>
          </cell>
        </row>
        <row r="4390">
          <cell r="C4390">
            <v>0</v>
          </cell>
          <cell r="E4390">
            <v>0</v>
          </cell>
        </row>
        <row r="4391">
          <cell r="C4391">
            <v>0</v>
          </cell>
          <cell r="E4391">
            <v>0</v>
          </cell>
        </row>
        <row r="4392">
          <cell r="C4392">
            <v>0</v>
          </cell>
          <cell r="E4392">
            <v>0</v>
          </cell>
        </row>
        <row r="4393">
          <cell r="C4393">
            <v>0</v>
          </cell>
          <cell r="E4393">
            <v>0</v>
          </cell>
        </row>
        <row r="4394">
          <cell r="C4394">
            <v>0</v>
          </cell>
          <cell r="E4394">
            <v>0</v>
          </cell>
        </row>
        <row r="4395">
          <cell r="C4395">
            <v>0</v>
          </cell>
          <cell r="E4395">
            <v>0</v>
          </cell>
        </row>
        <row r="4396">
          <cell r="C4396">
            <v>0</v>
          </cell>
          <cell r="E4396">
            <v>0</v>
          </cell>
        </row>
        <row r="4397">
          <cell r="C4397">
            <v>0</v>
          </cell>
          <cell r="E4397">
            <v>0</v>
          </cell>
        </row>
        <row r="4398">
          <cell r="C4398">
            <v>0</v>
          </cell>
          <cell r="E4398">
            <v>0</v>
          </cell>
        </row>
        <row r="4399">
          <cell r="C4399">
            <v>0</v>
          </cell>
          <cell r="E4399">
            <v>0</v>
          </cell>
        </row>
        <row r="4400">
          <cell r="C4400">
            <v>0</v>
          </cell>
          <cell r="E4400">
            <v>0</v>
          </cell>
        </row>
        <row r="4401">
          <cell r="C4401">
            <v>0</v>
          </cell>
          <cell r="E4401">
            <v>0</v>
          </cell>
        </row>
        <row r="4402">
          <cell r="C4402">
            <v>0</v>
          </cell>
          <cell r="E4402">
            <v>0</v>
          </cell>
        </row>
        <row r="4403">
          <cell r="C4403">
            <v>0</v>
          </cell>
          <cell r="E4403">
            <v>0</v>
          </cell>
        </row>
        <row r="4404">
          <cell r="C4404">
            <v>0</v>
          </cell>
          <cell r="E4404">
            <v>0</v>
          </cell>
        </row>
        <row r="4405">
          <cell r="C4405">
            <v>0</v>
          </cell>
          <cell r="E4405">
            <v>0</v>
          </cell>
        </row>
        <row r="4406">
          <cell r="C4406">
            <v>0</v>
          </cell>
          <cell r="E4406">
            <v>0</v>
          </cell>
        </row>
        <row r="4407">
          <cell r="C4407">
            <v>0</v>
          </cell>
          <cell r="E4407">
            <v>0</v>
          </cell>
        </row>
        <row r="4408">
          <cell r="C4408">
            <v>0</v>
          </cell>
          <cell r="E4408">
            <v>0</v>
          </cell>
        </row>
        <row r="4409">
          <cell r="C4409">
            <v>0</v>
          </cell>
          <cell r="E4409">
            <v>0</v>
          </cell>
        </row>
        <row r="4410">
          <cell r="C4410">
            <v>0</v>
          </cell>
          <cell r="E4410">
            <v>0</v>
          </cell>
        </row>
        <row r="4411">
          <cell r="C4411">
            <v>0</v>
          </cell>
          <cell r="E4411">
            <v>0</v>
          </cell>
        </row>
        <row r="4412">
          <cell r="C4412">
            <v>0</v>
          </cell>
          <cell r="E4412">
            <v>0</v>
          </cell>
        </row>
        <row r="4413">
          <cell r="C4413">
            <v>0</v>
          </cell>
          <cell r="E4413">
            <v>0</v>
          </cell>
        </row>
        <row r="4414">
          <cell r="C4414">
            <v>0</v>
          </cell>
          <cell r="E4414">
            <v>0</v>
          </cell>
        </row>
        <row r="4415">
          <cell r="C4415">
            <v>0</v>
          </cell>
          <cell r="E4415">
            <v>0</v>
          </cell>
        </row>
        <row r="4416">
          <cell r="C4416">
            <v>0</v>
          </cell>
          <cell r="E4416">
            <v>0</v>
          </cell>
        </row>
        <row r="4417">
          <cell r="C4417">
            <v>0</v>
          </cell>
          <cell r="E4417">
            <v>0</v>
          </cell>
        </row>
        <row r="4418">
          <cell r="C4418">
            <v>0</v>
          </cell>
          <cell r="E4418">
            <v>0</v>
          </cell>
        </row>
        <row r="4419">
          <cell r="C4419">
            <v>0</v>
          </cell>
          <cell r="E4419">
            <v>0</v>
          </cell>
        </row>
        <row r="4420">
          <cell r="C4420">
            <v>0</v>
          </cell>
          <cell r="E4420">
            <v>0</v>
          </cell>
        </row>
        <row r="4421">
          <cell r="C4421">
            <v>0</v>
          </cell>
          <cell r="E4421">
            <v>0</v>
          </cell>
        </row>
        <row r="4422">
          <cell r="C4422">
            <v>0</v>
          </cell>
          <cell r="E4422">
            <v>0</v>
          </cell>
        </row>
        <row r="4423">
          <cell r="C4423">
            <v>0</v>
          </cell>
          <cell r="E4423">
            <v>0</v>
          </cell>
        </row>
        <row r="4424">
          <cell r="C4424">
            <v>0</v>
          </cell>
          <cell r="E4424">
            <v>0</v>
          </cell>
        </row>
        <row r="4425">
          <cell r="C4425">
            <v>0</v>
          </cell>
          <cell r="E4425">
            <v>0</v>
          </cell>
        </row>
        <row r="4426">
          <cell r="C4426">
            <v>0</v>
          </cell>
          <cell r="E4426">
            <v>0</v>
          </cell>
        </row>
        <row r="4427">
          <cell r="C4427">
            <v>0</v>
          </cell>
          <cell r="E4427">
            <v>0</v>
          </cell>
        </row>
        <row r="4428">
          <cell r="C4428">
            <v>0</v>
          </cell>
          <cell r="E4428">
            <v>0</v>
          </cell>
        </row>
        <row r="4429">
          <cell r="C4429">
            <v>0</v>
          </cell>
          <cell r="E4429">
            <v>0</v>
          </cell>
        </row>
        <row r="4430">
          <cell r="C4430">
            <v>0</v>
          </cell>
          <cell r="E4430">
            <v>0</v>
          </cell>
        </row>
        <row r="4431">
          <cell r="C4431">
            <v>0</v>
          </cell>
          <cell r="E4431">
            <v>0</v>
          </cell>
        </row>
        <row r="4432">
          <cell r="C4432">
            <v>0</v>
          </cell>
          <cell r="E4432">
            <v>0</v>
          </cell>
        </row>
        <row r="4433">
          <cell r="C4433">
            <v>0</v>
          </cell>
          <cell r="E4433">
            <v>0</v>
          </cell>
        </row>
        <row r="4434">
          <cell r="C4434">
            <v>0</v>
          </cell>
          <cell r="E4434">
            <v>0</v>
          </cell>
        </row>
        <row r="4435">
          <cell r="C4435">
            <v>0</v>
          </cell>
          <cell r="E4435">
            <v>0</v>
          </cell>
        </row>
        <row r="4436">
          <cell r="C4436">
            <v>0</v>
          </cell>
          <cell r="E4436">
            <v>0</v>
          </cell>
        </row>
        <row r="4437">
          <cell r="C4437">
            <v>0</v>
          </cell>
          <cell r="E4437">
            <v>0</v>
          </cell>
        </row>
        <row r="4438">
          <cell r="C4438">
            <v>0</v>
          </cell>
          <cell r="E4438">
            <v>0</v>
          </cell>
        </row>
        <row r="4439">
          <cell r="C4439">
            <v>0</v>
          </cell>
          <cell r="E4439">
            <v>0</v>
          </cell>
        </row>
        <row r="4440">
          <cell r="C4440">
            <v>0</v>
          </cell>
          <cell r="E4440">
            <v>0</v>
          </cell>
        </row>
        <row r="4441">
          <cell r="C4441">
            <v>0</v>
          </cell>
          <cell r="E4441">
            <v>0</v>
          </cell>
        </row>
        <row r="4442">
          <cell r="C4442">
            <v>0</v>
          </cell>
          <cell r="E4442">
            <v>0</v>
          </cell>
        </row>
        <row r="4443">
          <cell r="C4443">
            <v>0</v>
          </cell>
          <cell r="E4443">
            <v>0</v>
          </cell>
        </row>
        <row r="4444">
          <cell r="C4444">
            <v>0</v>
          </cell>
          <cell r="E4444">
            <v>0</v>
          </cell>
        </row>
        <row r="4445">
          <cell r="C4445">
            <v>0</v>
          </cell>
          <cell r="E4445">
            <v>0</v>
          </cell>
        </row>
        <row r="4446">
          <cell r="C4446">
            <v>0</v>
          </cell>
          <cell r="E4446">
            <v>0</v>
          </cell>
        </row>
        <row r="4447">
          <cell r="C4447">
            <v>0</v>
          </cell>
          <cell r="E4447">
            <v>0</v>
          </cell>
        </row>
        <row r="4448">
          <cell r="C4448">
            <v>0</v>
          </cell>
          <cell r="E4448">
            <v>0</v>
          </cell>
        </row>
        <row r="4449">
          <cell r="C4449">
            <v>0</v>
          </cell>
          <cell r="E4449">
            <v>0</v>
          </cell>
        </row>
        <row r="4450">
          <cell r="C4450">
            <v>0</v>
          </cell>
          <cell r="E4450">
            <v>0</v>
          </cell>
        </row>
        <row r="4451">
          <cell r="C4451">
            <v>0</v>
          </cell>
          <cell r="E4451">
            <v>0</v>
          </cell>
        </row>
        <row r="4452">
          <cell r="C4452">
            <v>0</v>
          </cell>
          <cell r="E4452">
            <v>0</v>
          </cell>
        </row>
        <row r="4453">
          <cell r="C4453">
            <v>0</v>
          </cell>
          <cell r="E4453">
            <v>0</v>
          </cell>
        </row>
        <row r="4454">
          <cell r="C4454">
            <v>0</v>
          </cell>
          <cell r="E4454">
            <v>0</v>
          </cell>
        </row>
        <row r="4455">
          <cell r="C4455">
            <v>0</v>
          </cell>
          <cell r="E4455">
            <v>0</v>
          </cell>
        </row>
        <row r="4456">
          <cell r="C4456">
            <v>0</v>
          </cell>
          <cell r="E4456">
            <v>0</v>
          </cell>
        </row>
        <row r="4457">
          <cell r="C4457">
            <v>0</v>
          </cell>
          <cell r="E4457">
            <v>0</v>
          </cell>
        </row>
        <row r="4458">
          <cell r="C4458">
            <v>0</v>
          </cell>
          <cell r="E4458">
            <v>0</v>
          </cell>
        </row>
        <row r="4459">
          <cell r="C4459">
            <v>0</v>
          </cell>
          <cell r="E4459">
            <v>0</v>
          </cell>
        </row>
        <row r="4460">
          <cell r="C4460">
            <v>0</v>
          </cell>
          <cell r="E4460">
            <v>0</v>
          </cell>
        </row>
        <row r="4461">
          <cell r="C4461">
            <v>0</v>
          </cell>
          <cell r="E4461">
            <v>0</v>
          </cell>
        </row>
        <row r="4462">
          <cell r="C4462">
            <v>0</v>
          </cell>
          <cell r="E4462">
            <v>0</v>
          </cell>
        </row>
        <row r="4463">
          <cell r="C4463">
            <v>0</v>
          </cell>
          <cell r="E4463">
            <v>0</v>
          </cell>
        </row>
        <row r="4464">
          <cell r="C4464">
            <v>0</v>
          </cell>
          <cell r="E4464">
            <v>0</v>
          </cell>
        </row>
        <row r="4465">
          <cell r="C4465">
            <v>0</v>
          </cell>
          <cell r="E4465">
            <v>0</v>
          </cell>
        </row>
        <row r="4466">
          <cell r="C4466">
            <v>0</v>
          </cell>
          <cell r="E4466">
            <v>0</v>
          </cell>
        </row>
        <row r="4467">
          <cell r="C4467">
            <v>0</v>
          </cell>
          <cell r="E4467">
            <v>0</v>
          </cell>
        </row>
        <row r="4468">
          <cell r="C4468">
            <v>0</v>
          </cell>
          <cell r="E4468">
            <v>0</v>
          </cell>
        </row>
        <row r="4469">
          <cell r="C4469">
            <v>0</v>
          </cell>
          <cell r="E4469">
            <v>0</v>
          </cell>
        </row>
        <row r="4470">
          <cell r="C4470">
            <v>0</v>
          </cell>
          <cell r="E4470">
            <v>0</v>
          </cell>
        </row>
        <row r="4471">
          <cell r="C4471">
            <v>0</v>
          </cell>
          <cell r="E4471">
            <v>0</v>
          </cell>
        </row>
        <row r="4472">
          <cell r="C4472">
            <v>0</v>
          </cell>
          <cell r="E4472">
            <v>0</v>
          </cell>
        </row>
        <row r="4473">
          <cell r="C4473">
            <v>0</v>
          </cell>
          <cell r="E4473">
            <v>0</v>
          </cell>
        </row>
        <row r="4474">
          <cell r="C4474">
            <v>0</v>
          </cell>
          <cell r="E4474">
            <v>0</v>
          </cell>
        </row>
        <row r="4475">
          <cell r="C4475">
            <v>0</v>
          </cell>
          <cell r="E4475">
            <v>0</v>
          </cell>
        </row>
        <row r="4476">
          <cell r="C4476">
            <v>0</v>
          </cell>
          <cell r="E4476">
            <v>0</v>
          </cell>
        </row>
        <row r="4477">
          <cell r="C4477">
            <v>0</v>
          </cell>
          <cell r="E4477">
            <v>0</v>
          </cell>
        </row>
        <row r="4478">
          <cell r="C4478">
            <v>0</v>
          </cell>
          <cell r="E4478">
            <v>0</v>
          </cell>
        </row>
        <row r="4479">
          <cell r="C4479">
            <v>0</v>
          </cell>
          <cell r="E4479">
            <v>0</v>
          </cell>
        </row>
        <row r="4480">
          <cell r="C4480">
            <v>0</v>
          </cell>
          <cell r="E4480">
            <v>0</v>
          </cell>
        </row>
        <row r="4481">
          <cell r="C4481">
            <v>0</v>
          </cell>
          <cell r="E4481">
            <v>0</v>
          </cell>
        </row>
        <row r="4482">
          <cell r="C4482">
            <v>0</v>
          </cell>
          <cell r="E4482">
            <v>0</v>
          </cell>
        </row>
        <row r="4483">
          <cell r="C4483">
            <v>0</v>
          </cell>
          <cell r="E4483">
            <v>0</v>
          </cell>
        </row>
        <row r="4484">
          <cell r="C4484">
            <v>0</v>
          </cell>
          <cell r="E4484">
            <v>0</v>
          </cell>
        </row>
        <row r="4485">
          <cell r="C4485">
            <v>0</v>
          </cell>
          <cell r="E4485">
            <v>0</v>
          </cell>
        </row>
        <row r="4486">
          <cell r="C4486">
            <v>0</v>
          </cell>
          <cell r="E4486">
            <v>0</v>
          </cell>
        </row>
        <row r="4487">
          <cell r="C4487">
            <v>0</v>
          </cell>
          <cell r="E4487">
            <v>0</v>
          </cell>
        </row>
        <row r="4488">
          <cell r="C4488">
            <v>0</v>
          </cell>
          <cell r="E4488">
            <v>0</v>
          </cell>
        </row>
        <row r="4489">
          <cell r="C4489">
            <v>0</v>
          </cell>
          <cell r="E4489">
            <v>0</v>
          </cell>
        </row>
        <row r="4490">
          <cell r="C4490">
            <v>0</v>
          </cell>
          <cell r="E4490">
            <v>0</v>
          </cell>
        </row>
        <row r="4491">
          <cell r="C4491">
            <v>0</v>
          </cell>
          <cell r="E4491">
            <v>0</v>
          </cell>
        </row>
        <row r="4492">
          <cell r="C4492">
            <v>0</v>
          </cell>
          <cell r="E4492">
            <v>0</v>
          </cell>
        </row>
        <row r="4493">
          <cell r="C4493">
            <v>0</v>
          </cell>
          <cell r="E4493">
            <v>0</v>
          </cell>
        </row>
        <row r="4494">
          <cell r="C4494">
            <v>0</v>
          </cell>
          <cell r="E4494">
            <v>0</v>
          </cell>
        </row>
        <row r="4495">
          <cell r="C4495">
            <v>0</v>
          </cell>
          <cell r="E4495">
            <v>0</v>
          </cell>
        </row>
        <row r="4496">
          <cell r="C4496">
            <v>0</v>
          </cell>
          <cell r="E4496">
            <v>0</v>
          </cell>
        </row>
        <row r="4497">
          <cell r="C4497">
            <v>0</v>
          </cell>
          <cell r="E4497">
            <v>0</v>
          </cell>
        </row>
        <row r="4498">
          <cell r="C4498">
            <v>0</v>
          </cell>
          <cell r="E4498">
            <v>0</v>
          </cell>
        </row>
        <row r="4499">
          <cell r="C4499">
            <v>0</v>
          </cell>
          <cell r="E4499">
            <v>0</v>
          </cell>
        </row>
        <row r="4500">
          <cell r="C4500">
            <v>0</v>
          </cell>
          <cell r="E4500">
            <v>0</v>
          </cell>
        </row>
        <row r="4501">
          <cell r="C4501">
            <v>0</v>
          </cell>
          <cell r="E4501">
            <v>0</v>
          </cell>
        </row>
        <row r="4502">
          <cell r="C4502">
            <v>0</v>
          </cell>
          <cell r="E4502">
            <v>0</v>
          </cell>
        </row>
        <row r="4503">
          <cell r="C4503">
            <v>0</v>
          </cell>
          <cell r="E4503">
            <v>0</v>
          </cell>
        </row>
        <row r="4504">
          <cell r="C4504">
            <v>0</v>
          </cell>
          <cell r="E4504">
            <v>0</v>
          </cell>
        </row>
        <row r="4505">
          <cell r="C4505">
            <v>0</v>
          </cell>
          <cell r="E4505">
            <v>0</v>
          </cell>
        </row>
        <row r="4506">
          <cell r="C4506">
            <v>0</v>
          </cell>
          <cell r="E4506">
            <v>0</v>
          </cell>
        </row>
        <row r="4507">
          <cell r="C4507">
            <v>0</v>
          </cell>
          <cell r="E4507">
            <v>0</v>
          </cell>
        </row>
        <row r="4508">
          <cell r="C4508">
            <v>0</v>
          </cell>
          <cell r="E4508">
            <v>0</v>
          </cell>
        </row>
        <row r="4509">
          <cell r="C4509">
            <v>0</v>
          </cell>
          <cell r="E4509">
            <v>0</v>
          </cell>
        </row>
        <row r="4510">
          <cell r="C4510">
            <v>0</v>
          </cell>
          <cell r="E4510">
            <v>0</v>
          </cell>
        </row>
        <row r="4511">
          <cell r="C4511">
            <v>0</v>
          </cell>
          <cell r="E4511">
            <v>0</v>
          </cell>
        </row>
        <row r="4512">
          <cell r="C4512">
            <v>0</v>
          </cell>
          <cell r="E4512">
            <v>0</v>
          </cell>
        </row>
        <row r="4513">
          <cell r="C4513">
            <v>0</v>
          </cell>
          <cell r="E4513">
            <v>0</v>
          </cell>
        </row>
        <row r="4514">
          <cell r="C4514">
            <v>0</v>
          </cell>
          <cell r="E4514">
            <v>0</v>
          </cell>
        </row>
        <row r="4515">
          <cell r="C4515">
            <v>0</v>
          </cell>
          <cell r="E4515">
            <v>0</v>
          </cell>
        </row>
        <row r="4516">
          <cell r="C4516">
            <v>0</v>
          </cell>
          <cell r="E4516">
            <v>0</v>
          </cell>
        </row>
        <row r="4517">
          <cell r="C4517">
            <v>0</v>
          </cell>
          <cell r="E4517">
            <v>0</v>
          </cell>
        </row>
        <row r="4518">
          <cell r="C4518">
            <v>0</v>
          </cell>
          <cell r="E4518">
            <v>0</v>
          </cell>
        </row>
        <row r="4519">
          <cell r="C4519">
            <v>0</v>
          </cell>
          <cell r="E4519">
            <v>0</v>
          </cell>
        </row>
        <row r="4520">
          <cell r="C4520">
            <v>0</v>
          </cell>
          <cell r="E4520">
            <v>0</v>
          </cell>
        </row>
        <row r="4521">
          <cell r="C4521">
            <v>0</v>
          </cell>
          <cell r="E4521">
            <v>0</v>
          </cell>
        </row>
        <row r="4522">
          <cell r="C4522">
            <v>0</v>
          </cell>
          <cell r="E4522">
            <v>0</v>
          </cell>
        </row>
        <row r="4523">
          <cell r="C4523">
            <v>0</v>
          </cell>
          <cell r="E4523">
            <v>0</v>
          </cell>
        </row>
        <row r="4524">
          <cell r="C4524">
            <v>0</v>
          </cell>
          <cell r="E4524">
            <v>0</v>
          </cell>
        </row>
        <row r="4525">
          <cell r="C4525">
            <v>0</v>
          </cell>
          <cell r="E4525">
            <v>0</v>
          </cell>
        </row>
        <row r="4526">
          <cell r="C4526">
            <v>0</v>
          </cell>
          <cell r="E4526">
            <v>0</v>
          </cell>
        </row>
        <row r="4527">
          <cell r="C4527">
            <v>0</v>
          </cell>
          <cell r="E4527">
            <v>0</v>
          </cell>
        </row>
        <row r="4528">
          <cell r="C4528">
            <v>0</v>
          </cell>
          <cell r="E4528">
            <v>0</v>
          </cell>
        </row>
        <row r="4529">
          <cell r="C4529">
            <v>0</v>
          </cell>
          <cell r="E4529">
            <v>0</v>
          </cell>
        </row>
        <row r="4530">
          <cell r="C4530">
            <v>0</v>
          </cell>
          <cell r="E4530">
            <v>0</v>
          </cell>
        </row>
        <row r="4531">
          <cell r="C4531">
            <v>0</v>
          </cell>
          <cell r="E4531">
            <v>0</v>
          </cell>
        </row>
        <row r="4532">
          <cell r="C4532">
            <v>0</v>
          </cell>
          <cell r="E4532">
            <v>0</v>
          </cell>
        </row>
        <row r="4533">
          <cell r="C4533">
            <v>0</v>
          </cell>
          <cell r="E4533">
            <v>0</v>
          </cell>
        </row>
        <row r="4534">
          <cell r="C4534">
            <v>0</v>
          </cell>
          <cell r="E4534">
            <v>0</v>
          </cell>
        </row>
        <row r="4535">
          <cell r="C4535">
            <v>0</v>
          </cell>
          <cell r="E4535">
            <v>0</v>
          </cell>
        </row>
        <row r="4536">
          <cell r="C4536">
            <v>0</v>
          </cell>
          <cell r="E4536">
            <v>0</v>
          </cell>
        </row>
        <row r="4537">
          <cell r="C4537">
            <v>0</v>
          </cell>
          <cell r="E4537">
            <v>0</v>
          </cell>
        </row>
        <row r="4538">
          <cell r="C4538">
            <v>0</v>
          </cell>
          <cell r="E4538">
            <v>0</v>
          </cell>
        </row>
        <row r="4539">
          <cell r="C4539">
            <v>0</v>
          </cell>
          <cell r="E4539">
            <v>0</v>
          </cell>
        </row>
        <row r="4540">
          <cell r="C4540">
            <v>0</v>
          </cell>
          <cell r="E4540">
            <v>0</v>
          </cell>
        </row>
        <row r="4541">
          <cell r="C4541">
            <v>0</v>
          </cell>
          <cell r="E4541">
            <v>0</v>
          </cell>
        </row>
        <row r="4542">
          <cell r="C4542">
            <v>0</v>
          </cell>
          <cell r="E4542">
            <v>0</v>
          </cell>
        </row>
        <row r="4543">
          <cell r="C4543">
            <v>0</v>
          </cell>
          <cell r="E4543">
            <v>0</v>
          </cell>
        </row>
        <row r="4544">
          <cell r="C4544">
            <v>0</v>
          </cell>
          <cell r="E4544">
            <v>0</v>
          </cell>
        </row>
        <row r="4545">
          <cell r="C4545">
            <v>0</v>
          </cell>
          <cell r="E4545">
            <v>0</v>
          </cell>
        </row>
        <row r="4546">
          <cell r="C4546">
            <v>0</v>
          </cell>
          <cell r="E4546">
            <v>0</v>
          </cell>
        </row>
        <row r="4547">
          <cell r="C4547">
            <v>0</v>
          </cell>
          <cell r="E4547">
            <v>0</v>
          </cell>
        </row>
        <row r="4548">
          <cell r="C4548">
            <v>0</v>
          </cell>
          <cell r="E4548">
            <v>0</v>
          </cell>
        </row>
        <row r="4549">
          <cell r="C4549">
            <v>0</v>
          </cell>
          <cell r="E4549">
            <v>0</v>
          </cell>
        </row>
        <row r="4550">
          <cell r="C4550">
            <v>0</v>
          </cell>
          <cell r="E4550">
            <v>0</v>
          </cell>
        </row>
        <row r="4551">
          <cell r="C4551">
            <v>0</v>
          </cell>
          <cell r="E4551">
            <v>0</v>
          </cell>
        </row>
        <row r="4552">
          <cell r="C4552">
            <v>0</v>
          </cell>
          <cell r="E4552">
            <v>0</v>
          </cell>
        </row>
        <row r="4553">
          <cell r="C4553">
            <v>0</v>
          </cell>
          <cell r="E4553">
            <v>0</v>
          </cell>
        </row>
        <row r="4554">
          <cell r="C4554">
            <v>0</v>
          </cell>
          <cell r="E4554">
            <v>0</v>
          </cell>
        </row>
        <row r="4555">
          <cell r="C4555">
            <v>0</v>
          </cell>
          <cell r="E4555">
            <v>0</v>
          </cell>
        </row>
        <row r="4556">
          <cell r="C4556">
            <v>0</v>
          </cell>
          <cell r="E4556">
            <v>0</v>
          </cell>
        </row>
        <row r="4557">
          <cell r="C4557">
            <v>0</v>
          </cell>
          <cell r="E4557">
            <v>0</v>
          </cell>
        </row>
        <row r="4558">
          <cell r="C4558">
            <v>0</v>
          </cell>
          <cell r="E4558">
            <v>0</v>
          </cell>
        </row>
        <row r="4559">
          <cell r="C4559">
            <v>0</v>
          </cell>
          <cell r="E4559">
            <v>0</v>
          </cell>
        </row>
        <row r="4560">
          <cell r="C4560">
            <v>0</v>
          </cell>
          <cell r="E4560">
            <v>0</v>
          </cell>
        </row>
        <row r="4561">
          <cell r="C4561">
            <v>0</v>
          </cell>
          <cell r="E4561">
            <v>0</v>
          </cell>
        </row>
        <row r="4562">
          <cell r="C4562">
            <v>0</v>
          </cell>
          <cell r="E4562">
            <v>0</v>
          </cell>
        </row>
        <row r="4563">
          <cell r="C4563">
            <v>0</v>
          </cell>
          <cell r="E4563">
            <v>0</v>
          </cell>
        </row>
        <row r="4564">
          <cell r="C4564">
            <v>0</v>
          </cell>
          <cell r="E4564">
            <v>0</v>
          </cell>
        </row>
        <row r="4565">
          <cell r="C4565">
            <v>0</v>
          </cell>
          <cell r="E4565">
            <v>0</v>
          </cell>
        </row>
        <row r="4566">
          <cell r="C4566">
            <v>0</v>
          </cell>
          <cell r="E4566">
            <v>0</v>
          </cell>
        </row>
        <row r="4567">
          <cell r="C4567">
            <v>0</v>
          </cell>
          <cell r="E4567">
            <v>0</v>
          </cell>
        </row>
        <row r="4568">
          <cell r="C4568">
            <v>0</v>
          </cell>
          <cell r="E4568">
            <v>0</v>
          </cell>
        </row>
        <row r="4569">
          <cell r="C4569">
            <v>0</v>
          </cell>
          <cell r="E4569">
            <v>0</v>
          </cell>
        </row>
        <row r="4570">
          <cell r="C4570">
            <v>0</v>
          </cell>
          <cell r="E4570">
            <v>0</v>
          </cell>
        </row>
        <row r="4571">
          <cell r="C4571">
            <v>0</v>
          </cell>
          <cell r="E4571">
            <v>0</v>
          </cell>
        </row>
        <row r="4572">
          <cell r="C4572">
            <v>0</v>
          </cell>
          <cell r="E4572">
            <v>0</v>
          </cell>
        </row>
        <row r="4573">
          <cell r="C4573">
            <v>0</v>
          </cell>
          <cell r="E4573">
            <v>0</v>
          </cell>
        </row>
        <row r="4574">
          <cell r="C4574">
            <v>0</v>
          </cell>
          <cell r="E4574">
            <v>0</v>
          </cell>
        </row>
        <row r="4575">
          <cell r="C4575">
            <v>0</v>
          </cell>
          <cell r="E4575">
            <v>0</v>
          </cell>
        </row>
        <row r="4576">
          <cell r="C4576">
            <v>0</v>
          </cell>
          <cell r="E4576">
            <v>0</v>
          </cell>
        </row>
        <row r="4577">
          <cell r="C4577">
            <v>0</v>
          </cell>
          <cell r="E4577">
            <v>0</v>
          </cell>
        </row>
        <row r="4578">
          <cell r="C4578">
            <v>0</v>
          </cell>
          <cell r="E4578">
            <v>0</v>
          </cell>
        </row>
        <row r="4579">
          <cell r="C4579">
            <v>0</v>
          </cell>
          <cell r="E4579">
            <v>0</v>
          </cell>
        </row>
        <row r="4580">
          <cell r="C4580">
            <v>0</v>
          </cell>
          <cell r="E4580">
            <v>0</v>
          </cell>
        </row>
        <row r="4581">
          <cell r="C4581">
            <v>0</v>
          </cell>
          <cell r="E4581">
            <v>0</v>
          </cell>
        </row>
        <row r="4582">
          <cell r="C4582">
            <v>0</v>
          </cell>
          <cell r="E4582">
            <v>0</v>
          </cell>
        </row>
        <row r="4583">
          <cell r="C4583">
            <v>0</v>
          </cell>
          <cell r="E4583">
            <v>0</v>
          </cell>
        </row>
        <row r="4584">
          <cell r="C4584">
            <v>0</v>
          </cell>
          <cell r="E4584">
            <v>0</v>
          </cell>
        </row>
        <row r="4585">
          <cell r="C4585">
            <v>0</v>
          </cell>
          <cell r="E4585">
            <v>0</v>
          </cell>
        </row>
        <row r="4586">
          <cell r="C4586">
            <v>0</v>
          </cell>
          <cell r="E4586">
            <v>0</v>
          </cell>
        </row>
        <row r="4587">
          <cell r="C4587">
            <v>0</v>
          </cell>
          <cell r="E4587">
            <v>0</v>
          </cell>
        </row>
        <row r="4588">
          <cell r="C4588">
            <v>0</v>
          </cell>
          <cell r="E4588">
            <v>0</v>
          </cell>
        </row>
        <row r="4589">
          <cell r="C4589">
            <v>0</v>
          </cell>
          <cell r="E4589">
            <v>0</v>
          </cell>
        </row>
        <row r="4590">
          <cell r="C4590">
            <v>0</v>
          </cell>
          <cell r="E4590">
            <v>0</v>
          </cell>
        </row>
        <row r="4591">
          <cell r="C4591">
            <v>0</v>
          </cell>
          <cell r="E4591">
            <v>0</v>
          </cell>
        </row>
        <row r="4592">
          <cell r="C4592">
            <v>0</v>
          </cell>
          <cell r="E4592">
            <v>0</v>
          </cell>
        </row>
        <row r="4593">
          <cell r="C4593">
            <v>0</v>
          </cell>
          <cell r="E4593">
            <v>0</v>
          </cell>
        </row>
        <row r="4594">
          <cell r="C4594">
            <v>0</v>
          </cell>
          <cell r="E4594">
            <v>0</v>
          </cell>
        </row>
        <row r="4595">
          <cell r="C4595">
            <v>0</v>
          </cell>
          <cell r="E4595">
            <v>0</v>
          </cell>
        </row>
        <row r="4596">
          <cell r="C4596">
            <v>0</v>
          </cell>
          <cell r="E4596">
            <v>0</v>
          </cell>
        </row>
        <row r="4597">
          <cell r="C4597">
            <v>0</v>
          </cell>
          <cell r="E4597">
            <v>0</v>
          </cell>
        </row>
        <row r="4598">
          <cell r="C4598">
            <v>0</v>
          </cell>
          <cell r="E4598">
            <v>0</v>
          </cell>
        </row>
        <row r="4599">
          <cell r="C4599">
            <v>0</v>
          </cell>
          <cell r="E4599">
            <v>0</v>
          </cell>
        </row>
        <row r="4600">
          <cell r="C4600">
            <v>0</v>
          </cell>
          <cell r="E4600">
            <v>0</v>
          </cell>
        </row>
        <row r="4601">
          <cell r="C4601">
            <v>0</v>
          </cell>
          <cell r="E4601">
            <v>0</v>
          </cell>
        </row>
        <row r="4602">
          <cell r="C4602">
            <v>0</v>
          </cell>
          <cell r="E4602">
            <v>0</v>
          </cell>
        </row>
        <row r="4603">
          <cell r="C4603">
            <v>0</v>
          </cell>
          <cell r="E4603">
            <v>0</v>
          </cell>
        </row>
        <row r="4604">
          <cell r="C4604">
            <v>0</v>
          </cell>
          <cell r="E4604">
            <v>0</v>
          </cell>
        </row>
        <row r="4605">
          <cell r="C4605">
            <v>0</v>
          </cell>
          <cell r="E4605">
            <v>0</v>
          </cell>
        </row>
        <row r="4606">
          <cell r="C4606">
            <v>0</v>
          </cell>
          <cell r="E4606">
            <v>0</v>
          </cell>
        </row>
        <row r="4607">
          <cell r="C4607">
            <v>0</v>
          </cell>
          <cell r="E4607">
            <v>0</v>
          </cell>
        </row>
        <row r="4608">
          <cell r="C4608">
            <v>0</v>
          </cell>
          <cell r="E4608">
            <v>0</v>
          </cell>
        </row>
        <row r="4609">
          <cell r="C4609">
            <v>0</v>
          </cell>
          <cell r="E4609">
            <v>0</v>
          </cell>
        </row>
        <row r="4610">
          <cell r="C4610">
            <v>0</v>
          </cell>
          <cell r="E4610">
            <v>0</v>
          </cell>
        </row>
        <row r="4611">
          <cell r="C4611">
            <v>0</v>
          </cell>
          <cell r="E4611">
            <v>0</v>
          </cell>
        </row>
        <row r="4612">
          <cell r="C4612">
            <v>0</v>
          </cell>
          <cell r="E4612">
            <v>0</v>
          </cell>
        </row>
        <row r="4613">
          <cell r="C4613">
            <v>0</v>
          </cell>
          <cell r="E4613">
            <v>0</v>
          </cell>
        </row>
        <row r="4614">
          <cell r="C4614">
            <v>0</v>
          </cell>
          <cell r="E4614">
            <v>0</v>
          </cell>
        </row>
        <row r="4615">
          <cell r="C4615">
            <v>0</v>
          </cell>
          <cell r="E4615">
            <v>0</v>
          </cell>
        </row>
        <row r="4616">
          <cell r="C4616">
            <v>0</v>
          </cell>
          <cell r="E4616">
            <v>0</v>
          </cell>
        </row>
        <row r="4617">
          <cell r="C4617">
            <v>0</v>
          </cell>
          <cell r="E4617">
            <v>0</v>
          </cell>
        </row>
        <row r="4618">
          <cell r="C4618">
            <v>0</v>
          </cell>
          <cell r="E4618">
            <v>0</v>
          </cell>
        </row>
        <row r="4619">
          <cell r="C4619">
            <v>0</v>
          </cell>
          <cell r="E4619">
            <v>0</v>
          </cell>
        </row>
        <row r="4620">
          <cell r="C4620">
            <v>0</v>
          </cell>
          <cell r="E4620">
            <v>0</v>
          </cell>
        </row>
        <row r="4621">
          <cell r="C4621">
            <v>0</v>
          </cell>
          <cell r="E4621">
            <v>0</v>
          </cell>
        </row>
        <row r="4622">
          <cell r="C4622">
            <v>0</v>
          </cell>
          <cell r="E4622">
            <v>0</v>
          </cell>
        </row>
        <row r="4623">
          <cell r="C4623">
            <v>0</v>
          </cell>
          <cell r="E4623">
            <v>0</v>
          </cell>
        </row>
        <row r="4624">
          <cell r="C4624">
            <v>0</v>
          </cell>
          <cell r="E4624">
            <v>0</v>
          </cell>
        </row>
        <row r="4625">
          <cell r="C4625">
            <v>0</v>
          </cell>
          <cell r="E4625">
            <v>0</v>
          </cell>
        </row>
        <row r="4626">
          <cell r="C4626">
            <v>0</v>
          </cell>
          <cell r="E4626">
            <v>0</v>
          </cell>
        </row>
        <row r="4627">
          <cell r="C4627">
            <v>0</v>
          </cell>
          <cell r="E4627">
            <v>0</v>
          </cell>
        </row>
        <row r="4628">
          <cell r="C4628">
            <v>0</v>
          </cell>
          <cell r="E4628">
            <v>0</v>
          </cell>
        </row>
        <row r="4629">
          <cell r="C4629">
            <v>0</v>
          </cell>
          <cell r="E4629">
            <v>0</v>
          </cell>
        </row>
        <row r="4630">
          <cell r="C4630">
            <v>0</v>
          </cell>
          <cell r="E4630">
            <v>0</v>
          </cell>
        </row>
        <row r="4631">
          <cell r="C4631">
            <v>0</v>
          </cell>
          <cell r="E4631">
            <v>0</v>
          </cell>
        </row>
        <row r="4632">
          <cell r="C4632">
            <v>0</v>
          </cell>
          <cell r="E4632">
            <v>0</v>
          </cell>
        </row>
        <row r="4633">
          <cell r="C4633">
            <v>0</v>
          </cell>
          <cell r="E4633">
            <v>0</v>
          </cell>
        </row>
        <row r="4634">
          <cell r="C4634">
            <v>0</v>
          </cell>
          <cell r="E4634">
            <v>0</v>
          </cell>
        </row>
        <row r="4635">
          <cell r="C4635">
            <v>0</v>
          </cell>
          <cell r="E4635">
            <v>0</v>
          </cell>
        </row>
        <row r="4636">
          <cell r="C4636">
            <v>0</v>
          </cell>
          <cell r="E4636">
            <v>0</v>
          </cell>
        </row>
        <row r="4637">
          <cell r="C4637">
            <v>0</v>
          </cell>
          <cell r="E4637">
            <v>0</v>
          </cell>
        </row>
        <row r="4638">
          <cell r="C4638">
            <v>0</v>
          </cell>
          <cell r="E4638">
            <v>0</v>
          </cell>
        </row>
        <row r="4639">
          <cell r="C4639">
            <v>0</v>
          </cell>
          <cell r="E4639">
            <v>0</v>
          </cell>
        </row>
        <row r="4640">
          <cell r="C4640">
            <v>0</v>
          </cell>
          <cell r="E4640">
            <v>0</v>
          </cell>
        </row>
        <row r="4641">
          <cell r="C4641">
            <v>0</v>
          </cell>
          <cell r="E4641">
            <v>0</v>
          </cell>
        </row>
        <row r="4642">
          <cell r="C4642">
            <v>0</v>
          </cell>
          <cell r="E4642">
            <v>0</v>
          </cell>
        </row>
        <row r="4643">
          <cell r="C4643">
            <v>0</v>
          </cell>
          <cell r="E4643">
            <v>0</v>
          </cell>
        </row>
        <row r="4644">
          <cell r="C4644">
            <v>0</v>
          </cell>
          <cell r="E4644">
            <v>0</v>
          </cell>
        </row>
        <row r="4645">
          <cell r="C4645">
            <v>0</v>
          </cell>
          <cell r="E4645">
            <v>0</v>
          </cell>
        </row>
        <row r="4646">
          <cell r="C4646">
            <v>0</v>
          </cell>
          <cell r="E4646">
            <v>0</v>
          </cell>
        </row>
        <row r="4647">
          <cell r="C4647">
            <v>0</v>
          </cell>
          <cell r="E4647">
            <v>0</v>
          </cell>
        </row>
        <row r="4648">
          <cell r="C4648">
            <v>0</v>
          </cell>
          <cell r="E4648">
            <v>0</v>
          </cell>
        </row>
        <row r="4649">
          <cell r="C4649">
            <v>0</v>
          </cell>
          <cell r="E4649">
            <v>0</v>
          </cell>
        </row>
        <row r="4650">
          <cell r="C4650">
            <v>0</v>
          </cell>
          <cell r="E4650">
            <v>0</v>
          </cell>
        </row>
        <row r="4651">
          <cell r="C4651">
            <v>0</v>
          </cell>
          <cell r="E4651">
            <v>0</v>
          </cell>
        </row>
        <row r="4652">
          <cell r="C4652">
            <v>0</v>
          </cell>
          <cell r="E4652">
            <v>0</v>
          </cell>
        </row>
        <row r="4653">
          <cell r="C4653">
            <v>0</v>
          </cell>
          <cell r="E4653">
            <v>0</v>
          </cell>
        </row>
        <row r="4654">
          <cell r="C4654">
            <v>0</v>
          </cell>
          <cell r="E4654">
            <v>0</v>
          </cell>
        </row>
        <row r="4655">
          <cell r="C4655">
            <v>0</v>
          </cell>
          <cell r="E4655">
            <v>0</v>
          </cell>
        </row>
        <row r="4656">
          <cell r="C4656">
            <v>0</v>
          </cell>
          <cell r="E4656">
            <v>0</v>
          </cell>
        </row>
        <row r="4657">
          <cell r="C4657">
            <v>0</v>
          </cell>
          <cell r="E4657">
            <v>0</v>
          </cell>
        </row>
        <row r="4658">
          <cell r="C4658">
            <v>0</v>
          </cell>
          <cell r="E4658">
            <v>0</v>
          </cell>
        </row>
        <row r="4659">
          <cell r="C4659">
            <v>0</v>
          </cell>
          <cell r="E4659">
            <v>0</v>
          </cell>
        </row>
        <row r="4660">
          <cell r="C4660">
            <v>0</v>
          </cell>
          <cell r="E4660">
            <v>0</v>
          </cell>
        </row>
        <row r="4661">
          <cell r="C4661">
            <v>0</v>
          </cell>
          <cell r="E4661">
            <v>0</v>
          </cell>
        </row>
        <row r="4662">
          <cell r="C4662">
            <v>0</v>
          </cell>
          <cell r="E4662">
            <v>0</v>
          </cell>
        </row>
        <row r="4663">
          <cell r="C4663">
            <v>0</v>
          </cell>
          <cell r="E4663">
            <v>0</v>
          </cell>
        </row>
        <row r="4664">
          <cell r="C4664">
            <v>0</v>
          </cell>
          <cell r="E4664">
            <v>0</v>
          </cell>
        </row>
        <row r="4665">
          <cell r="C4665">
            <v>0</v>
          </cell>
          <cell r="E4665">
            <v>0</v>
          </cell>
        </row>
        <row r="4666">
          <cell r="C4666">
            <v>0</v>
          </cell>
          <cell r="E4666">
            <v>0</v>
          </cell>
        </row>
        <row r="4667">
          <cell r="C4667">
            <v>0</v>
          </cell>
          <cell r="E4667">
            <v>0</v>
          </cell>
        </row>
        <row r="4668">
          <cell r="C4668">
            <v>0</v>
          </cell>
          <cell r="E4668">
            <v>0</v>
          </cell>
        </row>
        <row r="4669">
          <cell r="C4669">
            <v>0</v>
          </cell>
          <cell r="E4669">
            <v>0</v>
          </cell>
        </row>
        <row r="4670">
          <cell r="C4670">
            <v>0</v>
          </cell>
          <cell r="E4670">
            <v>0</v>
          </cell>
        </row>
        <row r="4671">
          <cell r="C4671">
            <v>0</v>
          </cell>
          <cell r="E4671">
            <v>0</v>
          </cell>
        </row>
        <row r="4672">
          <cell r="C4672">
            <v>0</v>
          </cell>
          <cell r="E4672">
            <v>0</v>
          </cell>
        </row>
        <row r="4673">
          <cell r="C4673">
            <v>0</v>
          </cell>
          <cell r="E4673">
            <v>0</v>
          </cell>
        </row>
        <row r="4674">
          <cell r="C4674">
            <v>0</v>
          </cell>
          <cell r="E4674">
            <v>0</v>
          </cell>
        </row>
        <row r="4675">
          <cell r="C4675">
            <v>0</v>
          </cell>
          <cell r="E4675">
            <v>0</v>
          </cell>
        </row>
        <row r="4676">
          <cell r="C4676">
            <v>0</v>
          </cell>
          <cell r="E4676">
            <v>0</v>
          </cell>
        </row>
        <row r="4677">
          <cell r="C4677">
            <v>0</v>
          </cell>
          <cell r="E4677">
            <v>0</v>
          </cell>
        </row>
        <row r="4678">
          <cell r="C4678">
            <v>0</v>
          </cell>
          <cell r="E4678">
            <v>0</v>
          </cell>
        </row>
        <row r="4679">
          <cell r="C4679">
            <v>0</v>
          </cell>
          <cell r="E4679">
            <v>0</v>
          </cell>
        </row>
        <row r="4680">
          <cell r="C4680">
            <v>0</v>
          </cell>
          <cell r="E4680">
            <v>0</v>
          </cell>
        </row>
        <row r="4681">
          <cell r="C4681">
            <v>0</v>
          </cell>
          <cell r="E4681">
            <v>0</v>
          </cell>
        </row>
        <row r="4682">
          <cell r="C4682">
            <v>0</v>
          </cell>
          <cell r="E4682">
            <v>0</v>
          </cell>
        </row>
        <row r="4683">
          <cell r="C4683">
            <v>0</v>
          </cell>
          <cell r="E4683">
            <v>0</v>
          </cell>
        </row>
        <row r="4684">
          <cell r="C4684">
            <v>0</v>
          </cell>
          <cell r="E4684">
            <v>0</v>
          </cell>
        </row>
        <row r="4685">
          <cell r="C4685">
            <v>0</v>
          </cell>
          <cell r="E4685">
            <v>0</v>
          </cell>
        </row>
        <row r="4686">
          <cell r="C4686">
            <v>0</v>
          </cell>
          <cell r="E4686">
            <v>0</v>
          </cell>
        </row>
        <row r="4687">
          <cell r="C4687">
            <v>0</v>
          </cell>
          <cell r="E4687">
            <v>0</v>
          </cell>
        </row>
        <row r="4688">
          <cell r="C4688">
            <v>0</v>
          </cell>
          <cell r="E4688">
            <v>0</v>
          </cell>
        </row>
        <row r="4689">
          <cell r="C4689">
            <v>0</v>
          </cell>
          <cell r="E4689">
            <v>0</v>
          </cell>
        </row>
        <row r="4690">
          <cell r="C4690">
            <v>0</v>
          </cell>
          <cell r="E4690">
            <v>0</v>
          </cell>
        </row>
        <row r="4691">
          <cell r="C4691">
            <v>0</v>
          </cell>
          <cell r="E4691">
            <v>0</v>
          </cell>
        </row>
        <row r="4692">
          <cell r="C4692">
            <v>0</v>
          </cell>
          <cell r="E4692">
            <v>0</v>
          </cell>
        </row>
        <row r="4693">
          <cell r="C4693">
            <v>0</v>
          </cell>
          <cell r="E4693">
            <v>0</v>
          </cell>
        </row>
        <row r="4694">
          <cell r="C4694">
            <v>0</v>
          </cell>
          <cell r="E4694">
            <v>0</v>
          </cell>
        </row>
        <row r="4695">
          <cell r="C4695">
            <v>0</v>
          </cell>
          <cell r="E4695">
            <v>0</v>
          </cell>
        </row>
        <row r="4696">
          <cell r="C4696">
            <v>0</v>
          </cell>
          <cell r="E4696">
            <v>0</v>
          </cell>
        </row>
        <row r="4697">
          <cell r="C4697">
            <v>0</v>
          </cell>
          <cell r="E4697">
            <v>0</v>
          </cell>
        </row>
        <row r="4698">
          <cell r="C4698">
            <v>0</v>
          </cell>
          <cell r="E4698">
            <v>0</v>
          </cell>
        </row>
        <row r="4699">
          <cell r="C4699">
            <v>0</v>
          </cell>
          <cell r="E4699">
            <v>0</v>
          </cell>
        </row>
        <row r="4700">
          <cell r="C4700">
            <v>0</v>
          </cell>
          <cell r="E4700">
            <v>0</v>
          </cell>
        </row>
        <row r="4701">
          <cell r="C4701">
            <v>0</v>
          </cell>
          <cell r="E4701">
            <v>0</v>
          </cell>
        </row>
        <row r="4702">
          <cell r="C4702">
            <v>0</v>
          </cell>
          <cell r="E4702">
            <v>0</v>
          </cell>
        </row>
        <row r="4703">
          <cell r="C4703">
            <v>0</v>
          </cell>
          <cell r="E4703">
            <v>0</v>
          </cell>
        </row>
        <row r="4704">
          <cell r="C4704">
            <v>0</v>
          </cell>
          <cell r="E4704">
            <v>0</v>
          </cell>
        </row>
        <row r="4705">
          <cell r="C4705">
            <v>0</v>
          </cell>
          <cell r="E4705">
            <v>0</v>
          </cell>
        </row>
        <row r="4706">
          <cell r="C4706">
            <v>0</v>
          </cell>
          <cell r="E4706">
            <v>0</v>
          </cell>
        </row>
        <row r="4707">
          <cell r="C4707">
            <v>0</v>
          </cell>
          <cell r="E4707">
            <v>0</v>
          </cell>
        </row>
        <row r="4708">
          <cell r="C4708">
            <v>0</v>
          </cell>
          <cell r="E4708">
            <v>0</v>
          </cell>
        </row>
        <row r="4709">
          <cell r="C4709">
            <v>0</v>
          </cell>
          <cell r="E4709">
            <v>0</v>
          </cell>
        </row>
        <row r="4710">
          <cell r="C4710">
            <v>0</v>
          </cell>
          <cell r="E4710">
            <v>0</v>
          </cell>
        </row>
        <row r="4711">
          <cell r="C4711">
            <v>0</v>
          </cell>
          <cell r="E4711">
            <v>0</v>
          </cell>
        </row>
        <row r="4712">
          <cell r="C4712">
            <v>0</v>
          </cell>
          <cell r="E4712">
            <v>0</v>
          </cell>
        </row>
        <row r="4713">
          <cell r="C4713">
            <v>0</v>
          </cell>
          <cell r="E4713">
            <v>0</v>
          </cell>
        </row>
        <row r="4714">
          <cell r="C4714">
            <v>0</v>
          </cell>
          <cell r="E4714">
            <v>0</v>
          </cell>
        </row>
        <row r="4715">
          <cell r="C4715">
            <v>0</v>
          </cell>
          <cell r="E4715">
            <v>0</v>
          </cell>
        </row>
        <row r="4716">
          <cell r="C4716">
            <v>0</v>
          </cell>
          <cell r="E4716">
            <v>0</v>
          </cell>
        </row>
        <row r="4717">
          <cell r="C4717">
            <v>0</v>
          </cell>
          <cell r="E4717">
            <v>0</v>
          </cell>
        </row>
        <row r="4718">
          <cell r="C4718">
            <v>0</v>
          </cell>
          <cell r="E4718">
            <v>0</v>
          </cell>
        </row>
        <row r="4719">
          <cell r="C4719">
            <v>0</v>
          </cell>
          <cell r="E4719">
            <v>0</v>
          </cell>
        </row>
        <row r="4720">
          <cell r="C4720">
            <v>0</v>
          </cell>
          <cell r="E4720">
            <v>0</v>
          </cell>
        </row>
        <row r="4721">
          <cell r="C4721">
            <v>0</v>
          </cell>
          <cell r="E4721">
            <v>0</v>
          </cell>
        </row>
        <row r="4722">
          <cell r="C4722">
            <v>0</v>
          </cell>
          <cell r="E4722">
            <v>0</v>
          </cell>
        </row>
        <row r="4723">
          <cell r="C4723">
            <v>0</v>
          </cell>
          <cell r="E4723">
            <v>0</v>
          </cell>
        </row>
        <row r="4724">
          <cell r="C4724">
            <v>0</v>
          </cell>
          <cell r="E4724">
            <v>0</v>
          </cell>
        </row>
        <row r="4725">
          <cell r="C4725">
            <v>0</v>
          </cell>
          <cell r="E4725">
            <v>0</v>
          </cell>
        </row>
        <row r="4726">
          <cell r="C4726">
            <v>0</v>
          </cell>
          <cell r="E4726">
            <v>0</v>
          </cell>
        </row>
        <row r="4727">
          <cell r="C4727">
            <v>0</v>
          </cell>
          <cell r="E4727">
            <v>0</v>
          </cell>
        </row>
        <row r="4728">
          <cell r="C4728">
            <v>0</v>
          </cell>
          <cell r="E4728">
            <v>0</v>
          </cell>
        </row>
        <row r="4729">
          <cell r="C4729">
            <v>0</v>
          </cell>
          <cell r="E4729">
            <v>0</v>
          </cell>
        </row>
        <row r="4730">
          <cell r="C4730">
            <v>0</v>
          </cell>
          <cell r="E4730">
            <v>0</v>
          </cell>
        </row>
        <row r="4731">
          <cell r="C4731">
            <v>0</v>
          </cell>
          <cell r="E4731">
            <v>0</v>
          </cell>
        </row>
        <row r="4732">
          <cell r="C4732">
            <v>0</v>
          </cell>
          <cell r="E4732">
            <v>0</v>
          </cell>
        </row>
        <row r="4733">
          <cell r="C4733">
            <v>0</v>
          </cell>
          <cell r="E4733">
            <v>0</v>
          </cell>
        </row>
        <row r="4734">
          <cell r="C4734">
            <v>0</v>
          </cell>
          <cell r="E4734">
            <v>0</v>
          </cell>
        </row>
        <row r="4735">
          <cell r="C4735">
            <v>0</v>
          </cell>
          <cell r="E4735">
            <v>0</v>
          </cell>
        </row>
        <row r="4736">
          <cell r="C4736">
            <v>0</v>
          </cell>
          <cell r="E4736">
            <v>0</v>
          </cell>
        </row>
        <row r="4737">
          <cell r="C4737">
            <v>0</v>
          </cell>
          <cell r="E4737">
            <v>0</v>
          </cell>
        </row>
        <row r="4738">
          <cell r="C4738">
            <v>0</v>
          </cell>
          <cell r="E4738">
            <v>0</v>
          </cell>
        </row>
        <row r="4739">
          <cell r="C4739">
            <v>0</v>
          </cell>
          <cell r="E4739">
            <v>0</v>
          </cell>
        </row>
        <row r="4740">
          <cell r="C4740">
            <v>0</v>
          </cell>
          <cell r="E4740">
            <v>0</v>
          </cell>
        </row>
        <row r="4741">
          <cell r="C4741">
            <v>0</v>
          </cell>
          <cell r="E4741">
            <v>0</v>
          </cell>
        </row>
        <row r="4742">
          <cell r="C4742">
            <v>0</v>
          </cell>
          <cell r="E4742">
            <v>0</v>
          </cell>
        </row>
        <row r="4743">
          <cell r="C4743">
            <v>0</v>
          </cell>
          <cell r="E4743">
            <v>0</v>
          </cell>
        </row>
        <row r="4744">
          <cell r="C4744">
            <v>0</v>
          </cell>
          <cell r="E4744">
            <v>0</v>
          </cell>
        </row>
        <row r="4745">
          <cell r="C4745">
            <v>0</v>
          </cell>
          <cell r="E4745">
            <v>0</v>
          </cell>
        </row>
        <row r="4746">
          <cell r="C4746">
            <v>0</v>
          </cell>
          <cell r="E4746">
            <v>0</v>
          </cell>
        </row>
        <row r="4747">
          <cell r="C4747">
            <v>0</v>
          </cell>
          <cell r="E4747">
            <v>0</v>
          </cell>
        </row>
        <row r="4748">
          <cell r="C4748">
            <v>0</v>
          </cell>
          <cell r="E4748">
            <v>0</v>
          </cell>
        </row>
        <row r="4749">
          <cell r="C4749">
            <v>0</v>
          </cell>
          <cell r="E4749">
            <v>0</v>
          </cell>
        </row>
        <row r="4750">
          <cell r="C4750">
            <v>0</v>
          </cell>
          <cell r="E4750">
            <v>0</v>
          </cell>
        </row>
        <row r="4751">
          <cell r="C4751">
            <v>0</v>
          </cell>
          <cell r="E4751">
            <v>0</v>
          </cell>
        </row>
        <row r="4752">
          <cell r="C4752">
            <v>0</v>
          </cell>
          <cell r="E4752">
            <v>0</v>
          </cell>
        </row>
        <row r="4753">
          <cell r="C4753">
            <v>0</v>
          </cell>
          <cell r="E4753">
            <v>0</v>
          </cell>
        </row>
        <row r="4754">
          <cell r="C4754">
            <v>0</v>
          </cell>
          <cell r="E4754">
            <v>0</v>
          </cell>
        </row>
        <row r="4755">
          <cell r="C4755">
            <v>0</v>
          </cell>
          <cell r="E4755">
            <v>0</v>
          </cell>
        </row>
        <row r="4756">
          <cell r="C4756">
            <v>0</v>
          </cell>
          <cell r="E4756">
            <v>0</v>
          </cell>
        </row>
        <row r="4757">
          <cell r="C4757">
            <v>0</v>
          </cell>
          <cell r="E4757">
            <v>0</v>
          </cell>
        </row>
        <row r="4758">
          <cell r="C4758">
            <v>0</v>
          </cell>
          <cell r="E4758">
            <v>0</v>
          </cell>
        </row>
        <row r="4759">
          <cell r="C4759">
            <v>0</v>
          </cell>
          <cell r="E4759">
            <v>0</v>
          </cell>
        </row>
        <row r="4760">
          <cell r="C4760">
            <v>0</v>
          </cell>
          <cell r="E4760">
            <v>0</v>
          </cell>
        </row>
        <row r="4761">
          <cell r="C4761">
            <v>0</v>
          </cell>
          <cell r="E4761">
            <v>0</v>
          </cell>
        </row>
        <row r="4762">
          <cell r="C4762">
            <v>0</v>
          </cell>
          <cell r="E4762">
            <v>0</v>
          </cell>
        </row>
        <row r="4763">
          <cell r="C4763">
            <v>0</v>
          </cell>
          <cell r="E4763">
            <v>0</v>
          </cell>
        </row>
        <row r="4764">
          <cell r="C4764">
            <v>0</v>
          </cell>
          <cell r="E4764">
            <v>0</v>
          </cell>
        </row>
        <row r="4765">
          <cell r="C4765">
            <v>0</v>
          </cell>
          <cell r="E4765">
            <v>0</v>
          </cell>
        </row>
        <row r="4766">
          <cell r="C4766">
            <v>0</v>
          </cell>
          <cell r="E4766">
            <v>0</v>
          </cell>
        </row>
        <row r="4767">
          <cell r="C4767">
            <v>0</v>
          </cell>
          <cell r="E4767">
            <v>0</v>
          </cell>
        </row>
        <row r="4768">
          <cell r="C4768">
            <v>0</v>
          </cell>
          <cell r="E4768">
            <v>0</v>
          </cell>
        </row>
        <row r="4769">
          <cell r="C4769">
            <v>0</v>
          </cell>
          <cell r="E4769">
            <v>0</v>
          </cell>
        </row>
        <row r="4770">
          <cell r="C4770">
            <v>0</v>
          </cell>
          <cell r="E4770">
            <v>0</v>
          </cell>
        </row>
        <row r="4771">
          <cell r="C4771">
            <v>0</v>
          </cell>
          <cell r="E4771">
            <v>0</v>
          </cell>
        </row>
        <row r="4772">
          <cell r="C4772">
            <v>0</v>
          </cell>
          <cell r="E4772">
            <v>0</v>
          </cell>
        </row>
        <row r="4773">
          <cell r="C4773">
            <v>0</v>
          </cell>
          <cell r="E4773">
            <v>0</v>
          </cell>
        </row>
        <row r="4774">
          <cell r="C4774">
            <v>0</v>
          </cell>
          <cell r="E4774">
            <v>0</v>
          </cell>
        </row>
        <row r="4775">
          <cell r="C4775">
            <v>0</v>
          </cell>
          <cell r="E4775">
            <v>0</v>
          </cell>
        </row>
        <row r="4776">
          <cell r="C4776">
            <v>0</v>
          </cell>
          <cell r="E4776">
            <v>0</v>
          </cell>
        </row>
        <row r="4777">
          <cell r="C4777">
            <v>0</v>
          </cell>
          <cell r="E4777">
            <v>0</v>
          </cell>
        </row>
        <row r="4778">
          <cell r="C4778">
            <v>0</v>
          </cell>
          <cell r="E4778">
            <v>0</v>
          </cell>
        </row>
        <row r="4779">
          <cell r="C4779">
            <v>0</v>
          </cell>
          <cell r="E4779">
            <v>0</v>
          </cell>
        </row>
        <row r="4780">
          <cell r="C4780">
            <v>0</v>
          </cell>
          <cell r="E4780">
            <v>0</v>
          </cell>
        </row>
        <row r="4781">
          <cell r="C4781">
            <v>0</v>
          </cell>
          <cell r="E4781">
            <v>0</v>
          </cell>
        </row>
        <row r="4782">
          <cell r="C4782">
            <v>0</v>
          </cell>
          <cell r="E4782">
            <v>0</v>
          </cell>
        </row>
        <row r="4783">
          <cell r="C4783">
            <v>0</v>
          </cell>
          <cell r="E4783">
            <v>0</v>
          </cell>
        </row>
        <row r="4784">
          <cell r="C4784">
            <v>0</v>
          </cell>
          <cell r="E4784">
            <v>0</v>
          </cell>
        </row>
        <row r="4785">
          <cell r="C4785">
            <v>0</v>
          </cell>
          <cell r="E4785">
            <v>0</v>
          </cell>
        </row>
        <row r="4786">
          <cell r="C4786">
            <v>0</v>
          </cell>
          <cell r="E4786">
            <v>0</v>
          </cell>
        </row>
        <row r="4787">
          <cell r="C4787">
            <v>0</v>
          </cell>
          <cell r="E4787">
            <v>0</v>
          </cell>
        </row>
        <row r="4788">
          <cell r="C4788">
            <v>0</v>
          </cell>
          <cell r="E4788">
            <v>0</v>
          </cell>
        </row>
        <row r="4789">
          <cell r="C4789">
            <v>0</v>
          </cell>
          <cell r="E4789">
            <v>0</v>
          </cell>
        </row>
        <row r="4790">
          <cell r="C4790">
            <v>0</v>
          </cell>
          <cell r="E4790">
            <v>0</v>
          </cell>
        </row>
        <row r="4791">
          <cell r="C4791">
            <v>0</v>
          </cell>
          <cell r="E4791">
            <v>0</v>
          </cell>
        </row>
        <row r="4792">
          <cell r="C4792">
            <v>0</v>
          </cell>
          <cell r="E4792">
            <v>0</v>
          </cell>
        </row>
        <row r="4793">
          <cell r="C4793">
            <v>0</v>
          </cell>
          <cell r="E4793">
            <v>0</v>
          </cell>
        </row>
        <row r="4794">
          <cell r="C4794">
            <v>0</v>
          </cell>
          <cell r="E4794">
            <v>0</v>
          </cell>
        </row>
        <row r="4795">
          <cell r="C4795">
            <v>0</v>
          </cell>
          <cell r="E4795">
            <v>0</v>
          </cell>
        </row>
        <row r="4796">
          <cell r="C4796">
            <v>0</v>
          </cell>
          <cell r="E4796">
            <v>0</v>
          </cell>
        </row>
        <row r="4797">
          <cell r="C4797">
            <v>0</v>
          </cell>
          <cell r="E4797">
            <v>0</v>
          </cell>
        </row>
        <row r="4798">
          <cell r="C4798">
            <v>0</v>
          </cell>
          <cell r="E4798">
            <v>0</v>
          </cell>
        </row>
        <row r="4799">
          <cell r="C4799">
            <v>0</v>
          </cell>
          <cell r="E4799">
            <v>0</v>
          </cell>
        </row>
        <row r="4800">
          <cell r="C4800">
            <v>0</v>
          </cell>
          <cell r="E4800">
            <v>0</v>
          </cell>
        </row>
        <row r="4801">
          <cell r="C4801">
            <v>0</v>
          </cell>
          <cell r="E4801">
            <v>0</v>
          </cell>
        </row>
        <row r="4802">
          <cell r="C4802">
            <v>0</v>
          </cell>
          <cell r="E4802">
            <v>0</v>
          </cell>
        </row>
        <row r="4803">
          <cell r="C4803">
            <v>0</v>
          </cell>
          <cell r="E4803">
            <v>0</v>
          </cell>
        </row>
        <row r="4804">
          <cell r="C4804">
            <v>0</v>
          </cell>
          <cell r="E4804">
            <v>0</v>
          </cell>
        </row>
        <row r="4805">
          <cell r="C4805">
            <v>0</v>
          </cell>
          <cell r="E4805">
            <v>0</v>
          </cell>
        </row>
        <row r="4806">
          <cell r="C4806">
            <v>0</v>
          </cell>
          <cell r="E4806">
            <v>0</v>
          </cell>
        </row>
        <row r="4807">
          <cell r="C4807">
            <v>0</v>
          </cell>
          <cell r="E4807">
            <v>0</v>
          </cell>
        </row>
        <row r="4808">
          <cell r="C4808">
            <v>0</v>
          </cell>
          <cell r="E4808">
            <v>0</v>
          </cell>
        </row>
        <row r="4809">
          <cell r="C4809">
            <v>0</v>
          </cell>
          <cell r="E4809">
            <v>0</v>
          </cell>
        </row>
        <row r="4810">
          <cell r="C4810">
            <v>0</v>
          </cell>
          <cell r="E4810">
            <v>0</v>
          </cell>
        </row>
        <row r="4811">
          <cell r="C4811">
            <v>0</v>
          </cell>
          <cell r="E4811">
            <v>0</v>
          </cell>
        </row>
        <row r="4812">
          <cell r="C4812">
            <v>0</v>
          </cell>
          <cell r="E4812">
            <v>0</v>
          </cell>
        </row>
        <row r="4813">
          <cell r="C4813">
            <v>0</v>
          </cell>
          <cell r="E4813">
            <v>0</v>
          </cell>
        </row>
        <row r="4814">
          <cell r="C4814">
            <v>0</v>
          </cell>
          <cell r="E4814">
            <v>0</v>
          </cell>
        </row>
        <row r="4815">
          <cell r="C4815">
            <v>0</v>
          </cell>
          <cell r="E4815">
            <v>0</v>
          </cell>
        </row>
        <row r="4816">
          <cell r="C4816">
            <v>0</v>
          </cell>
          <cell r="E4816">
            <v>0</v>
          </cell>
        </row>
        <row r="4817">
          <cell r="C4817">
            <v>0</v>
          </cell>
          <cell r="E4817">
            <v>0</v>
          </cell>
        </row>
        <row r="4818">
          <cell r="C4818">
            <v>0</v>
          </cell>
          <cell r="E4818">
            <v>0</v>
          </cell>
        </row>
        <row r="4819">
          <cell r="C4819">
            <v>0</v>
          </cell>
          <cell r="E4819">
            <v>0</v>
          </cell>
        </row>
        <row r="4820">
          <cell r="C4820">
            <v>0</v>
          </cell>
          <cell r="E4820">
            <v>0</v>
          </cell>
        </row>
        <row r="4821">
          <cell r="C4821">
            <v>0</v>
          </cell>
          <cell r="E4821">
            <v>0</v>
          </cell>
        </row>
        <row r="4822">
          <cell r="C4822">
            <v>0</v>
          </cell>
          <cell r="E4822">
            <v>0</v>
          </cell>
        </row>
        <row r="4823">
          <cell r="C4823">
            <v>0</v>
          </cell>
          <cell r="E4823">
            <v>0</v>
          </cell>
        </row>
        <row r="4824">
          <cell r="C4824">
            <v>0</v>
          </cell>
          <cell r="E4824">
            <v>0</v>
          </cell>
        </row>
        <row r="4825">
          <cell r="C4825">
            <v>0</v>
          </cell>
          <cell r="E4825">
            <v>0</v>
          </cell>
        </row>
        <row r="4826">
          <cell r="C4826">
            <v>0</v>
          </cell>
          <cell r="E4826">
            <v>0</v>
          </cell>
        </row>
        <row r="4827">
          <cell r="C4827">
            <v>0</v>
          </cell>
          <cell r="E4827">
            <v>0</v>
          </cell>
        </row>
        <row r="4828">
          <cell r="C4828">
            <v>0</v>
          </cell>
          <cell r="E4828">
            <v>0</v>
          </cell>
        </row>
        <row r="4829">
          <cell r="C4829">
            <v>0</v>
          </cell>
          <cell r="E4829">
            <v>0</v>
          </cell>
        </row>
        <row r="4830">
          <cell r="C4830">
            <v>0</v>
          </cell>
          <cell r="E4830">
            <v>0</v>
          </cell>
        </row>
        <row r="4831">
          <cell r="C4831">
            <v>0</v>
          </cell>
          <cell r="E4831">
            <v>0</v>
          </cell>
        </row>
        <row r="4832">
          <cell r="C4832">
            <v>0</v>
          </cell>
          <cell r="E4832">
            <v>0</v>
          </cell>
        </row>
        <row r="4833">
          <cell r="C4833">
            <v>0</v>
          </cell>
          <cell r="E4833">
            <v>0</v>
          </cell>
        </row>
        <row r="4834">
          <cell r="C4834">
            <v>0</v>
          </cell>
          <cell r="E4834">
            <v>0</v>
          </cell>
        </row>
        <row r="4835">
          <cell r="C4835">
            <v>0</v>
          </cell>
          <cell r="E4835">
            <v>0</v>
          </cell>
        </row>
        <row r="4836">
          <cell r="C4836">
            <v>0</v>
          </cell>
          <cell r="E4836">
            <v>0</v>
          </cell>
        </row>
        <row r="4837">
          <cell r="C4837">
            <v>0</v>
          </cell>
          <cell r="E4837">
            <v>0</v>
          </cell>
        </row>
        <row r="4838">
          <cell r="C4838">
            <v>0</v>
          </cell>
          <cell r="E4838">
            <v>0</v>
          </cell>
        </row>
        <row r="4839">
          <cell r="C4839">
            <v>0</v>
          </cell>
          <cell r="E4839">
            <v>0</v>
          </cell>
        </row>
        <row r="4840">
          <cell r="C4840">
            <v>0</v>
          </cell>
          <cell r="E4840">
            <v>0</v>
          </cell>
        </row>
        <row r="4841">
          <cell r="C4841">
            <v>0</v>
          </cell>
          <cell r="E4841">
            <v>0</v>
          </cell>
        </row>
        <row r="4842">
          <cell r="C4842">
            <v>0</v>
          </cell>
          <cell r="E4842">
            <v>0</v>
          </cell>
        </row>
        <row r="4843">
          <cell r="C4843">
            <v>0</v>
          </cell>
          <cell r="E4843">
            <v>0</v>
          </cell>
        </row>
        <row r="4844">
          <cell r="C4844">
            <v>0</v>
          </cell>
          <cell r="E4844">
            <v>0</v>
          </cell>
        </row>
        <row r="4845">
          <cell r="C4845">
            <v>0</v>
          </cell>
          <cell r="E4845">
            <v>0</v>
          </cell>
        </row>
        <row r="4846">
          <cell r="C4846">
            <v>0</v>
          </cell>
          <cell r="E4846">
            <v>0</v>
          </cell>
        </row>
        <row r="4847">
          <cell r="C4847">
            <v>0</v>
          </cell>
          <cell r="E4847">
            <v>0</v>
          </cell>
        </row>
        <row r="4848">
          <cell r="C4848">
            <v>0</v>
          </cell>
          <cell r="E4848">
            <v>0</v>
          </cell>
        </row>
        <row r="4849">
          <cell r="C4849">
            <v>0</v>
          </cell>
          <cell r="E4849">
            <v>0</v>
          </cell>
        </row>
        <row r="4850">
          <cell r="C4850">
            <v>0</v>
          </cell>
          <cell r="E4850">
            <v>0</v>
          </cell>
        </row>
        <row r="4851">
          <cell r="C4851">
            <v>0</v>
          </cell>
          <cell r="E4851">
            <v>0</v>
          </cell>
        </row>
        <row r="4852">
          <cell r="C4852">
            <v>0</v>
          </cell>
          <cell r="E4852">
            <v>0</v>
          </cell>
        </row>
        <row r="4853">
          <cell r="C4853">
            <v>0</v>
          </cell>
          <cell r="E4853">
            <v>0</v>
          </cell>
        </row>
        <row r="4854">
          <cell r="C4854">
            <v>0</v>
          </cell>
          <cell r="E4854">
            <v>0</v>
          </cell>
        </row>
        <row r="4855">
          <cell r="C4855">
            <v>0</v>
          </cell>
          <cell r="E4855">
            <v>0</v>
          </cell>
        </row>
        <row r="4856">
          <cell r="C4856">
            <v>0</v>
          </cell>
          <cell r="E4856">
            <v>0</v>
          </cell>
        </row>
        <row r="4857">
          <cell r="C4857">
            <v>0</v>
          </cell>
          <cell r="E4857">
            <v>0</v>
          </cell>
        </row>
        <row r="4858">
          <cell r="C4858">
            <v>0</v>
          </cell>
          <cell r="E4858">
            <v>0</v>
          </cell>
        </row>
        <row r="4859">
          <cell r="C4859">
            <v>0</v>
          </cell>
          <cell r="E4859">
            <v>0</v>
          </cell>
        </row>
        <row r="4860">
          <cell r="C4860">
            <v>0</v>
          </cell>
          <cell r="E4860">
            <v>0</v>
          </cell>
        </row>
        <row r="4861">
          <cell r="C4861">
            <v>0</v>
          </cell>
          <cell r="E4861">
            <v>0</v>
          </cell>
        </row>
        <row r="4862">
          <cell r="C4862">
            <v>0</v>
          </cell>
          <cell r="E4862">
            <v>0</v>
          </cell>
        </row>
        <row r="4863">
          <cell r="C4863">
            <v>0</v>
          </cell>
          <cell r="E4863">
            <v>0</v>
          </cell>
        </row>
        <row r="4864">
          <cell r="C4864">
            <v>0</v>
          </cell>
          <cell r="E4864">
            <v>0</v>
          </cell>
        </row>
        <row r="4865">
          <cell r="C4865">
            <v>0</v>
          </cell>
          <cell r="E4865">
            <v>0</v>
          </cell>
        </row>
        <row r="4866">
          <cell r="C4866">
            <v>0</v>
          </cell>
          <cell r="E4866">
            <v>0</v>
          </cell>
        </row>
        <row r="4867">
          <cell r="C4867">
            <v>0</v>
          </cell>
          <cell r="E4867">
            <v>0</v>
          </cell>
        </row>
        <row r="4868">
          <cell r="C4868">
            <v>0</v>
          </cell>
          <cell r="E4868">
            <v>0</v>
          </cell>
        </row>
        <row r="4869">
          <cell r="C4869">
            <v>0</v>
          </cell>
          <cell r="E4869">
            <v>0</v>
          </cell>
        </row>
        <row r="4870">
          <cell r="C4870">
            <v>0</v>
          </cell>
          <cell r="E4870">
            <v>0</v>
          </cell>
        </row>
        <row r="4871">
          <cell r="C4871">
            <v>0</v>
          </cell>
          <cell r="E4871">
            <v>0</v>
          </cell>
        </row>
        <row r="4872">
          <cell r="C4872">
            <v>0</v>
          </cell>
          <cell r="E4872">
            <v>0</v>
          </cell>
        </row>
        <row r="4873">
          <cell r="C4873">
            <v>0</v>
          </cell>
          <cell r="E4873">
            <v>0</v>
          </cell>
        </row>
        <row r="4874">
          <cell r="C4874">
            <v>0</v>
          </cell>
          <cell r="E4874">
            <v>0</v>
          </cell>
        </row>
        <row r="4875">
          <cell r="C4875">
            <v>0</v>
          </cell>
          <cell r="E4875">
            <v>0</v>
          </cell>
        </row>
        <row r="4876">
          <cell r="C4876">
            <v>0</v>
          </cell>
          <cell r="E4876">
            <v>0</v>
          </cell>
        </row>
        <row r="4877">
          <cell r="C4877">
            <v>0</v>
          </cell>
          <cell r="E4877">
            <v>0</v>
          </cell>
        </row>
        <row r="4878">
          <cell r="C4878">
            <v>0</v>
          </cell>
          <cell r="E4878">
            <v>0</v>
          </cell>
        </row>
        <row r="4879">
          <cell r="C4879">
            <v>0</v>
          </cell>
          <cell r="E4879">
            <v>0</v>
          </cell>
        </row>
        <row r="4880">
          <cell r="C4880">
            <v>0</v>
          </cell>
          <cell r="E4880">
            <v>0</v>
          </cell>
        </row>
        <row r="4881">
          <cell r="C4881">
            <v>0</v>
          </cell>
          <cell r="E4881">
            <v>0</v>
          </cell>
        </row>
        <row r="4882">
          <cell r="C4882">
            <v>0</v>
          </cell>
          <cell r="E4882">
            <v>0</v>
          </cell>
        </row>
        <row r="4883">
          <cell r="C4883">
            <v>0</v>
          </cell>
          <cell r="E4883">
            <v>0</v>
          </cell>
        </row>
        <row r="4884">
          <cell r="C4884">
            <v>0</v>
          </cell>
          <cell r="E4884">
            <v>0</v>
          </cell>
        </row>
        <row r="4885">
          <cell r="C4885">
            <v>0</v>
          </cell>
          <cell r="E4885">
            <v>0</v>
          </cell>
        </row>
        <row r="4886">
          <cell r="C4886">
            <v>0</v>
          </cell>
          <cell r="E4886">
            <v>0</v>
          </cell>
        </row>
        <row r="4887">
          <cell r="C4887">
            <v>0</v>
          </cell>
          <cell r="E4887">
            <v>0</v>
          </cell>
        </row>
        <row r="4888">
          <cell r="C4888">
            <v>0</v>
          </cell>
          <cell r="E4888">
            <v>0</v>
          </cell>
        </row>
        <row r="4889">
          <cell r="C4889">
            <v>0</v>
          </cell>
          <cell r="E4889">
            <v>0</v>
          </cell>
        </row>
        <row r="4890">
          <cell r="C4890">
            <v>0</v>
          </cell>
          <cell r="E4890">
            <v>0</v>
          </cell>
        </row>
        <row r="4891">
          <cell r="C4891">
            <v>0</v>
          </cell>
          <cell r="E4891">
            <v>0</v>
          </cell>
        </row>
        <row r="4892">
          <cell r="C4892">
            <v>0</v>
          </cell>
          <cell r="E4892">
            <v>0</v>
          </cell>
        </row>
        <row r="4893">
          <cell r="C4893">
            <v>0</v>
          </cell>
          <cell r="E4893">
            <v>0</v>
          </cell>
        </row>
        <row r="4894">
          <cell r="C4894">
            <v>0</v>
          </cell>
          <cell r="E4894">
            <v>0</v>
          </cell>
        </row>
        <row r="4895">
          <cell r="C4895">
            <v>0</v>
          </cell>
          <cell r="E4895">
            <v>0</v>
          </cell>
        </row>
        <row r="4896">
          <cell r="C4896">
            <v>0</v>
          </cell>
          <cell r="E4896">
            <v>0</v>
          </cell>
        </row>
        <row r="4897">
          <cell r="C4897">
            <v>0</v>
          </cell>
          <cell r="E4897">
            <v>0</v>
          </cell>
        </row>
        <row r="4898">
          <cell r="C4898">
            <v>0</v>
          </cell>
          <cell r="E4898">
            <v>0</v>
          </cell>
        </row>
        <row r="4899">
          <cell r="C4899">
            <v>0</v>
          </cell>
          <cell r="E4899">
            <v>0</v>
          </cell>
        </row>
        <row r="4900">
          <cell r="C4900">
            <v>0</v>
          </cell>
          <cell r="E4900">
            <v>0</v>
          </cell>
        </row>
        <row r="4901">
          <cell r="C4901">
            <v>0</v>
          </cell>
          <cell r="E4901">
            <v>0</v>
          </cell>
        </row>
        <row r="4902">
          <cell r="C4902">
            <v>0</v>
          </cell>
          <cell r="E4902">
            <v>0</v>
          </cell>
        </row>
        <row r="4903">
          <cell r="C4903">
            <v>0</v>
          </cell>
          <cell r="E4903">
            <v>0</v>
          </cell>
        </row>
        <row r="4904">
          <cell r="C4904">
            <v>0</v>
          </cell>
          <cell r="E4904">
            <v>0</v>
          </cell>
        </row>
        <row r="4905">
          <cell r="C4905">
            <v>0</v>
          </cell>
          <cell r="E4905">
            <v>0</v>
          </cell>
        </row>
        <row r="4906">
          <cell r="C4906">
            <v>0</v>
          </cell>
          <cell r="E4906">
            <v>0</v>
          </cell>
        </row>
        <row r="4907">
          <cell r="C4907">
            <v>0</v>
          </cell>
          <cell r="E4907">
            <v>0</v>
          </cell>
        </row>
        <row r="4908">
          <cell r="C4908">
            <v>0</v>
          </cell>
          <cell r="E4908">
            <v>0</v>
          </cell>
        </row>
        <row r="4909">
          <cell r="C4909">
            <v>0</v>
          </cell>
          <cell r="E4909">
            <v>0</v>
          </cell>
        </row>
        <row r="4910">
          <cell r="C4910">
            <v>0</v>
          </cell>
          <cell r="E4910">
            <v>0</v>
          </cell>
        </row>
        <row r="4911">
          <cell r="C4911">
            <v>0</v>
          </cell>
          <cell r="E4911">
            <v>0</v>
          </cell>
        </row>
        <row r="4912">
          <cell r="C4912">
            <v>0</v>
          </cell>
          <cell r="E4912">
            <v>0</v>
          </cell>
        </row>
        <row r="4913">
          <cell r="C4913">
            <v>0</v>
          </cell>
          <cell r="E4913">
            <v>0</v>
          </cell>
        </row>
        <row r="4914">
          <cell r="C4914">
            <v>0</v>
          </cell>
          <cell r="E4914">
            <v>0</v>
          </cell>
        </row>
        <row r="4915">
          <cell r="C4915">
            <v>0</v>
          </cell>
          <cell r="E4915">
            <v>0</v>
          </cell>
        </row>
        <row r="4916">
          <cell r="C4916">
            <v>0</v>
          </cell>
          <cell r="E4916">
            <v>0</v>
          </cell>
        </row>
        <row r="4917">
          <cell r="C4917">
            <v>0</v>
          </cell>
          <cell r="E4917">
            <v>0</v>
          </cell>
        </row>
        <row r="4918">
          <cell r="C4918">
            <v>0</v>
          </cell>
          <cell r="E4918">
            <v>0</v>
          </cell>
        </row>
        <row r="4919">
          <cell r="C4919">
            <v>0</v>
          </cell>
          <cell r="E4919">
            <v>0</v>
          </cell>
        </row>
        <row r="4920">
          <cell r="C4920">
            <v>0</v>
          </cell>
          <cell r="E4920">
            <v>0</v>
          </cell>
        </row>
        <row r="4921">
          <cell r="C4921">
            <v>0</v>
          </cell>
          <cell r="E4921">
            <v>0</v>
          </cell>
        </row>
        <row r="4922">
          <cell r="C4922">
            <v>0</v>
          </cell>
          <cell r="E4922">
            <v>0</v>
          </cell>
        </row>
        <row r="4923">
          <cell r="C4923">
            <v>0</v>
          </cell>
          <cell r="E4923">
            <v>0</v>
          </cell>
        </row>
        <row r="4924">
          <cell r="C4924">
            <v>0</v>
          </cell>
          <cell r="E4924">
            <v>0</v>
          </cell>
        </row>
        <row r="4925">
          <cell r="C4925">
            <v>0</v>
          </cell>
          <cell r="E4925">
            <v>0</v>
          </cell>
        </row>
        <row r="4926">
          <cell r="C4926">
            <v>0</v>
          </cell>
          <cell r="E4926">
            <v>0</v>
          </cell>
        </row>
        <row r="4927">
          <cell r="C4927">
            <v>0</v>
          </cell>
          <cell r="E4927">
            <v>0</v>
          </cell>
        </row>
        <row r="4928">
          <cell r="C4928">
            <v>0</v>
          </cell>
          <cell r="E4928">
            <v>0</v>
          </cell>
        </row>
        <row r="4929">
          <cell r="C4929">
            <v>0</v>
          </cell>
          <cell r="E4929">
            <v>0</v>
          </cell>
        </row>
        <row r="4930">
          <cell r="C4930">
            <v>0</v>
          </cell>
          <cell r="E4930">
            <v>0</v>
          </cell>
        </row>
        <row r="4931">
          <cell r="C4931">
            <v>0</v>
          </cell>
          <cell r="E4931">
            <v>0</v>
          </cell>
        </row>
        <row r="4932">
          <cell r="C4932">
            <v>0</v>
          </cell>
          <cell r="E4932">
            <v>0</v>
          </cell>
        </row>
        <row r="4933">
          <cell r="C4933">
            <v>0</v>
          </cell>
          <cell r="E4933">
            <v>0</v>
          </cell>
        </row>
        <row r="4934">
          <cell r="C4934">
            <v>0</v>
          </cell>
          <cell r="E4934">
            <v>0</v>
          </cell>
        </row>
        <row r="4935">
          <cell r="C4935">
            <v>0</v>
          </cell>
          <cell r="E4935">
            <v>0</v>
          </cell>
        </row>
        <row r="4936">
          <cell r="C4936">
            <v>0</v>
          </cell>
          <cell r="E4936">
            <v>0</v>
          </cell>
        </row>
        <row r="4937">
          <cell r="C4937">
            <v>0</v>
          </cell>
          <cell r="E4937">
            <v>0</v>
          </cell>
        </row>
        <row r="4938">
          <cell r="C4938">
            <v>0</v>
          </cell>
          <cell r="E4938">
            <v>0</v>
          </cell>
        </row>
        <row r="4939">
          <cell r="C4939">
            <v>0</v>
          </cell>
          <cell r="E4939">
            <v>0</v>
          </cell>
        </row>
        <row r="4940">
          <cell r="C4940">
            <v>0</v>
          </cell>
          <cell r="E4940">
            <v>0</v>
          </cell>
        </row>
        <row r="4941">
          <cell r="C4941">
            <v>0</v>
          </cell>
          <cell r="E4941">
            <v>0</v>
          </cell>
        </row>
        <row r="4942">
          <cell r="C4942">
            <v>0</v>
          </cell>
          <cell r="E4942">
            <v>0</v>
          </cell>
        </row>
        <row r="4943">
          <cell r="C4943">
            <v>0</v>
          </cell>
          <cell r="E4943">
            <v>0</v>
          </cell>
        </row>
        <row r="4944">
          <cell r="C4944">
            <v>0</v>
          </cell>
          <cell r="E4944">
            <v>0</v>
          </cell>
        </row>
        <row r="4945">
          <cell r="C4945">
            <v>0</v>
          </cell>
          <cell r="E4945">
            <v>0</v>
          </cell>
        </row>
        <row r="4946">
          <cell r="C4946">
            <v>0</v>
          </cell>
          <cell r="E4946">
            <v>0</v>
          </cell>
        </row>
        <row r="4947">
          <cell r="C4947">
            <v>0</v>
          </cell>
          <cell r="E4947">
            <v>0</v>
          </cell>
        </row>
        <row r="4948">
          <cell r="C4948">
            <v>0</v>
          </cell>
          <cell r="E4948">
            <v>0</v>
          </cell>
        </row>
        <row r="4949">
          <cell r="C4949">
            <v>0</v>
          </cell>
          <cell r="E4949">
            <v>0</v>
          </cell>
        </row>
        <row r="4950">
          <cell r="C4950">
            <v>0</v>
          </cell>
          <cell r="E4950">
            <v>0</v>
          </cell>
        </row>
        <row r="4951">
          <cell r="C4951">
            <v>0</v>
          </cell>
          <cell r="E4951">
            <v>0</v>
          </cell>
        </row>
        <row r="4952">
          <cell r="C4952">
            <v>0</v>
          </cell>
          <cell r="E4952">
            <v>0</v>
          </cell>
        </row>
        <row r="4953">
          <cell r="C4953">
            <v>0</v>
          </cell>
          <cell r="E4953">
            <v>0</v>
          </cell>
        </row>
        <row r="4954">
          <cell r="C4954">
            <v>0</v>
          </cell>
          <cell r="E4954">
            <v>0</v>
          </cell>
        </row>
        <row r="4955">
          <cell r="C4955">
            <v>0</v>
          </cell>
          <cell r="E4955">
            <v>0</v>
          </cell>
        </row>
        <row r="4956">
          <cell r="C4956">
            <v>0</v>
          </cell>
          <cell r="E4956">
            <v>0</v>
          </cell>
        </row>
        <row r="4957">
          <cell r="C4957">
            <v>0</v>
          </cell>
          <cell r="E4957">
            <v>0</v>
          </cell>
        </row>
        <row r="4958">
          <cell r="C4958">
            <v>0</v>
          </cell>
          <cell r="E4958">
            <v>0</v>
          </cell>
        </row>
        <row r="4959">
          <cell r="C4959">
            <v>0</v>
          </cell>
          <cell r="E4959">
            <v>0</v>
          </cell>
        </row>
        <row r="4960">
          <cell r="C4960">
            <v>0</v>
          </cell>
          <cell r="E4960">
            <v>0</v>
          </cell>
        </row>
        <row r="4961">
          <cell r="C4961">
            <v>0</v>
          </cell>
          <cell r="E4961">
            <v>0</v>
          </cell>
        </row>
        <row r="4962">
          <cell r="C4962">
            <v>0</v>
          </cell>
          <cell r="E4962">
            <v>0</v>
          </cell>
        </row>
        <row r="4963">
          <cell r="C4963">
            <v>0</v>
          </cell>
          <cell r="E4963">
            <v>0</v>
          </cell>
        </row>
        <row r="4964">
          <cell r="C4964">
            <v>0</v>
          </cell>
          <cell r="E4964">
            <v>0</v>
          </cell>
        </row>
        <row r="4965">
          <cell r="C4965">
            <v>0</v>
          </cell>
          <cell r="E4965">
            <v>0</v>
          </cell>
        </row>
        <row r="4966">
          <cell r="C4966">
            <v>0</v>
          </cell>
          <cell r="E4966">
            <v>0</v>
          </cell>
        </row>
        <row r="4967">
          <cell r="C4967">
            <v>0</v>
          </cell>
          <cell r="E4967">
            <v>0</v>
          </cell>
        </row>
        <row r="4968">
          <cell r="C4968">
            <v>0</v>
          </cell>
          <cell r="E4968">
            <v>0</v>
          </cell>
        </row>
        <row r="4969">
          <cell r="C4969">
            <v>0</v>
          </cell>
          <cell r="E4969">
            <v>0</v>
          </cell>
        </row>
        <row r="4970">
          <cell r="C4970">
            <v>0</v>
          </cell>
          <cell r="E4970">
            <v>0</v>
          </cell>
        </row>
        <row r="4971">
          <cell r="C4971">
            <v>0</v>
          </cell>
          <cell r="E4971">
            <v>0</v>
          </cell>
        </row>
        <row r="4972">
          <cell r="C4972">
            <v>0</v>
          </cell>
          <cell r="E4972">
            <v>0</v>
          </cell>
        </row>
        <row r="4973">
          <cell r="C4973">
            <v>0</v>
          </cell>
          <cell r="E4973">
            <v>0</v>
          </cell>
        </row>
        <row r="4974">
          <cell r="C4974">
            <v>0</v>
          </cell>
          <cell r="E4974">
            <v>0</v>
          </cell>
        </row>
        <row r="4975">
          <cell r="C4975">
            <v>0</v>
          </cell>
          <cell r="E4975">
            <v>0</v>
          </cell>
        </row>
        <row r="4976">
          <cell r="C4976">
            <v>0</v>
          </cell>
          <cell r="E4976">
            <v>0</v>
          </cell>
        </row>
        <row r="4977">
          <cell r="C4977">
            <v>0</v>
          </cell>
          <cell r="E4977">
            <v>0</v>
          </cell>
        </row>
        <row r="4978">
          <cell r="C4978">
            <v>0</v>
          </cell>
          <cell r="E4978">
            <v>0</v>
          </cell>
        </row>
        <row r="4979">
          <cell r="C4979">
            <v>0</v>
          </cell>
          <cell r="E4979">
            <v>0</v>
          </cell>
        </row>
        <row r="4980">
          <cell r="C4980">
            <v>0</v>
          </cell>
          <cell r="E4980">
            <v>0</v>
          </cell>
        </row>
        <row r="4981">
          <cell r="C4981">
            <v>0</v>
          </cell>
          <cell r="E4981">
            <v>0</v>
          </cell>
        </row>
        <row r="4982">
          <cell r="C4982">
            <v>0</v>
          </cell>
          <cell r="E4982">
            <v>0</v>
          </cell>
        </row>
        <row r="4983">
          <cell r="C4983">
            <v>0</v>
          </cell>
          <cell r="E4983">
            <v>0</v>
          </cell>
        </row>
        <row r="4984">
          <cell r="C4984">
            <v>0</v>
          </cell>
          <cell r="E4984">
            <v>0</v>
          </cell>
        </row>
        <row r="4985">
          <cell r="C4985">
            <v>0</v>
          </cell>
          <cell r="E4985">
            <v>0</v>
          </cell>
        </row>
        <row r="4986">
          <cell r="C4986">
            <v>0</v>
          </cell>
          <cell r="E4986">
            <v>0</v>
          </cell>
        </row>
        <row r="4987">
          <cell r="C4987">
            <v>0</v>
          </cell>
          <cell r="E4987">
            <v>0</v>
          </cell>
        </row>
        <row r="4988">
          <cell r="C4988">
            <v>0</v>
          </cell>
          <cell r="E4988">
            <v>0</v>
          </cell>
        </row>
        <row r="4989">
          <cell r="C4989">
            <v>0</v>
          </cell>
          <cell r="E4989">
            <v>0</v>
          </cell>
        </row>
        <row r="4990">
          <cell r="C4990">
            <v>0</v>
          </cell>
          <cell r="E4990">
            <v>0</v>
          </cell>
        </row>
        <row r="4991">
          <cell r="C4991">
            <v>0</v>
          </cell>
          <cell r="E4991">
            <v>0</v>
          </cell>
        </row>
        <row r="4992">
          <cell r="C4992">
            <v>0</v>
          </cell>
          <cell r="E4992">
            <v>0</v>
          </cell>
        </row>
        <row r="4993">
          <cell r="C4993">
            <v>0</v>
          </cell>
          <cell r="E4993">
            <v>0</v>
          </cell>
        </row>
        <row r="4994">
          <cell r="C4994">
            <v>0</v>
          </cell>
          <cell r="E4994">
            <v>0</v>
          </cell>
        </row>
        <row r="4995">
          <cell r="C4995">
            <v>0</v>
          </cell>
          <cell r="E4995">
            <v>0</v>
          </cell>
        </row>
        <row r="4996">
          <cell r="C4996">
            <v>0</v>
          </cell>
          <cell r="E4996">
            <v>0</v>
          </cell>
        </row>
        <row r="4997">
          <cell r="C4997">
            <v>0</v>
          </cell>
          <cell r="E4997">
            <v>0</v>
          </cell>
        </row>
        <row r="4998">
          <cell r="C4998">
            <v>0</v>
          </cell>
          <cell r="E4998">
            <v>0</v>
          </cell>
        </row>
        <row r="4999">
          <cell r="C4999">
            <v>0</v>
          </cell>
          <cell r="E4999">
            <v>0</v>
          </cell>
        </row>
        <row r="5000">
          <cell r="C5000">
            <v>0</v>
          </cell>
          <cell r="E5000">
            <v>0</v>
          </cell>
        </row>
      </sheetData>
      <sheetData sheetId="11">
        <row r="2">
          <cell r="A2" t="str">
            <v>INS</v>
          </cell>
        </row>
        <row r="3">
          <cell r="A3" t="str">
            <v>ASSA</v>
          </cell>
        </row>
        <row r="4">
          <cell r="A4" t="str">
            <v>QUALITAS</v>
          </cell>
        </row>
        <row r="5">
          <cell r="A5" t="str">
            <v>MAPFRE</v>
          </cell>
        </row>
        <row r="6">
          <cell r="A6" t="str">
            <v>Por cuenta del cliente</v>
          </cell>
        </row>
      </sheetData>
      <sheetData sheetId="12">
        <row r="2">
          <cell r="D2" t="str">
            <v>INSParticular Liviano2007</v>
          </cell>
          <cell r="E2">
            <v>0.47</v>
          </cell>
          <cell r="F2">
            <v>200000</v>
          </cell>
          <cell r="G2">
            <v>100000</v>
          </cell>
          <cell r="H2">
            <v>8000</v>
          </cell>
          <cell r="I2">
            <v>0.16855999999999999</v>
          </cell>
          <cell r="J2">
            <v>0.16916</v>
          </cell>
          <cell r="K2">
            <v>24.15213</v>
          </cell>
          <cell r="L2">
            <v>24.21303</v>
          </cell>
        </row>
        <row r="3">
          <cell r="D3" t="str">
            <v>INSParticular Liviano2008</v>
          </cell>
          <cell r="E3">
            <v>0.47</v>
          </cell>
          <cell r="F3">
            <v>200000</v>
          </cell>
          <cell r="G3">
            <v>100000</v>
          </cell>
          <cell r="H3">
            <v>8000</v>
          </cell>
          <cell r="I3">
            <v>0.16855999999999999</v>
          </cell>
          <cell r="J3">
            <v>0.16916</v>
          </cell>
          <cell r="K3">
            <v>24.15213</v>
          </cell>
          <cell r="L3">
            <v>24.21303</v>
          </cell>
        </row>
        <row r="4">
          <cell r="D4" t="str">
            <v>INSParticular Liviano2009</v>
          </cell>
          <cell r="E4">
            <v>0.47</v>
          </cell>
          <cell r="F4">
            <v>200000</v>
          </cell>
          <cell r="G4">
            <v>100000</v>
          </cell>
          <cell r="H4">
            <v>8000</v>
          </cell>
          <cell r="I4">
            <v>0.16855999999999999</v>
          </cell>
          <cell r="J4">
            <v>0.16916</v>
          </cell>
          <cell r="K4">
            <v>24.15213</v>
          </cell>
          <cell r="L4">
            <v>24.21303</v>
          </cell>
        </row>
        <row r="5">
          <cell r="D5" t="str">
            <v>INSParticular Liviano2010</v>
          </cell>
          <cell r="E5">
            <v>0.55000000000000004</v>
          </cell>
          <cell r="F5">
            <v>200000</v>
          </cell>
          <cell r="G5">
            <v>100000</v>
          </cell>
          <cell r="H5">
            <v>8000</v>
          </cell>
          <cell r="I5">
            <v>0.16855999999999999</v>
          </cell>
          <cell r="J5">
            <v>0.16916</v>
          </cell>
          <cell r="K5">
            <v>24.15213</v>
          </cell>
          <cell r="L5">
            <v>24.21303</v>
          </cell>
        </row>
        <row r="6">
          <cell r="D6" t="str">
            <v>INSParticular Liviano2011</v>
          </cell>
          <cell r="E6">
            <v>0.55000000000000004</v>
          </cell>
          <cell r="F6">
            <v>200000</v>
          </cell>
          <cell r="G6">
            <v>100000</v>
          </cell>
          <cell r="H6">
            <v>8000</v>
          </cell>
          <cell r="I6">
            <v>0.16855999999999999</v>
          </cell>
          <cell r="J6">
            <v>0.16916</v>
          </cell>
          <cell r="K6">
            <v>24.15213</v>
          </cell>
          <cell r="L6">
            <v>24.21303</v>
          </cell>
        </row>
        <row r="7">
          <cell r="D7" t="str">
            <v>INSParticular Liviano2012</v>
          </cell>
          <cell r="E7">
            <v>0.55000000000000004</v>
          </cell>
          <cell r="F7">
            <v>200000</v>
          </cell>
          <cell r="G7">
            <v>100000</v>
          </cell>
          <cell r="H7">
            <v>8000</v>
          </cell>
          <cell r="I7">
            <v>0.16855999999999999</v>
          </cell>
          <cell r="J7">
            <v>0.16916</v>
          </cell>
          <cell r="K7">
            <v>24.15213</v>
          </cell>
          <cell r="L7">
            <v>24.21303</v>
          </cell>
        </row>
        <row r="8">
          <cell r="D8" t="str">
            <v>INSParticular Liviano2013</v>
          </cell>
          <cell r="E8">
            <v>0.55000000000000004</v>
          </cell>
          <cell r="F8">
            <v>200000</v>
          </cell>
          <cell r="G8">
            <v>100000</v>
          </cell>
          <cell r="H8">
            <v>8000</v>
          </cell>
          <cell r="I8">
            <v>0.16855999999999999</v>
          </cell>
          <cell r="J8">
            <v>0.16916</v>
          </cell>
          <cell r="K8">
            <v>24.15213</v>
          </cell>
          <cell r="L8">
            <v>24.21303</v>
          </cell>
        </row>
        <row r="9">
          <cell r="D9" t="str">
            <v>INSParticular Liviano2014</v>
          </cell>
          <cell r="E9">
            <v>0.62</v>
          </cell>
          <cell r="F9">
            <v>200000</v>
          </cell>
          <cell r="G9">
            <v>100000</v>
          </cell>
          <cell r="H9">
            <v>8000</v>
          </cell>
          <cell r="I9">
            <v>0.16855999999999999</v>
          </cell>
          <cell r="J9">
            <v>0.16916</v>
          </cell>
          <cell r="K9">
            <v>24.15213</v>
          </cell>
          <cell r="L9">
            <v>24.21303</v>
          </cell>
        </row>
        <row r="10">
          <cell r="D10" t="str">
            <v>INSParticular Liviano2015</v>
          </cell>
          <cell r="E10">
            <v>0.62</v>
          </cell>
          <cell r="F10">
            <v>200000</v>
          </cell>
          <cell r="G10">
            <v>100000</v>
          </cell>
          <cell r="H10">
            <v>8000</v>
          </cell>
          <cell r="I10">
            <v>0.16855999999999999</v>
          </cell>
          <cell r="J10">
            <v>0.16916</v>
          </cell>
          <cell r="K10">
            <v>24.15213</v>
          </cell>
          <cell r="L10">
            <v>24.21303</v>
          </cell>
        </row>
        <row r="11">
          <cell r="D11" t="str">
            <v>INSCarga Liviana2007</v>
          </cell>
          <cell r="E11">
            <v>0.47</v>
          </cell>
          <cell r="F11">
            <v>200000</v>
          </cell>
          <cell r="G11">
            <v>100000</v>
          </cell>
          <cell r="H11">
            <v>8000</v>
          </cell>
          <cell r="I11">
            <v>0.16855999999999999</v>
          </cell>
          <cell r="J11">
            <v>0.16916</v>
          </cell>
          <cell r="K11">
            <v>24.15213</v>
          </cell>
          <cell r="L11">
            <v>24.21303</v>
          </cell>
        </row>
        <row r="12">
          <cell r="D12" t="str">
            <v>INSCarga Liviana2008</v>
          </cell>
          <cell r="E12">
            <v>0.47</v>
          </cell>
          <cell r="F12">
            <v>200000</v>
          </cell>
          <cell r="G12">
            <v>100000</v>
          </cell>
          <cell r="H12">
            <v>8000</v>
          </cell>
          <cell r="I12">
            <v>0.16855999999999999</v>
          </cell>
          <cell r="J12">
            <v>0.16916</v>
          </cell>
          <cell r="K12">
            <v>24.15213</v>
          </cell>
          <cell r="L12">
            <v>24.21303</v>
          </cell>
        </row>
        <row r="13">
          <cell r="D13" t="str">
            <v>INSCarga Liviana2009</v>
          </cell>
          <cell r="E13">
            <v>0.47</v>
          </cell>
          <cell r="F13">
            <v>200000</v>
          </cell>
          <cell r="G13">
            <v>100000</v>
          </cell>
          <cell r="H13">
            <v>8000</v>
          </cell>
          <cell r="I13">
            <v>0.16855999999999999</v>
          </cell>
          <cell r="J13">
            <v>0.16916</v>
          </cell>
          <cell r="K13">
            <v>24.15213</v>
          </cell>
          <cell r="L13">
            <v>24.21303</v>
          </cell>
        </row>
        <row r="14">
          <cell r="D14" t="str">
            <v>INSCarga Liviana2010</v>
          </cell>
          <cell r="E14">
            <v>0.55000000000000004</v>
          </cell>
          <cell r="F14">
            <v>200000</v>
          </cell>
          <cell r="G14">
            <v>100000</v>
          </cell>
          <cell r="H14">
            <v>8000</v>
          </cell>
          <cell r="I14">
            <v>0.16855999999999999</v>
          </cell>
          <cell r="J14">
            <v>0.16916</v>
          </cell>
          <cell r="K14">
            <v>24.15213</v>
          </cell>
          <cell r="L14">
            <v>24.21303</v>
          </cell>
        </row>
        <row r="15">
          <cell r="D15" t="str">
            <v>INSCarga Liviana2011</v>
          </cell>
          <cell r="E15">
            <v>0.55000000000000004</v>
          </cell>
          <cell r="F15">
            <v>200000</v>
          </cell>
          <cell r="G15">
            <v>100000</v>
          </cell>
          <cell r="H15">
            <v>8000</v>
          </cell>
          <cell r="I15">
            <v>0.16855999999999999</v>
          </cell>
          <cell r="J15">
            <v>0.16916</v>
          </cell>
          <cell r="K15">
            <v>24.15213</v>
          </cell>
          <cell r="L15">
            <v>24.21303</v>
          </cell>
        </row>
        <row r="16">
          <cell r="D16" t="str">
            <v>INSCarga Liviana2012</v>
          </cell>
          <cell r="E16">
            <v>0.55000000000000004</v>
          </cell>
          <cell r="F16">
            <v>200000</v>
          </cell>
          <cell r="G16">
            <v>100000</v>
          </cell>
          <cell r="H16">
            <v>8000</v>
          </cell>
          <cell r="I16">
            <v>0.16855999999999999</v>
          </cell>
          <cell r="J16">
            <v>0.16916</v>
          </cell>
          <cell r="K16">
            <v>24.15213</v>
          </cell>
          <cell r="L16">
            <v>24.21303</v>
          </cell>
        </row>
        <row r="17">
          <cell r="D17" t="str">
            <v>INSCarga Liviana2013</v>
          </cell>
          <cell r="E17">
            <v>0.55000000000000004</v>
          </cell>
          <cell r="F17">
            <v>200000</v>
          </cell>
          <cell r="G17">
            <v>100000</v>
          </cell>
          <cell r="H17">
            <v>8000</v>
          </cell>
          <cell r="I17">
            <v>0.16855999999999999</v>
          </cell>
          <cell r="J17">
            <v>0.16916</v>
          </cell>
          <cell r="K17">
            <v>24.15213</v>
          </cell>
          <cell r="L17">
            <v>24.21303</v>
          </cell>
        </row>
        <row r="18">
          <cell r="D18" t="str">
            <v>INSCarga Liviana2014</v>
          </cell>
          <cell r="E18">
            <v>0.62</v>
          </cell>
          <cell r="F18">
            <v>200000</v>
          </cell>
          <cell r="G18">
            <v>100000</v>
          </cell>
          <cell r="H18">
            <v>8000</v>
          </cell>
          <cell r="I18">
            <v>0.16855999999999999</v>
          </cell>
          <cell r="J18">
            <v>0.16916</v>
          </cell>
          <cell r="K18">
            <v>24.15213</v>
          </cell>
          <cell r="L18">
            <v>24.21303</v>
          </cell>
        </row>
        <row r="19">
          <cell r="D19" t="str">
            <v>INSCarga Liviana2015</v>
          </cell>
          <cell r="E19">
            <v>0.62</v>
          </cell>
          <cell r="F19">
            <v>200000</v>
          </cell>
          <cell r="G19">
            <v>100000</v>
          </cell>
          <cell r="H19">
            <v>8000</v>
          </cell>
          <cell r="I19">
            <v>0.16855999999999999</v>
          </cell>
          <cell r="J19">
            <v>0.16916</v>
          </cell>
          <cell r="K19">
            <v>24.15213</v>
          </cell>
          <cell r="L19">
            <v>24.21303</v>
          </cell>
        </row>
        <row r="20">
          <cell r="D20" t="str">
            <v>INSParticular de 13 a 15 Pasajeros (Liviano)2007</v>
          </cell>
          <cell r="E20">
            <v>0.47</v>
          </cell>
          <cell r="F20">
            <v>200000</v>
          </cell>
          <cell r="G20">
            <v>100000</v>
          </cell>
          <cell r="H20">
            <v>8000</v>
          </cell>
          <cell r="I20">
            <v>0.16855999999999999</v>
          </cell>
          <cell r="J20">
            <v>0.16916</v>
          </cell>
          <cell r="K20">
            <v>24.15213</v>
          </cell>
          <cell r="L20">
            <v>24.21303</v>
          </cell>
        </row>
        <row r="21">
          <cell r="D21" t="str">
            <v>INSParticular de 13 a 15 Pasajeros (Liviano)2008</v>
          </cell>
          <cell r="E21">
            <v>0.47</v>
          </cell>
          <cell r="F21">
            <v>200000</v>
          </cell>
          <cell r="G21">
            <v>100000</v>
          </cell>
          <cell r="H21">
            <v>8000</v>
          </cell>
          <cell r="I21">
            <v>0.16855999999999999</v>
          </cell>
          <cell r="J21">
            <v>0.16916</v>
          </cell>
          <cell r="K21">
            <v>24.15213</v>
          </cell>
          <cell r="L21">
            <v>24.21303</v>
          </cell>
        </row>
        <row r="22">
          <cell r="D22" t="str">
            <v>INSParticular de 13 a 15 Pasajeros (Liviano)2009</v>
          </cell>
          <cell r="E22">
            <v>0.47</v>
          </cell>
          <cell r="F22">
            <v>200000</v>
          </cell>
          <cell r="G22">
            <v>100000</v>
          </cell>
          <cell r="H22">
            <v>8000</v>
          </cell>
          <cell r="I22">
            <v>0.16855999999999999</v>
          </cell>
          <cell r="J22">
            <v>0.16916</v>
          </cell>
          <cell r="K22">
            <v>24.15213</v>
          </cell>
          <cell r="L22">
            <v>24.21303</v>
          </cell>
        </row>
        <row r="23">
          <cell r="D23" t="str">
            <v>INSParticular de 13 a 15 Pasajeros (Liviano)2010</v>
          </cell>
          <cell r="E23">
            <v>0.55000000000000004</v>
          </cell>
          <cell r="F23">
            <v>200000</v>
          </cell>
          <cell r="G23">
            <v>100000</v>
          </cell>
          <cell r="H23">
            <v>8000</v>
          </cell>
          <cell r="I23">
            <v>0.16855999999999999</v>
          </cell>
          <cell r="J23">
            <v>0.16916</v>
          </cell>
          <cell r="K23">
            <v>24.15213</v>
          </cell>
          <cell r="L23">
            <v>24.21303</v>
          </cell>
        </row>
        <row r="24">
          <cell r="D24" t="str">
            <v>INSParticular de 13 a 15 Pasajeros (Liviano)2011</v>
          </cell>
          <cell r="E24">
            <v>0.55000000000000004</v>
          </cell>
          <cell r="F24">
            <v>200000</v>
          </cell>
          <cell r="G24">
            <v>100000</v>
          </cell>
          <cell r="H24">
            <v>8000</v>
          </cell>
          <cell r="I24">
            <v>0.16855999999999999</v>
          </cell>
          <cell r="J24">
            <v>0.16916</v>
          </cell>
          <cell r="K24">
            <v>24.15213</v>
          </cell>
          <cell r="L24">
            <v>24.21303</v>
          </cell>
        </row>
        <row r="25">
          <cell r="D25" t="str">
            <v>INSParticular de 13 a 15 Pasajeros (Liviano)2012</v>
          </cell>
          <cell r="E25">
            <v>0.55000000000000004</v>
          </cell>
          <cell r="F25">
            <v>200000</v>
          </cell>
          <cell r="G25">
            <v>100000</v>
          </cell>
          <cell r="H25">
            <v>8000</v>
          </cell>
          <cell r="I25">
            <v>0.16855999999999999</v>
          </cell>
          <cell r="J25">
            <v>0.16916</v>
          </cell>
          <cell r="K25">
            <v>24.15213</v>
          </cell>
          <cell r="L25">
            <v>24.21303</v>
          </cell>
        </row>
        <row r="26">
          <cell r="D26" t="str">
            <v>INSParticular de 13 a 15 Pasajeros (Liviano)2013</v>
          </cell>
          <cell r="E26">
            <v>0.55000000000000004</v>
          </cell>
          <cell r="F26">
            <v>200000</v>
          </cell>
          <cell r="G26">
            <v>100000</v>
          </cell>
          <cell r="H26">
            <v>8000</v>
          </cell>
          <cell r="I26">
            <v>0.16855999999999999</v>
          </cell>
          <cell r="J26">
            <v>0.16916</v>
          </cell>
          <cell r="K26">
            <v>24.15213</v>
          </cell>
          <cell r="L26">
            <v>24.21303</v>
          </cell>
        </row>
        <row r="27">
          <cell r="D27" t="str">
            <v>INSParticular de 13 a 15 Pasajeros (Liviano)2014</v>
          </cell>
          <cell r="E27">
            <v>0.62</v>
          </cell>
          <cell r="F27">
            <v>200000</v>
          </cell>
          <cell r="G27">
            <v>100000</v>
          </cell>
          <cell r="H27">
            <v>8000</v>
          </cell>
          <cell r="I27">
            <v>0.16855999999999999</v>
          </cell>
          <cell r="J27">
            <v>0.16916</v>
          </cell>
          <cell r="K27">
            <v>24.15213</v>
          </cell>
          <cell r="L27">
            <v>24.21303</v>
          </cell>
        </row>
        <row r="28">
          <cell r="D28" t="str">
            <v>INSParticular de 13 a 15 Pasajeros (Liviano)2015</v>
          </cell>
          <cell r="E28">
            <v>0.62</v>
          </cell>
          <cell r="F28">
            <v>200000</v>
          </cell>
          <cell r="G28">
            <v>100000</v>
          </cell>
          <cell r="H28">
            <v>8000</v>
          </cell>
          <cell r="I28">
            <v>0.16855999999999999</v>
          </cell>
          <cell r="J28">
            <v>0.16916</v>
          </cell>
          <cell r="K28">
            <v>24.15213</v>
          </cell>
          <cell r="L28">
            <v>24.21303</v>
          </cell>
        </row>
        <row r="29">
          <cell r="D29" t="str">
            <v>INSMoto2008</v>
          </cell>
          <cell r="E29">
            <v>0</v>
          </cell>
          <cell r="F29">
            <v>160000</v>
          </cell>
          <cell r="G29">
            <v>60000</v>
          </cell>
          <cell r="H29">
            <v>4000</v>
          </cell>
          <cell r="I29">
            <v>0.16855999999999999</v>
          </cell>
          <cell r="J29">
            <v>0.16916</v>
          </cell>
          <cell r="K29">
            <v>24.15213</v>
          </cell>
          <cell r="L29">
            <v>24.21303</v>
          </cell>
        </row>
        <row r="30">
          <cell r="D30" t="str">
            <v>INSMoto2009</v>
          </cell>
          <cell r="E30">
            <v>0</v>
          </cell>
          <cell r="F30">
            <v>160000</v>
          </cell>
          <cell r="G30">
            <v>60000</v>
          </cell>
          <cell r="H30">
            <v>4000</v>
          </cell>
          <cell r="I30">
            <v>0.16855999999999999</v>
          </cell>
          <cell r="J30">
            <v>0.16916</v>
          </cell>
          <cell r="K30">
            <v>24.15213</v>
          </cell>
          <cell r="L30">
            <v>24.21303</v>
          </cell>
        </row>
        <row r="31">
          <cell r="D31" t="str">
            <v>INSMoto2010</v>
          </cell>
          <cell r="E31">
            <v>0.4</v>
          </cell>
          <cell r="F31">
            <v>160000</v>
          </cell>
          <cell r="G31">
            <v>60000</v>
          </cell>
          <cell r="H31">
            <v>4000</v>
          </cell>
          <cell r="I31">
            <v>0.16855999999999999</v>
          </cell>
          <cell r="J31">
            <v>0.16916</v>
          </cell>
          <cell r="K31">
            <v>24.15213</v>
          </cell>
          <cell r="L31">
            <v>24.21303</v>
          </cell>
        </row>
        <row r="32">
          <cell r="D32" t="str">
            <v>INSMoto2011</v>
          </cell>
          <cell r="E32">
            <v>0.4</v>
          </cell>
          <cell r="F32">
            <v>160000</v>
          </cell>
          <cell r="G32">
            <v>60000</v>
          </cell>
          <cell r="H32">
            <v>4000</v>
          </cell>
          <cell r="I32">
            <v>0.16855999999999999</v>
          </cell>
          <cell r="J32">
            <v>0.16916</v>
          </cell>
          <cell r="K32">
            <v>24.15213</v>
          </cell>
          <cell r="L32">
            <v>24.21303</v>
          </cell>
        </row>
        <row r="33">
          <cell r="D33" t="str">
            <v>INSMoto2012</v>
          </cell>
          <cell r="E33">
            <v>0.4</v>
          </cell>
          <cell r="F33">
            <v>160000</v>
          </cell>
          <cell r="G33">
            <v>60000</v>
          </cell>
          <cell r="H33">
            <v>4000</v>
          </cell>
          <cell r="I33">
            <v>0.16855999999999999</v>
          </cell>
          <cell r="J33">
            <v>0.16916</v>
          </cell>
          <cell r="K33">
            <v>24.15213</v>
          </cell>
          <cell r="L33">
            <v>24.21303</v>
          </cell>
        </row>
        <row r="34">
          <cell r="D34" t="str">
            <v>INSMoto2013</v>
          </cell>
          <cell r="E34">
            <v>0.4</v>
          </cell>
          <cell r="F34">
            <v>160000</v>
          </cell>
          <cell r="G34">
            <v>60000</v>
          </cell>
          <cell r="H34">
            <v>4000</v>
          </cell>
          <cell r="I34">
            <v>0.16855999999999999</v>
          </cell>
          <cell r="J34">
            <v>0.16916</v>
          </cell>
          <cell r="K34">
            <v>24.15213</v>
          </cell>
          <cell r="L34">
            <v>24.21303</v>
          </cell>
        </row>
        <row r="35">
          <cell r="D35" t="str">
            <v>INSMoto2014</v>
          </cell>
          <cell r="E35">
            <v>0.4</v>
          </cell>
          <cell r="F35">
            <v>160000</v>
          </cell>
          <cell r="G35">
            <v>60000</v>
          </cell>
          <cell r="H35">
            <v>4000</v>
          </cell>
          <cell r="I35">
            <v>0.16855999999999999</v>
          </cell>
          <cell r="J35">
            <v>0.16916</v>
          </cell>
          <cell r="K35">
            <v>24.15213</v>
          </cell>
          <cell r="L35">
            <v>24.21303</v>
          </cell>
        </row>
        <row r="36">
          <cell r="D36" t="str">
            <v>INSMoto2015</v>
          </cell>
          <cell r="E36">
            <v>0.4</v>
          </cell>
          <cell r="F36">
            <v>160000</v>
          </cell>
          <cell r="G36">
            <v>60000</v>
          </cell>
          <cell r="H36">
            <v>4000</v>
          </cell>
          <cell r="I36">
            <v>0.16855999999999999</v>
          </cell>
          <cell r="J36">
            <v>0.16916</v>
          </cell>
          <cell r="K36">
            <v>24.15213</v>
          </cell>
          <cell r="L36">
            <v>24.21303</v>
          </cell>
        </row>
      </sheetData>
      <sheetData sheetId="13">
        <row r="2">
          <cell r="D2" t="str">
            <v>ASSAParticular Liviano2007</v>
          </cell>
          <cell r="E2">
            <v>0.6</v>
          </cell>
          <cell r="F2">
            <v>200000</v>
          </cell>
          <cell r="G2">
            <v>100000</v>
          </cell>
          <cell r="H2">
            <v>8000</v>
          </cell>
          <cell r="I2">
            <v>0.16855999999999999</v>
          </cell>
          <cell r="J2">
            <v>0.16916</v>
          </cell>
          <cell r="K2">
            <v>24.15213</v>
          </cell>
          <cell r="L2">
            <v>24.21303</v>
          </cell>
        </row>
        <row r="3">
          <cell r="D3" t="str">
            <v>ASSAParticular Liviano2008</v>
          </cell>
          <cell r="E3">
            <v>0.6</v>
          </cell>
          <cell r="F3">
            <v>200000</v>
          </cell>
          <cell r="G3">
            <v>100000</v>
          </cell>
          <cell r="H3">
            <v>8000</v>
          </cell>
          <cell r="I3">
            <v>0.16855999999999999</v>
          </cell>
          <cell r="J3">
            <v>0.16916</v>
          </cell>
          <cell r="K3">
            <v>24.15213</v>
          </cell>
          <cell r="L3">
            <v>24.21303</v>
          </cell>
        </row>
        <row r="4">
          <cell r="D4" t="str">
            <v>ASSAParticular Liviano2009</v>
          </cell>
          <cell r="E4">
            <v>0.6</v>
          </cell>
          <cell r="F4">
            <v>200000</v>
          </cell>
          <cell r="G4">
            <v>100000</v>
          </cell>
          <cell r="H4">
            <v>8000</v>
          </cell>
          <cell r="I4">
            <v>0.16855999999999999</v>
          </cell>
          <cell r="J4">
            <v>0.16916</v>
          </cell>
          <cell r="K4">
            <v>24.15213</v>
          </cell>
          <cell r="L4">
            <v>24.21303</v>
          </cell>
        </row>
        <row r="5">
          <cell r="D5" t="str">
            <v>ASSAParticular Liviano2010</v>
          </cell>
          <cell r="E5">
            <v>0.6</v>
          </cell>
          <cell r="F5">
            <v>200000</v>
          </cell>
          <cell r="G5">
            <v>100000</v>
          </cell>
          <cell r="H5">
            <v>8000</v>
          </cell>
          <cell r="I5">
            <v>0.16855999999999999</v>
          </cell>
          <cell r="J5">
            <v>0.16916</v>
          </cell>
          <cell r="K5">
            <v>24.15213</v>
          </cell>
          <cell r="L5">
            <v>24.21303</v>
          </cell>
        </row>
        <row r="6">
          <cell r="D6" t="str">
            <v>ASSAParticular Liviano2011</v>
          </cell>
          <cell r="E6">
            <v>0.6</v>
          </cell>
          <cell r="F6">
            <v>200000</v>
          </cell>
          <cell r="G6">
            <v>100000</v>
          </cell>
          <cell r="H6">
            <v>8000</v>
          </cell>
          <cell r="I6">
            <v>0.16855999999999999</v>
          </cell>
          <cell r="J6">
            <v>0.16916</v>
          </cell>
          <cell r="K6">
            <v>24.15213</v>
          </cell>
          <cell r="L6">
            <v>24.21303</v>
          </cell>
        </row>
        <row r="7">
          <cell r="D7" t="str">
            <v>ASSAParticular Liviano2012</v>
          </cell>
          <cell r="E7">
            <v>0.6</v>
          </cell>
          <cell r="F7">
            <v>200000</v>
          </cell>
          <cell r="G7">
            <v>100000</v>
          </cell>
          <cell r="H7">
            <v>8000</v>
          </cell>
          <cell r="I7">
            <v>0.16855999999999999</v>
          </cell>
          <cell r="J7">
            <v>0.16916</v>
          </cell>
          <cell r="K7">
            <v>24.15213</v>
          </cell>
          <cell r="L7">
            <v>24.21303</v>
          </cell>
        </row>
        <row r="8">
          <cell r="D8" t="str">
            <v>ASSAParticular Liviano2013</v>
          </cell>
          <cell r="E8">
            <v>0.6</v>
          </cell>
          <cell r="F8">
            <v>200000</v>
          </cell>
          <cell r="G8">
            <v>100000</v>
          </cell>
          <cell r="H8">
            <v>8000</v>
          </cell>
          <cell r="I8">
            <v>0.16855999999999999</v>
          </cell>
          <cell r="J8">
            <v>0.16916</v>
          </cell>
          <cell r="K8">
            <v>24.15213</v>
          </cell>
          <cell r="L8">
            <v>24.21303</v>
          </cell>
        </row>
        <row r="9">
          <cell r="D9" t="str">
            <v>ASSAParticular Liviano2014</v>
          </cell>
          <cell r="E9">
            <v>0.6</v>
          </cell>
          <cell r="F9">
            <v>200000</v>
          </cell>
          <cell r="G9">
            <v>100000</v>
          </cell>
          <cell r="H9">
            <v>8000</v>
          </cell>
          <cell r="I9">
            <v>0.16855999999999999</v>
          </cell>
          <cell r="J9">
            <v>0.16916</v>
          </cell>
          <cell r="K9">
            <v>24.15213</v>
          </cell>
          <cell r="L9">
            <v>24.21303</v>
          </cell>
        </row>
        <row r="10">
          <cell r="D10" t="str">
            <v>ASSAParticular Liviano2015</v>
          </cell>
          <cell r="E10">
            <v>0.6</v>
          </cell>
          <cell r="F10">
            <v>200000</v>
          </cell>
          <cell r="G10">
            <v>100000</v>
          </cell>
          <cell r="H10">
            <v>8000</v>
          </cell>
          <cell r="I10">
            <v>0.16855999999999999</v>
          </cell>
          <cell r="J10">
            <v>0.16916</v>
          </cell>
          <cell r="K10">
            <v>24.15213</v>
          </cell>
          <cell r="L10">
            <v>24.21303</v>
          </cell>
        </row>
        <row r="11">
          <cell r="D11" t="str">
            <v>ASSACarga Liviana2007</v>
          </cell>
          <cell r="E11">
            <v>0.6</v>
          </cell>
          <cell r="F11">
            <v>200000</v>
          </cell>
          <cell r="G11">
            <v>100000</v>
          </cell>
          <cell r="H11">
            <v>8000</v>
          </cell>
          <cell r="I11">
            <v>0.16855999999999999</v>
          </cell>
          <cell r="J11">
            <v>0.16916</v>
          </cell>
          <cell r="K11">
            <v>24.15213</v>
          </cell>
          <cell r="L11">
            <v>24.21303</v>
          </cell>
        </row>
        <row r="12">
          <cell r="D12" t="str">
            <v>ASSACarga Liviana2008</v>
          </cell>
          <cell r="E12">
            <v>0.6</v>
          </cell>
          <cell r="F12">
            <v>200000</v>
          </cell>
          <cell r="G12">
            <v>100000</v>
          </cell>
          <cell r="H12">
            <v>8000</v>
          </cell>
          <cell r="I12">
            <v>0.16855999999999999</v>
          </cell>
          <cell r="J12">
            <v>0.16916</v>
          </cell>
          <cell r="K12">
            <v>24.15213</v>
          </cell>
          <cell r="L12">
            <v>24.21303</v>
          </cell>
        </row>
        <row r="13">
          <cell r="D13" t="str">
            <v>ASSACarga Liviana2009</v>
          </cell>
          <cell r="E13">
            <v>0.6</v>
          </cell>
          <cell r="F13">
            <v>200000</v>
          </cell>
          <cell r="G13">
            <v>100000</v>
          </cell>
          <cell r="H13">
            <v>8000</v>
          </cell>
          <cell r="I13">
            <v>0.16855999999999999</v>
          </cell>
          <cell r="J13">
            <v>0.16916</v>
          </cell>
          <cell r="K13">
            <v>24.15213</v>
          </cell>
          <cell r="L13">
            <v>24.21303</v>
          </cell>
        </row>
        <row r="14">
          <cell r="D14" t="str">
            <v>ASSACarga Liviana2010</v>
          </cell>
          <cell r="E14">
            <v>0.6</v>
          </cell>
          <cell r="F14">
            <v>200000</v>
          </cell>
          <cell r="G14">
            <v>100000</v>
          </cell>
          <cell r="H14">
            <v>8000</v>
          </cell>
          <cell r="I14">
            <v>0.16855999999999999</v>
          </cell>
          <cell r="J14">
            <v>0.16916</v>
          </cell>
          <cell r="K14">
            <v>24.15213</v>
          </cell>
          <cell r="L14">
            <v>24.21303</v>
          </cell>
        </row>
        <row r="15">
          <cell r="D15" t="str">
            <v>ASSACarga Liviana2011</v>
          </cell>
          <cell r="E15">
            <v>0.6</v>
          </cell>
          <cell r="F15">
            <v>200000</v>
          </cell>
          <cell r="G15">
            <v>100000</v>
          </cell>
          <cell r="H15">
            <v>8000</v>
          </cell>
          <cell r="I15">
            <v>0.16855999999999999</v>
          </cell>
          <cell r="J15">
            <v>0.16916</v>
          </cell>
          <cell r="K15">
            <v>24.15213</v>
          </cell>
          <cell r="L15">
            <v>24.21303</v>
          </cell>
        </row>
        <row r="16">
          <cell r="D16" t="str">
            <v>ASSACarga Liviana2012</v>
          </cell>
          <cell r="E16">
            <v>0.6</v>
          </cell>
          <cell r="F16">
            <v>200000</v>
          </cell>
          <cell r="G16">
            <v>100000</v>
          </cell>
          <cell r="H16">
            <v>8000</v>
          </cell>
          <cell r="I16">
            <v>0.16855999999999999</v>
          </cell>
          <cell r="J16">
            <v>0.16916</v>
          </cell>
          <cell r="K16">
            <v>24.15213</v>
          </cell>
          <cell r="L16">
            <v>24.21303</v>
          </cell>
        </row>
        <row r="17">
          <cell r="D17" t="str">
            <v>ASSACarga Liviana2013</v>
          </cell>
          <cell r="E17">
            <v>0.6</v>
          </cell>
          <cell r="F17">
            <v>200000</v>
          </cell>
          <cell r="G17">
            <v>100000</v>
          </cell>
          <cell r="H17">
            <v>8000</v>
          </cell>
          <cell r="I17">
            <v>0.16855999999999999</v>
          </cell>
          <cell r="J17">
            <v>0.16916</v>
          </cell>
          <cell r="K17">
            <v>24.15213</v>
          </cell>
          <cell r="L17">
            <v>24.21303</v>
          </cell>
        </row>
        <row r="18">
          <cell r="D18" t="str">
            <v>ASSACarga Liviana2014</v>
          </cell>
          <cell r="E18">
            <v>0.6</v>
          </cell>
          <cell r="F18">
            <v>200000</v>
          </cell>
          <cell r="G18">
            <v>100000</v>
          </cell>
          <cell r="H18">
            <v>8000</v>
          </cell>
          <cell r="I18">
            <v>0.16855999999999999</v>
          </cell>
          <cell r="J18">
            <v>0.16916</v>
          </cell>
          <cell r="K18">
            <v>24.15213</v>
          </cell>
          <cell r="L18">
            <v>24.21303</v>
          </cell>
        </row>
        <row r="19">
          <cell r="D19" t="str">
            <v>ASSACarga Liviana2015</v>
          </cell>
          <cell r="E19">
            <v>0.6</v>
          </cell>
          <cell r="F19">
            <v>200000</v>
          </cell>
          <cell r="G19">
            <v>100000</v>
          </cell>
          <cell r="H19">
            <v>8000</v>
          </cell>
          <cell r="I19">
            <v>0.16855999999999999</v>
          </cell>
          <cell r="J19">
            <v>0.16916</v>
          </cell>
          <cell r="K19">
            <v>24.15213</v>
          </cell>
          <cell r="L19">
            <v>24.21303</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row r="31">
          <cell r="D31">
            <v>0</v>
          </cell>
        </row>
        <row r="32">
          <cell r="D32">
            <v>0</v>
          </cell>
        </row>
        <row r="33">
          <cell r="D33">
            <v>0</v>
          </cell>
        </row>
        <row r="34">
          <cell r="D34">
            <v>0</v>
          </cell>
        </row>
        <row r="35">
          <cell r="D35">
            <v>0</v>
          </cell>
        </row>
        <row r="36">
          <cell r="D36">
            <v>0</v>
          </cell>
        </row>
        <row r="37">
          <cell r="D37">
            <v>0</v>
          </cell>
        </row>
        <row r="38">
          <cell r="D38">
            <v>0</v>
          </cell>
        </row>
        <row r="39">
          <cell r="D39">
            <v>0</v>
          </cell>
        </row>
        <row r="40">
          <cell r="D40">
            <v>0</v>
          </cell>
        </row>
        <row r="41">
          <cell r="D41">
            <v>0</v>
          </cell>
        </row>
        <row r="42">
          <cell r="D42">
            <v>0</v>
          </cell>
        </row>
        <row r="43">
          <cell r="D43">
            <v>0</v>
          </cell>
        </row>
        <row r="44">
          <cell r="D44">
            <v>0</v>
          </cell>
        </row>
        <row r="45">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row r="75">
          <cell r="D75">
            <v>0</v>
          </cell>
        </row>
        <row r="76">
          <cell r="D76">
            <v>0</v>
          </cell>
        </row>
        <row r="77">
          <cell r="D77">
            <v>0</v>
          </cell>
        </row>
        <row r="78">
          <cell r="D78">
            <v>0</v>
          </cell>
        </row>
        <row r="79">
          <cell r="D79">
            <v>0</v>
          </cell>
        </row>
        <row r="80">
          <cell r="D80">
            <v>0</v>
          </cell>
        </row>
        <row r="81">
          <cell r="D81">
            <v>0</v>
          </cell>
        </row>
        <row r="82">
          <cell r="D82">
            <v>0</v>
          </cell>
        </row>
        <row r="83">
          <cell r="D83">
            <v>0</v>
          </cell>
        </row>
        <row r="84">
          <cell r="D84">
            <v>0</v>
          </cell>
        </row>
        <row r="85">
          <cell r="D85">
            <v>0</v>
          </cell>
        </row>
        <row r="86">
          <cell r="D86">
            <v>0</v>
          </cell>
        </row>
        <row r="87">
          <cell r="D87">
            <v>0</v>
          </cell>
        </row>
        <row r="88">
          <cell r="D88">
            <v>0</v>
          </cell>
        </row>
        <row r="89">
          <cell r="D89">
            <v>0</v>
          </cell>
        </row>
        <row r="90">
          <cell r="D90">
            <v>0</v>
          </cell>
        </row>
        <row r="91">
          <cell r="D91">
            <v>0</v>
          </cell>
        </row>
        <row r="92">
          <cell r="D92">
            <v>0</v>
          </cell>
        </row>
        <row r="93">
          <cell r="D93">
            <v>0</v>
          </cell>
        </row>
        <row r="94">
          <cell r="D94">
            <v>0</v>
          </cell>
        </row>
        <row r="95">
          <cell r="D95">
            <v>0</v>
          </cell>
        </row>
        <row r="96">
          <cell r="D96">
            <v>0</v>
          </cell>
        </row>
        <row r="97">
          <cell r="D97">
            <v>0</v>
          </cell>
        </row>
        <row r="98">
          <cell r="D98">
            <v>0</v>
          </cell>
        </row>
        <row r="99">
          <cell r="D99">
            <v>0</v>
          </cell>
        </row>
        <row r="100">
          <cell r="D100">
            <v>0</v>
          </cell>
        </row>
        <row r="101">
          <cell r="D101">
            <v>0</v>
          </cell>
        </row>
        <row r="102">
          <cell r="D102">
            <v>0</v>
          </cell>
        </row>
        <row r="103">
          <cell r="D103">
            <v>0</v>
          </cell>
        </row>
        <row r="104">
          <cell r="D104">
            <v>0</v>
          </cell>
        </row>
        <row r="105">
          <cell r="D105">
            <v>0</v>
          </cell>
        </row>
        <row r="106">
          <cell r="D106">
            <v>0</v>
          </cell>
        </row>
        <row r="107">
          <cell r="D107">
            <v>0</v>
          </cell>
        </row>
        <row r="108">
          <cell r="D108">
            <v>0</v>
          </cell>
        </row>
        <row r="109">
          <cell r="D109">
            <v>0</v>
          </cell>
        </row>
        <row r="110">
          <cell r="D110">
            <v>0</v>
          </cell>
        </row>
        <row r="111">
          <cell r="D111">
            <v>0</v>
          </cell>
        </row>
        <row r="112">
          <cell r="D112">
            <v>0</v>
          </cell>
        </row>
        <row r="113">
          <cell r="D113">
            <v>0</v>
          </cell>
        </row>
        <row r="114">
          <cell r="D114">
            <v>0</v>
          </cell>
        </row>
        <row r="115">
          <cell r="D115">
            <v>0</v>
          </cell>
        </row>
        <row r="116">
          <cell r="D116">
            <v>0</v>
          </cell>
        </row>
        <row r="117">
          <cell r="D117">
            <v>0</v>
          </cell>
        </row>
        <row r="118">
          <cell r="D118">
            <v>0</v>
          </cell>
        </row>
        <row r="119">
          <cell r="D119">
            <v>0</v>
          </cell>
        </row>
        <row r="120">
          <cell r="D120">
            <v>0</v>
          </cell>
        </row>
        <row r="121">
          <cell r="D121">
            <v>0</v>
          </cell>
        </row>
        <row r="122">
          <cell r="D122">
            <v>0</v>
          </cell>
        </row>
        <row r="123">
          <cell r="D123">
            <v>0</v>
          </cell>
        </row>
        <row r="124">
          <cell r="D124">
            <v>0</v>
          </cell>
        </row>
        <row r="125">
          <cell r="D125">
            <v>0</v>
          </cell>
        </row>
        <row r="126">
          <cell r="D126">
            <v>0</v>
          </cell>
        </row>
        <row r="127">
          <cell r="D127">
            <v>0</v>
          </cell>
        </row>
        <row r="128">
          <cell r="D128">
            <v>0</v>
          </cell>
        </row>
        <row r="129">
          <cell r="D129">
            <v>0</v>
          </cell>
        </row>
        <row r="130">
          <cell r="D130">
            <v>0</v>
          </cell>
        </row>
        <row r="131">
          <cell r="D131">
            <v>0</v>
          </cell>
        </row>
        <row r="132">
          <cell r="D132">
            <v>0</v>
          </cell>
        </row>
        <row r="133">
          <cell r="D133">
            <v>0</v>
          </cell>
        </row>
        <row r="134">
          <cell r="D134">
            <v>0</v>
          </cell>
        </row>
        <row r="135">
          <cell r="D135">
            <v>0</v>
          </cell>
        </row>
        <row r="136">
          <cell r="D136">
            <v>0</v>
          </cell>
        </row>
        <row r="137">
          <cell r="D137">
            <v>0</v>
          </cell>
        </row>
        <row r="138">
          <cell r="D138">
            <v>0</v>
          </cell>
        </row>
        <row r="139">
          <cell r="D139">
            <v>0</v>
          </cell>
        </row>
        <row r="140">
          <cell r="D140">
            <v>0</v>
          </cell>
        </row>
        <row r="141">
          <cell r="D141">
            <v>0</v>
          </cell>
        </row>
        <row r="142">
          <cell r="D142">
            <v>0</v>
          </cell>
        </row>
        <row r="143">
          <cell r="D143">
            <v>0</v>
          </cell>
        </row>
        <row r="144">
          <cell r="D144">
            <v>0</v>
          </cell>
        </row>
        <row r="145">
          <cell r="D145">
            <v>0</v>
          </cell>
        </row>
        <row r="146">
          <cell r="D146">
            <v>0</v>
          </cell>
        </row>
        <row r="147">
          <cell r="D147">
            <v>0</v>
          </cell>
        </row>
        <row r="148">
          <cell r="D148">
            <v>0</v>
          </cell>
        </row>
        <row r="149">
          <cell r="D149">
            <v>0</v>
          </cell>
        </row>
        <row r="150">
          <cell r="D150">
            <v>0</v>
          </cell>
        </row>
        <row r="151">
          <cell r="D151">
            <v>0</v>
          </cell>
        </row>
        <row r="152">
          <cell r="D152">
            <v>0</v>
          </cell>
        </row>
        <row r="153">
          <cell r="D153">
            <v>0</v>
          </cell>
        </row>
        <row r="154">
          <cell r="D154">
            <v>0</v>
          </cell>
        </row>
        <row r="155">
          <cell r="D155">
            <v>0</v>
          </cell>
        </row>
        <row r="156">
          <cell r="D156">
            <v>0</v>
          </cell>
        </row>
        <row r="157">
          <cell r="D157">
            <v>0</v>
          </cell>
        </row>
        <row r="158">
          <cell r="D158">
            <v>0</v>
          </cell>
        </row>
        <row r="159">
          <cell r="D159">
            <v>0</v>
          </cell>
        </row>
        <row r="160">
          <cell r="D160">
            <v>0</v>
          </cell>
        </row>
        <row r="161">
          <cell r="D161">
            <v>0</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0</v>
          </cell>
        </row>
        <row r="171">
          <cell r="D171">
            <v>0</v>
          </cell>
        </row>
        <row r="172">
          <cell r="D172">
            <v>0</v>
          </cell>
        </row>
        <row r="173">
          <cell r="D173">
            <v>0</v>
          </cell>
        </row>
        <row r="174">
          <cell r="D174">
            <v>0</v>
          </cell>
        </row>
        <row r="175">
          <cell r="D175">
            <v>0</v>
          </cell>
        </row>
        <row r="176">
          <cell r="D176">
            <v>0</v>
          </cell>
        </row>
        <row r="177">
          <cell r="D177">
            <v>0</v>
          </cell>
        </row>
        <row r="178">
          <cell r="D178">
            <v>0</v>
          </cell>
        </row>
        <row r="179">
          <cell r="D179">
            <v>0</v>
          </cell>
        </row>
        <row r="180">
          <cell r="D180">
            <v>0</v>
          </cell>
        </row>
        <row r="181">
          <cell r="D181">
            <v>0</v>
          </cell>
        </row>
        <row r="182">
          <cell r="D182">
            <v>0</v>
          </cell>
        </row>
        <row r="183">
          <cell r="D183">
            <v>0</v>
          </cell>
        </row>
        <row r="184">
          <cell r="D184">
            <v>0</v>
          </cell>
        </row>
        <row r="185">
          <cell r="D185">
            <v>0</v>
          </cell>
        </row>
        <row r="186">
          <cell r="D186">
            <v>0</v>
          </cell>
        </row>
        <row r="187">
          <cell r="D187">
            <v>0</v>
          </cell>
        </row>
        <row r="188">
          <cell r="D188">
            <v>0</v>
          </cell>
        </row>
        <row r="189">
          <cell r="D189">
            <v>0</v>
          </cell>
        </row>
        <row r="190">
          <cell r="D190">
            <v>0</v>
          </cell>
        </row>
        <row r="191">
          <cell r="D191">
            <v>0</v>
          </cell>
        </row>
        <row r="192">
          <cell r="D192">
            <v>0</v>
          </cell>
        </row>
        <row r="193">
          <cell r="D193">
            <v>0</v>
          </cell>
        </row>
        <row r="194">
          <cell r="D194">
            <v>0</v>
          </cell>
        </row>
        <row r="195">
          <cell r="D195">
            <v>0</v>
          </cell>
        </row>
        <row r="196">
          <cell r="D196">
            <v>0</v>
          </cell>
        </row>
        <row r="197">
          <cell r="D197">
            <v>0</v>
          </cell>
        </row>
        <row r="198">
          <cell r="D198">
            <v>0</v>
          </cell>
        </row>
        <row r="199">
          <cell r="D199">
            <v>0</v>
          </cell>
        </row>
        <row r="200">
          <cell r="D200">
            <v>0</v>
          </cell>
        </row>
        <row r="201">
          <cell r="D201">
            <v>0</v>
          </cell>
        </row>
        <row r="202">
          <cell r="D202">
            <v>0</v>
          </cell>
        </row>
        <row r="203">
          <cell r="D203">
            <v>0</v>
          </cell>
        </row>
        <row r="204">
          <cell r="D204">
            <v>0</v>
          </cell>
        </row>
        <row r="205">
          <cell r="D205">
            <v>0</v>
          </cell>
        </row>
        <row r="206">
          <cell r="D206">
            <v>0</v>
          </cell>
        </row>
        <row r="207">
          <cell r="D207">
            <v>0</v>
          </cell>
        </row>
        <row r="208">
          <cell r="D208">
            <v>0</v>
          </cell>
        </row>
        <row r="209">
          <cell r="D209">
            <v>0</v>
          </cell>
        </row>
        <row r="210">
          <cell r="D210">
            <v>0</v>
          </cell>
        </row>
        <row r="211">
          <cell r="D211">
            <v>0</v>
          </cell>
        </row>
        <row r="212">
          <cell r="D212">
            <v>0</v>
          </cell>
        </row>
        <row r="213">
          <cell r="D213">
            <v>0</v>
          </cell>
        </row>
        <row r="214">
          <cell r="D214">
            <v>0</v>
          </cell>
        </row>
        <row r="215">
          <cell r="D215">
            <v>0</v>
          </cell>
        </row>
        <row r="216">
          <cell r="D216">
            <v>0</v>
          </cell>
        </row>
        <row r="217">
          <cell r="D217">
            <v>0</v>
          </cell>
        </row>
        <row r="218">
          <cell r="D218">
            <v>0</v>
          </cell>
        </row>
        <row r="219">
          <cell r="D219">
            <v>0</v>
          </cell>
        </row>
        <row r="220">
          <cell r="D220">
            <v>0</v>
          </cell>
        </row>
        <row r="221">
          <cell r="D221">
            <v>0</v>
          </cell>
        </row>
        <row r="222">
          <cell r="D222">
            <v>0</v>
          </cell>
        </row>
        <row r="223">
          <cell r="D223">
            <v>0</v>
          </cell>
        </row>
        <row r="224">
          <cell r="D224">
            <v>0</v>
          </cell>
        </row>
        <row r="225">
          <cell r="D225">
            <v>0</v>
          </cell>
        </row>
        <row r="226">
          <cell r="D226">
            <v>0</v>
          </cell>
        </row>
        <row r="227">
          <cell r="D227">
            <v>0</v>
          </cell>
        </row>
        <row r="228">
          <cell r="D228">
            <v>0</v>
          </cell>
        </row>
        <row r="229">
          <cell r="D229">
            <v>0</v>
          </cell>
        </row>
        <row r="230">
          <cell r="D230">
            <v>0</v>
          </cell>
        </row>
        <row r="231">
          <cell r="D231">
            <v>0</v>
          </cell>
        </row>
        <row r="232">
          <cell r="D232">
            <v>0</v>
          </cell>
        </row>
        <row r="233">
          <cell r="D233">
            <v>0</v>
          </cell>
        </row>
        <row r="234">
          <cell r="D234">
            <v>0</v>
          </cell>
        </row>
        <row r="235">
          <cell r="D235">
            <v>0</v>
          </cell>
        </row>
        <row r="236">
          <cell r="D236">
            <v>0</v>
          </cell>
        </row>
        <row r="237">
          <cell r="D237">
            <v>0</v>
          </cell>
        </row>
        <row r="238">
          <cell r="D238">
            <v>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D247">
            <v>0</v>
          </cell>
        </row>
        <row r="248">
          <cell r="D248">
            <v>0</v>
          </cell>
        </row>
        <row r="249">
          <cell r="D249">
            <v>0</v>
          </cell>
        </row>
        <row r="250">
          <cell r="D250">
            <v>0</v>
          </cell>
        </row>
        <row r="251">
          <cell r="D251">
            <v>0</v>
          </cell>
        </row>
        <row r="252">
          <cell r="D252">
            <v>0</v>
          </cell>
        </row>
        <row r="253">
          <cell r="D253">
            <v>0</v>
          </cell>
        </row>
        <row r="254">
          <cell r="D254">
            <v>0</v>
          </cell>
        </row>
        <row r="255">
          <cell r="D255">
            <v>0</v>
          </cell>
        </row>
        <row r="256">
          <cell r="D256">
            <v>0</v>
          </cell>
        </row>
        <row r="257">
          <cell r="D257">
            <v>0</v>
          </cell>
        </row>
        <row r="258">
          <cell r="D258">
            <v>0</v>
          </cell>
        </row>
        <row r="259">
          <cell r="D259">
            <v>0</v>
          </cell>
        </row>
        <row r="260">
          <cell r="D260">
            <v>0</v>
          </cell>
        </row>
        <row r="261">
          <cell r="D261">
            <v>0</v>
          </cell>
        </row>
        <row r="262">
          <cell r="D262">
            <v>0</v>
          </cell>
        </row>
        <row r="263">
          <cell r="D263">
            <v>0</v>
          </cell>
        </row>
        <row r="264">
          <cell r="D264">
            <v>0</v>
          </cell>
        </row>
        <row r="265">
          <cell r="D265">
            <v>0</v>
          </cell>
        </row>
        <row r="266">
          <cell r="D266">
            <v>0</v>
          </cell>
        </row>
        <row r="267">
          <cell r="D267">
            <v>0</v>
          </cell>
        </row>
        <row r="268">
          <cell r="D268">
            <v>0</v>
          </cell>
        </row>
        <row r="269">
          <cell r="D269">
            <v>0</v>
          </cell>
        </row>
        <row r="270">
          <cell r="D270">
            <v>0</v>
          </cell>
        </row>
        <row r="271">
          <cell r="D271">
            <v>0</v>
          </cell>
        </row>
        <row r="272">
          <cell r="D272">
            <v>0</v>
          </cell>
        </row>
        <row r="273">
          <cell r="D273">
            <v>0</v>
          </cell>
        </row>
        <row r="274">
          <cell r="D274">
            <v>0</v>
          </cell>
        </row>
        <row r="275">
          <cell r="D275">
            <v>0</v>
          </cell>
        </row>
        <row r="276">
          <cell r="D276">
            <v>0</v>
          </cell>
        </row>
        <row r="277">
          <cell r="D277">
            <v>0</v>
          </cell>
        </row>
        <row r="278">
          <cell r="D278">
            <v>0</v>
          </cell>
        </row>
        <row r="279">
          <cell r="D279">
            <v>0</v>
          </cell>
        </row>
        <row r="280">
          <cell r="D280">
            <v>0</v>
          </cell>
        </row>
        <row r="281">
          <cell r="D281">
            <v>0</v>
          </cell>
        </row>
        <row r="282">
          <cell r="D282">
            <v>0</v>
          </cell>
        </row>
        <row r="283">
          <cell r="D283">
            <v>0</v>
          </cell>
        </row>
        <row r="284">
          <cell r="D284">
            <v>0</v>
          </cell>
        </row>
        <row r="285">
          <cell r="D285">
            <v>0</v>
          </cell>
        </row>
        <row r="286">
          <cell r="D286">
            <v>0</v>
          </cell>
        </row>
        <row r="287">
          <cell r="D287">
            <v>0</v>
          </cell>
        </row>
        <row r="288">
          <cell r="D288">
            <v>0</v>
          </cell>
        </row>
        <row r="289">
          <cell r="D289">
            <v>0</v>
          </cell>
        </row>
        <row r="290">
          <cell r="D290">
            <v>0</v>
          </cell>
        </row>
        <row r="291">
          <cell r="D291">
            <v>0</v>
          </cell>
        </row>
        <row r="292">
          <cell r="D292">
            <v>0</v>
          </cell>
        </row>
        <row r="293">
          <cell r="D293">
            <v>0</v>
          </cell>
        </row>
        <row r="294">
          <cell r="D294">
            <v>0</v>
          </cell>
        </row>
        <row r="295">
          <cell r="D295">
            <v>0</v>
          </cell>
        </row>
        <row r="296">
          <cell r="D296">
            <v>0</v>
          </cell>
        </row>
        <row r="297">
          <cell r="D297">
            <v>0</v>
          </cell>
        </row>
        <row r="298">
          <cell r="D298">
            <v>0</v>
          </cell>
        </row>
        <row r="299">
          <cell r="D299">
            <v>0</v>
          </cell>
        </row>
        <row r="300">
          <cell r="D300">
            <v>0</v>
          </cell>
        </row>
        <row r="301">
          <cell r="D301">
            <v>0</v>
          </cell>
        </row>
        <row r="302">
          <cell r="D302">
            <v>0</v>
          </cell>
        </row>
        <row r="303">
          <cell r="D303">
            <v>0</v>
          </cell>
        </row>
        <row r="304">
          <cell r="D304">
            <v>0</v>
          </cell>
        </row>
        <row r="305">
          <cell r="D305">
            <v>0</v>
          </cell>
        </row>
        <row r="306">
          <cell r="D306">
            <v>0</v>
          </cell>
        </row>
        <row r="307">
          <cell r="D307">
            <v>0</v>
          </cell>
        </row>
        <row r="308">
          <cell r="D308">
            <v>0</v>
          </cell>
        </row>
        <row r="309">
          <cell r="D309">
            <v>0</v>
          </cell>
        </row>
        <row r="310">
          <cell r="D310">
            <v>0</v>
          </cell>
        </row>
        <row r="311">
          <cell r="D311">
            <v>0</v>
          </cell>
        </row>
        <row r="312">
          <cell r="D312">
            <v>0</v>
          </cell>
        </row>
        <row r="313">
          <cell r="D313">
            <v>0</v>
          </cell>
        </row>
        <row r="314">
          <cell r="D314">
            <v>0</v>
          </cell>
        </row>
        <row r="315">
          <cell r="D315">
            <v>0</v>
          </cell>
        </row>
        <row r="316">
          <cell r="D316">
            <v>0</v>
          </cell>
        </row>
        <row r="317">
          <cell r="D317">
            <v>0</v>
          </cell>
        </row>
        <row r="318">
          <cell r="D318">
            <v>0</v>
          </cell>
        </row>
        <row r="319">
          <cell r="D319">
            <v>0</v>
          </cell>
        </row>
        <row r="320">
          <cell r="D320">
            <v>0</v>
          </cell>
        </row>
        <row r="321">
          <cell r="D321">
            <v>0</v>
          </cell>
        </row>
        <row r="322">
          <cell r="D322">
            <v>0</v>
          </cell>
        </row>
        <row r="323">
          <cell r="D323">
            <v>0</v>
          </cell>
        </row>
        <row r="324">
          <cell r="D324">
            <v>0</v>
          </cell>
        </row>
        <row r="325">
          <cell r="D325">
            <v>0</v>
          </cell>
        </row>
        <row r="326">
          <cell r="D326">
            <v>0</v>
          </cell>
        </row>
        <row r="327">
          <cell r="D327">
            <v>0</v>
          </cell>
        </row>
        <row r="328">
          <cell r="D328">
            <v>0</v>
          </cell>
        </row>
        <row r="329">
          <cell r="D329">
            <v>0</v>
          </cell>
        </row>
        <row r="330">
          <cell r="D330">
            <v>0</v>
          </cell>
        </row>
        <row r="331">
          <cell r="D331">
            <v>0</v>
          </cell>
        </row>
        <row r="332">
          <cell r="D332">
            <v>0</v>
          </cell>
        </row>
        <row r="333">
          <cell r="D333">
            <v>0</v>
          </cell>
        </row>
        <row r="334">
          <cell r="D334">
            <v>0</v>
          </cell>
        </row>
        <row r="335">
          <cell r="D335">
            <v>0</v>
          </cell>
        </row>
        <row r="336">
          <cell r="D336">
            <v>0</v>
          </cell>
        </row>
        <row r="337">
          <cell r="D337">
            <v>0</v>
          </cell>
        </row>
        <row r="338">
          <cell r="D338">
            <v>0</v>
          </cell>
        </row>
        <row r="339">
          <cell r="D339">
            <v>0</v>
          </cell>
        </row>
        <row r="340">
          <cell r="D340">
            <v>0</v>
          </cell>
        </row>
        <row r="341">
          <cell r="D341">
            <v>0</v>
          </cell>
        </row>
        <row r="342">
          <cell r="D342">
            <v>0</v>
          </cell>
        </row>
        <row r="343">
          <cell r="D343">
            <v>0</v>
          </cell>
        </row>
        <row r="344">
          <cell r="D344">
            <v>0</v>
          </cell>
        </row>
        <row r="345">
          <cell r="D345">
            <v>0</v>
          </cell>
        </row>
        <row r="346">
          <cell r="D346">
            <v>0</v>
          </cell>
        </row>
        <row r="347">
          <cell r="D347">
            <v>0</v>
          </cell>
        </row>
        <row r="348">
          <cell r="D348">
            <v>0</v>
          </cell>
        </row>
        <row r="349">
          <cell r="D349">
            <v>0</v>
          </cell>
        </row>
        <row r="350">
          <cell r="D350">
            <v>0</v>
          </cell>
        </row>
        <row r="351">
          <cell r="D351">
            <v>0</v>
          </cell>
        </row>
        <row r="352">
          <cell r="D352">
            <v>0</v>
          </cell>
        </row>
        <row r="353">
          <cell r="D353">
            <v>0</v>
          </cell>
        </row>
        <row r="354">
          <cell r="D354">
            <v>0</v>
          </cell>
        </row>
        <row r="355">
          <cell r="D355">
            <v>0</v>
          </cell>
        </row>
        <row r="356">
          <cell r="D356">
            <v>0</v>
          </cell>
        </row>
        <row r="357">
          <cell r="D357">
            <v>0</v>
          </cell>
        </row>
        <row r="358">
          <cell r="D358">
            <v>0</v>
          </cell>
        </row>
        <row r="359">
          <cell r="D359">
            <v>0</v>
          </cell>
        </row>
        <row r="360">
          <cell r="D360">
            <v>0</v>
          </cell>
        </row>
        <row r="361">
          <cell r="D361">
            <v>0</v>
          </cell>
        </row>
        <row r="362">
          <cell r="D362">
            <v>0</v>
          </cell>
        </row>
        <row r="363">
          <cell r="D363">
            <v>0</v>
          </cell>
        </row>
        <row r="364">
          <cell r="D364">
            <v>0</v>
          </cell>
        </row>
        <row r="365">
          <cell r="D365">
            <v>0</v>
          </cell>
        </row>
        <row r="366">
          <cell r="D366">
            <v>0</v>
          </cell>
        </row>
        <row r="367">
          <cell r="D367">
            <v>0</v>
          </cell>
        </row>
        <row r="368">
          <cell r="D368">
            <v>0</v>
          </cell>
        </row>
        <row r="369">
          <cell r="D369">
            <v>0</v>
          </cell>
        </row>
        <row r="370">
          <cell r="D370">
            <v>0</v>
          </cell>
        </row>
        <row r="371">
          <cell r="D371">
            <v>0</v>
          </cell>
        </row>
        <row r="372">
          <cell r="D372">
            <v>0</v>
          </cell>
        </row>
        <row r="373">
          <cell r="D373">
            <v>0</v>
          </cell>
        </row>
        <row r="374">
          <cell r="D374">
            <v>0</v>
          </cell>
        </row>
        <row r="375">
          <cell r="D375">
            <v>0</v>
          </cell>
        </row>
        <row r="376">
          <cell r="D376">
            <v>0</v>
          </cell>
        </row>
        <row r="377">
          <cell r="D377">
            <v>0</v>
          </cell>
        </row>
        <row r="378">
          <cell r="D378">
            <v>0</v>
          </cell>
        </row>
        <row r="379">
          <cell r="D379">
            <v>0</v>
          </cell>
        </row>
        <row r="380">
          <cell r="D380">
            <v>0</v>
          </cell>
        </row>
        <row r="381">
          <cell r="D381">
            <v>0</v>
          </cell>
        </row>
        <row r="382">
          <cell r="D382">
            <v>0</v>
          </cell>
        </row>
        <row r="383">
          <cell r="D383">
            <v>0</v>
          </cell>
        </row>
        <row r="384">
          <cell r="D384">
            <v>0</v>
          </cell>
        </row>
        <row r="385">
          <cell r="D385">
            <v>0</v>
          </cell>
        </row>
        <row r="386">
          <cell r="D386">
            <v>0</v>
          </cell>
        </row>
        <row r="387">
          <cell r="D387">
            <v>0</v>
          </cell>
        </row>
        <row r="388">
          <cell r="D388">
            <v>0</v>
          </cell>
        </row>
        <row r="389">
          <cell r="D389">
            <v>0</v>
          </cell>
        </row>
        <row r="390">
          <cell r="D390">
            <v>0</v>
          </cell>
        </row>
        <row r="391">
          <cell r="D391">
            <v>0</v>
          </cell>
        </row>
        <row r="392">
          <cell r="D392">
            <v>0</v>
          </cell>
        </row>
        <row r="393">
          <cell r="D393">
            <v>0</v>
          </cell>
        </row>
        <row r="394">
          <cell r="D394">
            <v>0</v>
          </cell>
        </row>
        <row r="395">
          <cell r="D395">
            <v>0</v>
          </cell>
        </row>
        <row r="396">
          <cell r="D396">
            <v>0</v>
          </cell>
        </row>
        <row r="397">
          <cell r="D397">
            <v>0</v>
          </cell>
        </row>
        <row r="398">
          <cell r="D398">
            <v>0</v>
          </cell>
        </row>
        <row r="399">
          <cell r="D399">
            <v>0</v>
          </cell>
        </row>
        <row r="400">
          <cell r="D400">
            <v>0</v>
          </cell>
        </row>
        <row r="401">
          <cell r="D401">
            <v>0</v>
          </cell>
        </row>
        <row r="402">
          <cell r="D402">
            <v>0</v>
          </cell>
        </row>
        <row r="403">
          <cell r="D403">
            <v>0</v>
          </cell>
        </row>
        <row r="404">
          <cell r="D404">
            <v>0</v>
          </cell>
        </row>
        <row r="405">
          <cell r="D405">
            <v>0</v>
          </cell>
        </row>
        <row r="406">
          <cell r="D406">
            <v>0</v>
          </cell>
        </row>
        <row r="407">
          <cell r="D407">
            <v>0</v>
          </cell>
        </row>
        <row r="408">
          <cell r="D408">
            <v>0</v>
          </cell>
        </row>
        <row r="409">
          <cell r="D409">
            <v>0</v>
          </cell>
        </row>
        <row r="410">
          <cell r="D410">
            <v>0</v>
          </cell>
        </row>
        <row r="411">
          <cell r="D411">
            <v>0</v>
          </cell>
        </row>
        <row r="412">
          <cell r="D412">
            <v>0</v>
          </cell>
        </row>
        <row r="413">
          <cell r="D413">
            <v>0</v>
          </cell>
        </row>
        <row r="414">
          <cell r="D414">
            <v>0</v>
          </cell>
        </row>
        <row r="415">
          <cell r="D415">
            <v>0</v>
          </cell>
        </row>
        <row r="416">
          <cell r="D416">
            <v>0</v>
          </cell>
        </row>
        <row r="417">
          <cell r="D417">
            <v>0</v>
          </cell>
        </row>
        <row r="418">
          <cell r="D418">
            <v>0</v>
          </cell>
        </row>
        <row r="419">
          <cell r="D419">
            <v>0</v>
          </cell>
        </row>
        <row r="420">
          <cell r="D420">
            <v>0</v>
          </cell>
        </row>
        <row r="421">
          <cell r="D421">
            <v>0</v>
          </cell>
        </row>
        <row r="422">
          <cell r="D422">
            <v>0</v>
          </cell>
        </row>
        <row r="423">
          <cell r="D423">
            <v>0</v>
          </cell>
        </row>
        <row r="424">
          <cell r="D424">
            <v>0</v>
          </cell>
        </row>
        <row r="425">
          <cell r="D425">
            <v>0</v>
          </cell>
        </row>
        <row r="426">
          <cell r="D426">
            <v>0</v>
          </cell>
        </row>
        <row r="427">
          <cell r="D427">
            <v>0</v>
          </cell>
        </row>
        <row r="428">
          <cell r="D428">
            <v>0</v>
          </cell>
        </row>
        <row r="429">
          <cell r="D429">
            <v>0</v>
          </cell>
        </row>
        <row r="430">
          <cell r="D430">
            <v>0</v>
          </cell>
        </row>
        <row r="431">
          <cell r="D431">
            <v>0</v>
          </cell>
        </row>
        <row r="432">
          <cell r="D432">
            <v>0</v>
          </cell>
        </row>
        <row r="433">
          <cell r="D433">
            <v>0</v>
          </cell>
        </row>
        <row r="434">
          <cell r="D434">
            <v>0</v>
          </cell>
        </row>
        <row r="435">
          <cell r="D435">
            <v>0</v>
          </cell>
        </row>
        <row r="436">
          <cell r="D436">
            <v>0</v>
          </cell>
        </row>
        <row r="437">
          <cell r="D437">
            <v>0</v>
          </cell>
        </row>
        <row r="438">
          <cell r="D438">
            <v>0</v>
          </cell>
        </row>
        <row r="439">
          <cell r="D439">
            <v>0</v>
          </cell>
        </row>
        <row r="440">
          <cell r="D440">
            <v>0</v>
          </cell>
        </row>
        <row r="441">
          <cell r="D441">
            <v>0</v>
          </cell>
        </row>
        <row r="442">
          <cell r="D442">
            <v>0</v>
          </cell>
        </row>
        <row r="443">
          <cell r="D443">
            <v>0</v>
          </cell>
        </row>
        <row r="444">
          <cell r="D444">
            <v>0</v>
          </cell>
        </row>
        <row r="445">
          <cell r="D445">
            <v>0</v>
          </cell>
        </row>
        <row r="446">
          <cell r="D446">
            <v>0</v>
          </cell>
        </row>
        <row r="447">
          <cell r="D447">
            <v>0</v>
          </cell>
        </row>
        <row r="448">
          <cell r="D448">
            <v>0</v>
          </cell>
        </row>
        <row r="449">
          <cell r="D449">
            <v>0</v>
          </cell>
        </row>
        <row r="450">
          <cell r="D450">
            <v>0</v>
          </cell>
        </row>
        <row r="451">
          <cell r="D451">
            <v>0</v>
          </cell>
        </row>
        <row r="452">
          <cell r="D452">
            <v>0</v>
          </cell>
        </row>
        <row r="453">
          <cell r="D453">
            <v>0</v>
          </cell>
        </row>
        <row r="454">
          <cell r="D454">
            <v>0</v>
          </cell>
        </row>
        <row r="455">
          <cell r="D455">
            <v>0</v>
          </cell>
        </row>
        <row r="456">
          <cell r="D456">
            <v>0</v>
          </cell>
        </row>
        <row r="457">
          <cell r="D457">
            <v>0</v>
          </cell>
        </row>
        <row r="458">
          <cell r="D458">
            <v>0</v>
          </cell>
        </row>
        <row r="459">
          <cell r="D459">
            <v>0</v>
          </cell>
        </row>
        <row r="460">
          <cell r="D460">
            <v>0</v>
          </cell>
        </row>
        <row r="461">
          <cell r="D461">
            <v>0</v>
          </cell>
        </row>
        <row r="462">
          <cell r="D462">
            <v>0</v>
          </cell>
        </row>
        <row r="463">
          <cell r="D463">
            <v>0</v>
          </cell>
        </row>
        <row r="464">
          <cell r="D464">
            <v>0</v>
          </cell>
        </row>
        <row r="465">
          <cell r="D465">
            <v>0</v>
          </cell>
        </row>
        <row r="466">
          <cell r="D466">
            <v>0</v>
          </cell>
        </row>
        <row r="467">
          <cell r="D467">
            <v>0</v>
          </cell>
        </row>
        <row r="468">
          <cell r="D468">
            <v>0</v>
          </cell>
        </row>
        <row r="469">
          <cell r="D469">
            <v>0</v>
          </cell>
        </row>
        <row r="470">
          <cell r="D470">
            <v>0</v>
          </cell>
        </row>
        <row r="471">
          <cell r="D471">
            <v>0</v>
          </cell>
        </row>
        <row r="472">
          <cell r="D472">
            <v>0</v>
          </cell>
        </row>
        <row r="473">
          <cell r="D473">
            <v>0</v>
          </cell>
        </row>
        <row r="474">
          <cell r="D474">
            <v>0</v>
          </cell>
        </row>
        <row r="475">
          <cell r="D475">
            <v>0</v>
          </cell>
        </row>
        <row r="476">
          <cell r="D476">
            <v>0</v>
          </cell>
        </row>
        <row r="477">
          <cell r="D477">
            <v>0</v>
          </cell>
        </row>
        <row r="478">
          <cell r="D478">
            <v>0</v>
          </cell>
        </row>
        <row r="479">
          <cell r="D479">
            <v>0</v>
          </cell>
        </row>
        <row r="480">
          <cell r="D480">
            <v>0</v>
          </cell>
        </row>
        <row r="481">
          <cell r="D481">
            <v>0</v>
          </cell>
        </row>
        <row r="482">
          <cell r="D482">
            <v>0</v>
          </cell>
        </row>
        <row r="483">
          <cell r="D483">
            <v>0</v>
          </cell>
        </row>
        <row r="484">
          <cell r="D484">
            <v>0</v>
          </cell>
        </row>
        <row r="485">
          <cell r="D485">
            <v>0</v>
          </cell>
        </row>
        <row r="486">
          <cell r="D486">
            <v>0</v>
          </cell>
        </row>
        <row r="487">
          <cell r="D487">
            <v>0</v>
          </cell>
        </row>
        <row r="488">
          <cell r="D488">
            <v>0</v>
          </cell>
        </row>
        <row r="489">
          <cell r="D489">
            <v>0</v>
          </cell>
        </row>
        <row r="490">
          <cell r="D490">
            <v>0</v>
          </cell>
        </row>
        <row r="491">
          <cell r="D491">
            <v>0</v>
          </cell>
        </row>
        <row r="492">
          <cell r="D492">
            <v>0</v>
          </cell>
        </row>
        <row r="493">
          <cell r="D493">
            <v>0</v>
          </cell>
        </row>
        <row r="494">
          <cell r="D494">
            <v>0</v>
          </cell>
        </row>
        <row r="495">
          <cell r="D495">
            <v>0</v>
          </cell>
        </row>
        <row r="496">
          <cell r="D496">
            <v>0</v>
          </cell>
        </row>
        <row r="497">
          <cell r="D497">
            <v>0</v>
          </cell>
        </row>
        <row r="498">
          <cell r="D498">
            <v>0</v>
          </cell>
        </row>
        <row r="499">
          <cell r="D499">
            <v>0</v>
          </cell>
        </row>
        <row r="500">
          <cell r="D500">
            <v>0</v>
          </cell>
        </row>
        <row r="501">
          <cell r="D501">
            <v>0</v>
          </cell>
        </row>
        <row r="502">
          <cell r="D502">
            <v>0</v>
          </cell>
        </row>
        <row r="503">
          <cell r="D503">
            <v>0</v>
          </cell>
        </row>
        <row r="504">
          <cell r="D504">
            <v>0</v>
          </cell>
        </row>
        <row r="505">
          <cell r="D505">
            <v>0</v>
          </cell>
        </row>
        <row r="506">
          <cell r="D506">
            <v>0</v>
          </cell>
        </row>
        <row r="507">
          <cell r="D507">
            <v>0</v>
          </cell>
        </row>
        <row r="508">
          <cell r="D508">
            <v>0</v>
          </cell>
        </row>
        <row r="509">
          <cell r="D509">
            <v>0</v>
          </cell>
        </row>
        <row r="510">
          <cell r="D510">
            <v>0</v>
          </cell>
        </row>
        <row r="511">
          <cell r="D511">
            <v>0</v>
          </cell>
        </row>
        <row r="512">
          <cell r="D512">
            <v>0</v>
          </cell>
        </row>
        <row r="513">
          <cell r="D513">
            <v>0</v>
          </cell>
        </row>
        <row r="514">
          <cell r="D514">
            <v>0</v>
          </cell>
        </row>
        <row r="515">
          <cell r="D515">
            <v>0</v>
          </cell>
        </row>
        <row r="516">
          <cell r="D516">
            <v>0</v>
          </cell>
        </row>
        <row r="517">
          <cell r="D517">
            <v>0</v>
          </cell>
        </row>
        <row r="518">
          <cell r="D518">
            <v>0</v>
          </cell>
        </row>
        <row r="519">
          <cell r="D519">
            <v>0</v>
          </cell>
        </row>
        <row r="520">
          <cell r="D520">
            <v>0</v>
          </cell>
        </row>
        <row r="521">
          <cell r="D521">
            <v>0</v>
          </cell>
        </row>
        <row r="522">
          <cell r="D522">
            <v>0</v>
          </cell>
        </row>
        <row r="523">
          <cell r="D523">
            <v>0</v>
          </cell>
        </row>
        <row r="524">
          <cell r="D524">
            <v>0</v>
          </cell>
        </row>
        <row r="525">
          <cell r="D525">
            <v>0</v>
          </cell>
        </row>
        <row r="526">
          <cell r="D526">
            <v>0</v>
          </cell>
        </row>
        <row r="527">
          <cell r="D527">
            <v>0</v>
          </cell>
        </row>
        <row r="528">
          <cell r="D528">
            <v>0</v>
          </cell>
        </row>
        <row r="529">
          <cell r="D529">
            <v>0</v>
          </cell>
        </row>
        <row r="530">
          <cell r="D530">
            <v>0</v>
          </cell>
        </row>
        <row r="531">
          <cell r="D531">
            <v>0</v>
          </cell>
        </row>
        <row r="532">
          <cell r="D532">
            <v>0</v>
          </cell>
        </row>
        <row r="533">
          <cell r="D533">
            <v>0</v>
          </cell>
        </row>
        <row r="534">
          <cell r="D534">
            <v>0</v>
          </cell>
        </row>
        <row r="535">
          <cell r="D535">
            <v>0</v>
          </cell>
        </row>
        <row r="536">
          <cell r="D536">
            <v>0</v>
          </cell>
        </row>
        <row r="537">
          <cell r="D537">
            <v>0</v>
          </cell>
        </row>
        <row r="538">
          <cell r="D538">
            <v>0</v>
          </cell>
        </row>
        <row r="539">
          <cell r="D539">
            <v>0</v>
          </cell>
        </row>
        <row r="540">
          <cell r="D540">
            <v>0</v>
          </cell>
        </row>
        <row r="541">
          <cell r="D541">
            <v>0</v>
          </cell>
        </row>
        <row r="542">
          <cell r="D542">
            <v>0</v>
          </cell>
        </row>
        <row r="543">
          <cell r="D543">
            <v>0</v>
          </cell>
        </row>
        <row r="544">
          <cell r="D544">
            <v>0</v>
          </cell>
        </row>
        <row r="545">
          <cell r="D545">
            <v>0</v>
          </cell>
        </row>
        <row r="546">
          <cell r="D546">
            <v>0</v>
          </cell>
        </row>
        <row r="547">
          <cell r="D547">
            <v>0</v>
          </cell>
        </row>
        <row r="548">
          <cell r="D548">
            <v>0</v>
          </cell>
        </row>
        <row r="549">
          <cell r="D549">
            <v>0</v>
          </cell>
        </row>
        <row r="550">
          <cell r="D550">
            <v>0</v>
          </cell>
        </row>
        <row r="551">
          <cell r="D551">
            <v>0</v>
          </cell>
        </row>
        <row r="552">
          <cell r="D552">
            <v>0</v>
          </cell>
        </row>
        <row r="553">
          <cell r="D553">
            <v>0</v>
          </cell>
        </row>
        <row r="554">
          <cell r="D554">
            <v>0</v>
          </cell>
        </row>
        <row r="555">
          <cell r="D555">
            <v>0</v>
          </cell>
        </row>
        <row r="556">
          <cell r="D556">
            <v>0</v>
          </cell>
        </row>
        <row r="557">
          <cell r="D557">
            <v>0</v>
          </cell>
        </row>
        <row r="558">
          <cell r="D558">
            <v>0</v>
          </cell>
        </row>
        <row r="559">
          <cell r="D559">
            <v>0</v>
          </cell>
        </row>
        <row r="560">
          <cell r="D560">
            <v>0</v>
          </cell>
        </row>
        <row r="561">
          <cell r="D561">
            <v>0</v>
          </cell>
        </row>
        <row r="562">
          <cell r="D562">
            <v>0</v>
          </cell>
        </row>
        <row r="563">
          <cell r="D563">
            <v>0</v>
          </cell>
        </row>
        <row r="564">
          <cell r="D564">
            <v>0</v>
          </cell>
        </row>
        <row r="565">
          <cell r="D565">
            <v>0</v>
          </cell>
        </row>
        <row r="566">
          <cell r="D566">
            <v>0</v>
          </cell>
        </row>
        <row r="567">
          <cell r="D567">
            <v>0</v>
          </cell>
        </row>
        <row r="568">
          <cell r="D568">
            <v>0</v>
          </cell>
        </row>
        <row r="569">
          <cell r="D569">
            <v>0</v>
          </cell>
        </row>
        <row r="570">
          <cell r="D570">
            <v>0</v>
          </cell>
        </row>
        <row r="571">
          <cell r="D571">
            <v>0</v>
          </cell>
        </row>
        <row r="572">
          <cell r="D572">
            <v>0</v>
          </cell>
        </row>
        <row r="573">
          <cell r="D573">
            <v>0</v>
          </cell>
        </row>
        <row r="574">
          <cell r="D574">
            <v>0</v>
          </cell>
        </row>
        <row r="575">
          <cell r="D575">
            <v>0</v>
          </cell>
        </row>
        <row r="576">
          <cell r="D576">
            <v>0</v>
          </cell>
        </row>
        <row r="577">
          <cell r="D577">
            <v>0</v>
          </cell>
        </row>
        <row r="578">
          <cell r="D578">
            <v>0</v>
          </cell>
        </row>
        <row r="579">
          <cell r="D579">
            <v>0</v>
          </cell>
        </row>
        <row r="580">
          <cell r="D580">
            <v>0</v>
          </cell>
        </row>
        <row r="581">
          <cell r="D581">
            <v>0</v>
          </cell>
        </row>
        <row r="582">
          <cell r="D582">
            <v>0</v>
          </cell>
        </row>
        <row r="583">
          <cell r="D583">
            <v>0</v>
          </cell>
        </row>
        <row r="584">
          <cell r="D584">
            <v>0</v>
          </cell>
        </row>
        <row r="585">
          <cell r="D585">
            <v>0</v>
          </cell>
        </row>
        <row r="586">
          <cell r="D586">
            <v>0</v>
          </cell>
        </row>
        <row r="587">
          <cell r="D587">
            <v>0</v>
          </cell>
        </row>
        <row r="588">
          <cell r="D588">
            <v>0</v>
          </cell>
        </row>
        <row r="589">
          <cell r="D589">
            <v>0</v>
          </cell>
        </row>
        <row r="590">
          <cell r="D590">
            <v>0</v>
          </cell>
        </row>
        <row r="591">
          <cell r="D591">
            <v>0</v>
          </cell>
        </row>
        <row r="592">
          <cell r="D592">
            <v>0</v>
          </cell>
        </row>
        <row r="593">
          <cell r="D593">
            <v>0</v>
          </cell>
        </row>
        <row r="594">
          <cell r="D594">
            <v>0</v>
          </cell>
        </row>
        <row r="595">
          <cell r="D595">
            <v>0</v>
          </cell>
        </row>
        <row r="596">
          <cell r="D596">
            <v>0</v>
          </cell>
        </row>
        <row r="597">
          <cell r="D597">
            <v>0</v>
          </cell>
        </row>
        <row r="598">
          <cell r="D598">
            <v>0</v>
          </cell>
        </row>
        <row r="599">
          <cell r="D599">
            <v>0</v>
          </cell>
        </row>
        <row r="600">
          <cell r="D600">
            <v>0</v>
          </cell>
        </row>
        <row r="601">
          <cell r="D601">
            <v>0</v>
          </cell>
        </row>
        <row r="602">
          <cell r="D602">
            <v>0</v>
          </cell>
        </row>
        <row r="603">
          <cell r="D603">
            <v>0</v>
          </cell>
        </row>
        <row r="604">
          <cell r="D604">
            <v>0</v>
          </cell>
        </row>
        <row r="605">
          <cell r="D605">
            <v>0</v>
          </cell>
        </row>
        <row r="606">
          <cell r="D606">
            <v>0</v>
          </cell>
        </row>
        <row r="607">
          <cell r="D607">
            <v>0</v>
          </cell>
        </row>
        <row r="608">
          <cell r="D608">
            <v>0</v>
          </cell>
        </row>
        <row r="609">
          <cell r="D609">
            <v>0</v>
          </cell>
        </row>
        <row r="610">
          <cell r="D610">
            <v>0</v>
          </cell>
        </row>
        <row r="611">
          <cell r="D611">
            <v>0</v>
          </cell>
        </row>
        <row r="612">
          <cell r="D612">
            <v>0</v>
          </cell>
        </row>
        <row r="613">
          <cell r="D613">
            <v>0</v>
          </cell>
        </row>
        <row r="614">
          <cell r="D614">
            <v>0</v>
          </cell>
        </row>
        <row r="615">
          <cell r="D615">
            <v>0</v>
          </cell>
        </row>
        <row r="616">
          <cell r="D616">
            <v>0</v>
          </cell>
        </row>
        <row r="617">
          <cell r="D617">
            <v>0</v>
          </cell>
        </row>
        <row r="618">
          <cell r="D618">
            <v>0</v>
          </cell>
        </row>
        <row r="619">
          <cell r="D619">
            <v>0</v>
          </cell>
        </row>
        <row r="620">
          <cell r="D620">
            <v>0</v>
          </cell>
        </row>
        <row r="621">
          <cell r="D621">
            <v>0</v>
          </cell>
        </row>
        <row r="622">
          <cell r="D622">
            <v>0</v>
          </cell>
        </row>
        <row r="623">
          <cell r="D623">
            <v>0</v>
          </cell>
        </row>
        <row r="624">
          <cell r="D624">
            <v>0</v>
          </cell>
        </row>
        <row r="625">
          <cell r="D625">
            <v>0</v>
          </cell>
        </row>
        <row r="626">
          <cell r="D626">
            <v>0</v>
          </cell>
        </row>
        <row r="627">
          <cell r="D627">
            <v>0</v>
          </cell>
        </row>
        <row r="628">
          <cell r="D628">
            <v>0</v>
          </cell>
        </row>
        <row r="629">
          <cell r="D629">
            <v>0</v>
          </cell>
        </row>
        <row r="630">
          <cell r="D630">
            <v>0</v>
          </cell>
        </row>
        <row r="631">
          <cell r="D631">
            <v>0</v>
          </cell>
        </row>
        <row r="632">
          <cell r="D632">
            <v>0</v>
          </cell>
        </row>
        <row r="633">
          <cell r="D633">
            <v>0</v>
          </cell>
        </row>
        <row r="634">
          <cell r="D634">
            <v>0</v>
          </cell>
        </row>
        <row r="635">
          <cell r="D635">
            <v>0</v>
          </cell>
        </row>
        <row r="636">
          <cell r="D636">
            <v>0</v>
          </cell>
        </row>
        <row r="637">
          <cell r="D637">
            <v>0</v>
          </cell>
        </row>
        <row r="638">
          <cell r="D638">
            <v>0</v>
          </cell>
        </row>
        <row r="639">
          <cell r="D639">
            <v>0</v>
          </cell>
        </row>
        <row r="640">
          <cell r="D640">
            <v>0</v>
          </cell>
        </row>
        <row r="641">
          <cell r="D641">
            <v>0</v>
          </cell>
        </row>
        <row r="642">
          <cell r="D642">
            <v>0</v>
          </cell>
        </row>
        <row r="643">
          <cell r="D643">
            <v>0</v>
          </cell>
        </row>
        <row r="644">
          <cell r="D644">
            <v>0</v>
          </cell>
        </row>
        <row r="645">
          <cell r="D645">
            <v>0</v>
          </cell>
        </row>
        <row r="646">
          <cell r="D646">
            <v>0</v>
          </cell>
        </row>
        <row r="647">
          <cell r="D647">
            <v>0</v>
          </cell>
        </row>
        <row r="648">
          <cell r="D648">
            <v>0</v>
          </cell>
        </row>
        <row r="649">
          <cell r="D649">
            <v>0</v>
          </cell>
        </row>
        <row r="650">
          <cell r="D650">
            <v>0</v>
          </cell>
        </row>
        <row r="651">
          <cell r="D651">
            <v>0</v>
          </cell>
        </row>
        <row r="652">
          <cell r="D652">
            <v>0</v>
          </cell>
        </row>
        <row r="653">
          <cell r="D653">
            <v>0</v>
          </cell>
        </row>
        <row r="654">
          <cell r="D654">
            <v>0</v>
          </cell>
        </row>
        <row r="655">
          <cell r="D655">
            <v>0</v>
          </cell>
        </row>
        <row r="656">
          <cell r="D656">
            <v>0</v>
          </cell>
        </row>
        <row r="657">
          <cell r="D657">
            <v>0</v>
          </cell>
        </row>
        <row r="658">
          <cell r="D658">
            <v>0</v>
          </cell>
        </row>
        <row r="659">
          <cell r="D659">
            <v>0</v>
          </cell>
        </row>
        <row r="660">
          <cell r="D660">
            <v>0</v>
          </cell>
        </row>
        <row r="661">
          <cell r="D661">
            <v>0</v>
          </cell>
        </row>
        <row r="662">
          <cell r="D662">
            <v>0</v>
          </cell>
        </row>
        <row r="663">
          <cell r="D663">
            <v>0</v>
          </cell>
        </row>
        <row r="664">
          <cell r="D664">
            <v>0</v>
          </cell>
        </row>
        <row r="665">
          <cell r="D665">
            <v>0</v>
          </cell>
        </row>
        <row r="666">
          <cell r="D666">
            <v>0</v>
          </cell>
        </row>
        <row r="667">
          <cell r="D667">
            <v>0</v>
          </cell>
        </row>
        <row r="668">
          <cell r="D668">
            <v>0</v>
          </cell>
        </row>
        <row r="669">
          <cell r="D669">
            <v>0</v>
          </cell>
        </row>
        <row r="670">
          <cell r="D670">
            <v>0</v>
          </cell>
        </row>
        <row r="671">
          <cell r="D671">
            <v>0</v>
          </cell>
        </row>
        <row r="672">
          <cell r="D672">
            <v>0</v>
          </cell>
        </row>
        <row r="673">
          <cell r="D673">
            <v>0</v>
          </cell>
        </row>
        <row r="674">
          <cell r="D674">
            <v>0</v>
          </cell>
        </row>
        <row r="675">
          <cell r="D675">
            <v>0</v>
          </cell>
        </row>
        <row r="676">
          <cell r="D676">
            <v>0</v>
          </cell>
        </row>
        <row r="677">
          <cell r="D677">
            <v>0</v>
          </cell>
        </row>
        <row r="678">
          <cell r="D678">
            <v>0</v>
          </cell>
        </row>
        <row r="679">
          <cell r="D679">
            <v>0</v>
          </cell>
        </row>
        <row r="680">
          <cell r="D680">
            <v>0</v>
          </cell>
        </row>
        <row r="681">
          <cell r="D681">
            <v>0</v>
          </cell>
        </row>
        <row r="682">
          <cell r="D682">
            <v>0</v>
          </cell>
        </row>
        <row r="683">
          <cell r="D683">
            <v>0</v>
          </cell>
        </row>
        <row r="684">
          <cell r="D684">
            <v>0</v>
          </cell>
        </row>
        <row r="685">
          <cell r="D685">
            <v>0</v>
          </cell>
        </row>
        <row r="686">
          <cell r="D686">
            <v>0</v>
          </cell>
        </row>
        <row r="687">
          <cell r="D687">
            <v>0</v>
          </cell>
        </row>
        <row r="688">
          <cell r="D688">
            <v>0</v>
          </cell>
        </row>
        <row r="689">
          <cell r="D689">
            <v>0</v>
          </cell>
        </row>
        <row r="690">
          <cell r="D690">
            <v>0</v>
          </cell>
        </row>
        <row r="691">
          <cell r="D691">
            <v>0</v>
          </cell>
        </row>
        <row r="692">
          <cell r="D692">
            <v>0</v>
          </cell>
        </row>
        <row r="693">
          <cell r="D693">
            <v>0</v>
          </cell>
        </row>
        <row r="694">
          <cell r="D694">
            <v>0</v>
          </cell>
        </row>
        <row r="695">
          <cell r="D695">
            <v>0</v>
          </cell>
        </row>
        <row r="696">
          <cell r="D696">
            <v>0</v>
          </cell>
        </row>
        <row r="697">
          <cell r="D697">
            <v>0</v>
          </cell>
        </row>
        <row r="698">
          <cell r="D698">
            <v>0</v>
          </cell>
        </row>
        <row r="699">
          <cell r="D699">
            <v>0</v>
          </cell>
        </row>
        <row r="700">
          <cell r="D700">
            <v>0</v>
          </cell>
        </row>
        <row r="701">
          <cell r="D701">
            <v>0</v>
          </cell>
        </row>
        <row r="702">
          <cell r="D702">
            <v>0</v>
          </cell>
        </row>
        <row r="703">
          <cell r="D703">
            <v>0</v>
          </cell>
        </row>
        <row r="704">
          <cell r="D704">
            <v>0</v>
          </cell>
        </row>
        <row r="705">
          <cell r="D705">
            <v>0</v>
          </cell>
        </row>
        <row r="706">
          <cell r="D706">
            <v>0</v>
          </cell>
        </row>
        <row r="707">
          <cell r="D707">
            <v>0</v>
          </cell>
        </row>
        <row r="708">
          <cell r="D708">
            <v>0</v>
          </cell>
        </row>
        <row r="709">
          <cell r="D709">
            <v>0</v>
          </cell>
        </row>
        <row r="710">
          <cell r="D710">
            <v>0</v>
          </cell>
        </row>
        <row r="711">
          <cell r="D711">
            <v>0</v>
          </cell>
        </row>
        <row r="712">
          <cell r="D712">
            <v>0</v>
          </cell>
        </row>
        <row r="713">
          <cell r="D713">
            <v>0</v>
          </cell>
        </row>
        <row r="714">
          <cell r="D714">
            <v>0</v>
          </cell>
        </row>
        <row r="715">
          <cell r="D715">
            <v>0</v>
          </cell>
        </row>
        <row r="716">
          <cell r="D716">
            <v>0</v>
          </cell>
        </row>
        <row r="717">
          <cell r="D717">
            <v>0</v>
          </cell>
        </row>
        <row r="718">
          <cell r="D718">
            <v>0</v>
          </cell>
        </row>
        <row r="719">
          <cell r="D719">
            <v>0</v>
          </cell>
        </row>
        <row r="720">
          <cell r="D720">
            <v>0</v>
          </cell>
        </row>
        <row r="721">
          <cell r="D721">
            <v>0</v>
          </cell>
        </row>
        <row r="722">
          <cell r="D722">
            <v>0</v>
          </cell>
        </row>
        <row r="723">
          <cell r="D723">
            <v>0</v>
          </cell>
        </row>
        <row r="724">
          <cell r="D724">
            <v>0</v>
          </cell>
        </row>
        <row r="725">
          <cell r="D725">
            <v>0</v>
          </cell>
        </row>
        <row r="726">
          <cell r="D726">
            <v>0</v>
          </cell>
        </row>
        <row r="727">
          <cell r="D727">
            <v>0</v>
          </cell>
        </row>
        <row r="728">
          <cell r="D728">
            <v>0</v>
          </cell>
        </row>
        <row r="729">
          <cell r="D729">
            <v>0</v>
          </cell>
        </row>
        <row r="730">
          <cell r="D730">
            <v>0</v>
          </cell>
        </row>
        <row r="731">
          <cell r="D731">
            <v>0</v>
          </cell>
        </row>
        <row r="732">
          <cell r="D732">
            <v>0</v>
          </cell>
        </row>
        <row r="733">
          <cell r="D733">
            <v>0</v>
          </cell>
        </row>
        <row r="734">
          <cell r="D734">
            <v>0</v>
          </cell>
        </row>
        <row r="735">
          <cell r="D735">
            <v>0</v>
          </cell>
        </row>
        <row r="736">
          <cell r="D736">
            <v>0</v>
          </cell>
        </row>
        <row r="737">
          <cell r="D737">
            <v>0</v>
          </cell>
        </row>
        <row r="738">
          <cell r="D738">
            <v>0</v>
          </cell>
        </row>
        <row r="739">
          <cell r="D739">
            <v>0</v>
          </cell>
        </row>
        <row r="740">
          <cell r="D740">
            <v>0</v>
          </cell>
        </row>
        <row r="741">
          <cell r="D741">
            <v>0</v>
          </cell>
        </row>
        <row r="742">
          <cell r="D742">
            <v>0</v>
          </cell>
        </row>
        <row r="743">
          <cell r="D743">
            <v>0</v>
          </cell>
        </row>
        <row r="744">
          <cell r="D744">
            <v>0</v>
          </cell>
        </row>
        <row r="745">
          <cell r="D745">
            <v>0</v>
          </cell>
        </row>
        <row r="746">
          <cell r="D746">
            <v>0</v>
          </cell>
        </row>
        <row r="747">
          <cell r="D747">
            <v>0</v>
          </cell>
        </row>
        <row r="748">
          <cell r="D748">
            <v>0</v>
          </cell>
        </row>
        <row r="749">
          <cell r="D749">
            <v>0</v>
          </cell>
        </row>
        <row r="750">
          <cell r="D750">
            <v>0</v>
          </cell>
        </row>
        <row r="751">
          <cell r="D751">
            <v>0</v>
          </cell>
        </row>
        <row r="752">
          <cell r="D752">
            <v>0</v>
          </cell>
        </row>
        <row r="753">
          <cell r="D753">
            <v>0</v>
          </cell>
        </row>
        <row r="754">
          <cell r="D754">
            <v>0</v>
          </cell>
        </row>
        <row r="755">
          <cell r="D755">
            <v>0</v>
          </cell>
        </row>
        <row r="756">
          <cell r="D756">
            <v>0</v>
          </cell>
        </row>
        <row r="757">
          <cell r="D757">
            <v>0</v>
          </cell>
        </row>
        <row r="758">
          <cell r="D758">
            <v>0</v>
          </cell>
        </row>
        <row r="759">
          <cell r="D759">
            <v>0</v>
          </cell>
        </row>
        <row r="760">
          <cell r="D760">
            <v>0</v>
          </cell>
        </row>
        <row r="761">
          <cell r="D761">
            <v>0</v>
          </cell>
        </row>
        <row r="762">
          <cell r="D762">
            <v>0</v>
          </cell>
        </row>
        <row r="763">
          <cell r="D763">
            <v>0</v>
          </cell>
        </row>
        <row r="764">
          <cell r="D764">
            <v>0</v>
          </cell>
        </row>
        <row r="765">
          <cell r="D765">
            <v>0</v>
          </cell>
        </row>
        <row r="766">
          <cell r="D766">
            <v>0</v>
          </cell>
        </row>
        <row r="767">
          <cell r="D767">
            <v>0</v>
          </cell>
        </row>
        <row r="768">
          <cell r="D768">
            <v>0</v>
          </cell>
        </row>
        <row r="769">
          <cell r="D769">
            <v>0</v>
          </cell>
        </row>
        <row r="770">
          <cell r="D770">
            <v>0</v>
          </cell>
        </row>
        <row r="771">
          <cell r="D771">
            <v>0</v>
          </cell>
        </row>
        <row r="772">
          <cell r="D772">
            <v>0</v>
          </cell>
        </row>
        <row r="773">
          <cell r="D773">
            <v>0</v>
          </cell>
        </row>
        <row r="774">
          <cell r="D774">
            <v>0</v>
          </cell>
        </row>
        <row r="775">
          <cell r="D775">
            <v>0</v>
          </cell>
        </row>
        <row r="776">
          <cell r="D776">
            <v>0</v>
          </cell>
        </row>
        <row r="777">
          <cell r="D777">
            <v>0</v>
          </cell>
        </row>
        <row r="778">
          <cell r="D778">
            <v>0</v>
          </cell>
        </row>
        <row r="779">
          <cell r="D779">
            <v>0</v>
          </cell>
        </row>
        <row r="780">
          <cell r="D780">
            <v>0</v>
          </cell>
        </row>
        <row r="781">
          <cell r="D781">
            <v>0</v>
          </cell>
        </row>
        <row r="782">
          <cell r="D782">
            <v>0</v>
          </cell>
        </row>
        <row r="783">
          <cell r="D783">
            <v>0</v>
          </cell>
        </row>
        <row r="784">
          <cell r="D784">
            <v>0</v>
          </cell>
        </row>
        <row r="785">
          <cell r="D785">
            <v>0</v>
          </cell>
        </row>
        <row r="786">
          <cell r="D786">
            <v>0</v>
          </cell>
        </row>
        <row r="787">
          <cell r="D787">
            <v>0</v>
          </cell>
        </row>
        <row r="788">
          <cell r="D788">
            <v>0</v>
          </cell>
        </row>
        <row r="789">
          <cell r="D789">
            <v>0</v>
          </cell>
        </row>
        <row r="790">
          <cell r="D790">
            <v>0</v>
          </cell>
        </row>
        <row r="791">
          <cell r="D791">
            <v>0</v>
          </cell>
        </row>
        <row r="792">
          <cell r="D792">
            <v>0</v>
          </cell>
        </row>
        <row r="793">
          <cell r="D793">
            <v>0</v>
          </cell>
        </row>
        <row r="794">
          <cell r="D794">
            <v>0</v>
          </cell>
        </row>
        <row r="795">
          <cell r="D795">
            <v>0</v>
          </cell>
        </row>
        <row r="796">
          <cell r="D796">
            <v>0</v>
          </cell>
        </row>
        <row r="797">
          <cell r="D797">
            <v>0</v>
          </cell>
        </row>
        <row r="798">
          <cell r="D798">
            <v>0</v>
          </cell>
        </row>
        <row r="799">
          <cell r="D799">
            <v>0</v>
          </cell>
        </row>
        <row r="800">
          <cell r="D800">
            <v>0</v>
          </cell>
        </row>
        <row r="801">
          <cell r="D801">
            <v>0</v>
          </cell>
        </row>
        <row r="802">
          <cell r="D802">
            <v>0</v>
          </cell>
        </row>
        <row r="803">
          <cell r="D803">
            <v>0</v>
          </cell>
        </row>
        <row r="804">
          <cell r="D804">
            <v>0</v>
          </cell>
        </row>
        <row r="805">
          <cell r="D805">
            <v>0</v>
          </cell>
        </row>
        <row r="806">
          <cell r="D806">
            <v>0</v>
          </cell>
        </row>
        <row r="807">
          <cell r="D807">
            <v>0</v>
          </cell>
        </row>
        <row r="808">
          <cell r="D808">
            <v>0</v>
          </cell>
        </row>
        <row r="809">
          <cell r="D809">
            <v>0</v>
          </cell>
        </row>
        <row r="810">
          <cell r="D810">
            <v>0</v>
          </cell>
        </row>
        <row r="811">
          <cell r="D811">
            <v>0</v>
          </cell>
        </row>
        <row r="812">
          <cell r="D812">
            <v>0</v>
          </cell>
        </row>
        <row r="813">
          <cell r="D813">
            <v>0</v>
          </cell>
        </row>
        <row r="814">
          <cell r="D814">
            <v>0</v>
          </cell>
        </row>
        <row r="815">
          <cell r="D815">
            <v>0</v>
          </cell>
        </row>
        <row r="816">
          <cell r="D816">
            <v>0</v>
          </cell>
        </row>
        <row r="817">
          <cell r="D817">
            <v>0</v>
          </cell>
        </row>
        <row r="818">
          <cell r="D818">
            <v>0</v>
          </cell>
        </row>
        <row r="819">
          <cell r="D819">
            <v>0</v>
          </cell>
        </row>
        <row r="820">
          <cell r="D820">
            <v>0</v>
          </cell>
        </row>
        <row r="821">
          <cell r="D821">
            <v>0</v>
          </cell>
        </row>
        <row r="822">
          <cell r="D822">
            <v>0</v>
          </cell>
        </row>
        <row r="823">
          <cell r="D823">
            <v>0</v>
          </cell>
        </row>
        <row r="824">
          <cell r="D824">
            <v>0</v>
          </cell>
        </row>
        <row r="825">
          <cell r="D825">
            <v>0</v>
          </cell>
        </row>
        <row r="826">
          <cell r="D826">
            <v>0</v>
          </cell>
        </row>
        <row r="827">
          <cell r="D827">
            <v>0</v>
          </cell>
        </row>
        <row r="828">
          <cell r="D828">
            <v>0</v>
          </cell>
        </row>
        <row r="829">
          <cell r="D829">
            <v>0</v>
          </cell>
        </row>
        <row r="830">
          <cell r="D830">
            <v>0</v>
          </cell>
        </row>
        <row r="831">
          <cell r="D831">
            <v>0</v>
          </cell>
        </row>
        <row r="832">
          <cell r="D832">
            <v>0</v>
          </cell>
        </row>
        <row r="833">
          <cell r="D833">
            <v>0</v>
          </cell>
        </row>
        <row r="834">
          <cell r="D834">
            <v>0</v>
          </cell>
        </row>
        <row r="835">
          <cell r="D835">
            <v>0</v>
          </cell>
        </row>
        <row r="836">
          <cell r="D836">
            <v>0</v>
          </cell>
        </row>
        <row r="837">
          <cell r="D837">
            <v>0</v>
          </cell>
        </row>
        <row r="838">
          <cell r="D838">
            <v>0</v>
          </cell>
        </row>
        <row r="839">
          <cell r="D839">
            <v>0</v>
          </cell>
        </row>
        <row r="840">
          <cell r="D840">
            <v>0</v>
          </cell>
        </row>
        <row r="841">
          <cell r="D841">
            <v>0</v>
          </cell>
        </row>
        <row r="842">
          <cell r="D842">
            <v>0</v>
          </cell>
        </row>
        <row r="843">
          <cell r="D843">
            <v>0</v>
          </cell>
        </row>
        <row r="844">
          <cell r="D844">
            <v>0</v>
          </cell>
        </row>
        <row r="845">
          <cell r="D845">
            <v>0</v>
          </cell>
        </row>
        <row r="846">
          <cell r="D846">
            <v>0</v>
          </cell>
        </row>
        <row r="847">
          <cell r="D847">
            <v>0</v>
          </cell>
        </row>
        <row r="848">
          <cell r="D848">
            <v>0</v>
          </cell>
        </row>
        <row r="849">
          <cell r="D849">
            <v>0</v>
          </cell>
        </row>
        <row r="850">
          <cell r="D850">
            <v>0</v>
          </cell>
        </row>
        <row r="851">
          <cell r="D851">
            <v>0</v>
          </cell>
        </row>
        <row r="852">
          <cell r="D852">
            <v>0</v>
          </cell>
        </row>
        <row r="853">
          <cell r="D853">
            <v>0</v>
          </cell>
        </row>
        <row r="854">
          <cell r="D854">
            <v>0</v>
          </cell>
        </row>
        <row r="855">
          <cell r="D855">
            <v>0</v>
          </cell>
        </row>
        <row r="856">
          <cell r="D856">
            <v>0</v>
          </cell>
        </row>
        <row r="857">
          <cell r="D857">
            <v>0</v>
          </cell>
        </row>
        <row r="858">
          <cell r="D858">
            <v>0</v>
          </cell>
        </row>
        <row r="859">
          <cell r="D859">
            <v>0</v>
          </cell>
        </row>
        <row r="860">
          <cell r="D860">
            <v>0</v>
          </cell>
        </row>
        <row r="861">
          <cell r="D861">
            <v>0</v>
          </cell>
        </row>
        <row r="862">
          <cell r="D862">
            <v>0</v>
          </cell>
        </row>
        <row r="863">
          <cell r="D863">
            <v>0</v>
          </cell>
        </row>
        <row r="864">
          <cell r="D864">
            <v>0</v>
          </cell>
        </row>
        <row r="865">
          <cell r="D865">
            <v>0</v>
          </cell>
        </row>
        <row r="866">
          <cell r="D866">
            <v>0</v>
          </cell>
        </row>
        <row r="867">
          <cell r="D867">
            <v>0</v>
          </cell>
        </row>
        <row r="868">
          <cell r="D868">
            <v>0</v>
          </cell>
        </row>
        <row r="869">
          <cell r="D869">
            <v>0</v>
          </cell>
        </row>
        <row r="870">
          <cell r="D870">
            <v>0</v>
          </cell>
        </row>
        <row r="871">
          <cell r="D871">
            <v>0</v>
          </cell>
        </row>
        <row r="872">
          <cell r="D872">
            <v>0</v>
          </cell>
        </row>
        <row r="873">
          <cell r="D873">
            <v>0</v>
          </cell>
        </row>
        <row r="874">
          <cell r="D874">
            <v>0</v>
          </cell>
        </row>
        <row r="875">
          <cell r="D875">
            <v>0</v>
          </cell>
        </row>
        <row r="876">
          <cell r="D876">
            <v>0</v>
          </cell>
        </row>
        <row r="877">
          <cell r="D877">
            <v>0</v>
          </cell>
        </row>
        <row r="878">
          <cell r="D878">
            <v>0</v>
          </cell>
        </row>
        <row r="879">
          <cell r="D879">
            <v>0</v>
          </cell>
        </row>
        <row r="880">
          <cell r="D880">
            <v>0</v>
          </cell>
        </row>
        <row r="881">
          <cell r="D881">
            <v>0</v>
          </cell>
        </row>
        <row r="882">
          <cell r="D882">
            <v>0</v>
          </cell>
        </row>
        <row r="883">
          <cell r="D883">
            <v>0</v>
          </cell>
        </row>
        <row r="884">
          <cell r="D884">
            <v>0</v>
          </cell>
        </row>
        <row r="885">
          <cell r="D885">
            <v>0</v>
          </cell>
        </row>
        <row r="886">
          <cell r="D886">
            <v>0</v>
          </cell>
        </row>
        <row r="887">
          <cell r="D887">
            <v>0</v>
          </cell>
        </row>
        <row r="888">
          <cell r="D888">
            <v>0</v>
          </cell>
        </row>
        <row r="889">
          <cell r="D889">
            <v>0</v>
          </cell>
        </row>
        <row r="890">
          <cell r="D890">
            <v>0</v>
          </cell>
        </row>
        <row r="891">
          <cell r="D891">
            <v>0</v>
          </cell>
        </row>
        <row r="892">
          <cell r="D892">
            <v>0</v>
          </cell>
        </row>
        <row r="893">
          <cell r="D893">
            <v>0</v>
          </cell>
        </row>
        <row r="894">
          <cell r="D894">
            <v>0</v>
          </cell>
        </row>
        <row r="895">
          <cell r="D895">
            <v>0</v>
          </cell>
        </row>
        <row r="896">
          <cell r="D896">
            <v>0</v>
          </cell>
        </row>
        <row r="897">
          <cell r="D897">
            <v>0</v>
          </cell>
        </row>
        <row r="898">
          <cell r="D898">
            <v>0</v>
          </cell>
        </row>
        <row r="899">
          <cell r="D899">
            <v>0</v>
          </cell>
        </row>
        <row r="900">
          <cell r="D900">
            <v>0</v>
          </cell>
        </row>
        <row r="901">
          <cell r="D901">
            <v>0</v>
          </cell>
        </row>
        <row r="902">
          <cell r="D902">
            <v>0</v>
          </cell>
        </row>
        <row r="903">
          <cell r="D903">
            <v>0</v>
          </cell>
        </row>
        <row r="904">
          <cell r="D904">
            <v>0</v>
          </cell>
        </row>
        <row r="905">
          <cell r="D905">
            <v>0</v>
          </cell>
        </row>
        <row r="906">
          <cell r="D906">
            <v>0</v>
          </cell>
        </row>
        <row r="907">
          <cell r="D907">
            <v>0</v>
          </cell>
        </row>
        <row r="908">
          <cell r="D908">
            <v>0</v>
          </cell>
        </row>
        <row r="909">
          <cell r="D909">
            <v>0</v>
          </cell>
        </row>
        <row r="910">
          <cell r="D910">
            <v>0</v>
          </cell>
        </row>
        <row r="911">
          <cell r="D911">
            <v>0</v>
          </cell>
        </row>
        <row r="912">
          <cell r="D912">
            <v>0</v>
          </cell>
        </row>
        <row r="913">
          <cell r="D913">
            <v>0</v>
          </cell>
        </row>
        <row r="914">
          <cell r="D914">
            <v>0</v>
          </cell>
        </row>
        <row r="915">
          <cell r="D915">
            <v>0</v>
          </cell>
        </row>
        <row r="916">
          <cell r="D916">
            <v>0</v>
          </cell>
        </row>
        <row r="917">
          <cell r="D917">
            <v>0</v>
          </cell>
        </row>
        <row r="918">
          <cell r="D918">
            <v>0</v>
          </cell>
        </row>
        <row r="919">
          <cell r="D919">
            <v>0</v>
          </cell>
        </row>
        <row r="920">
          <cell r="D920">
            <v>0</v>
          </cell>
        </row>
        <row r="921">
          <cell r="D921">
            <v>0</v>
          </cell>
        </row>
        <row r="922">
          <cell r="D922">
            <v>0</v>
          </cell>
        </row>
        <row r="923">
          <cell r="D923">
            <v>0</v>
          </cell>
        </row>
        <row r="924">
          <cell r="D924">
            <v>0</v>
          </cell>
        </row>
        <row r="925">
          <cell r="D925">
            <v>0</v>
          </cell>
        </row>
        <row r="926">
          <cell r="D926">
            <v>0</v>
          </cell>
        </row>
        <row r="927">
          <cell r="D927">
            <v>0</v>
          </cell>
        </row>
        <row r="928">
          <cell r="D928">
            <v>0</v>
          </cell>
        </row>
        <row r="929">
          <cell r="D929">
            <v>0</v>
          </cell>
        </row>
        <row r="930">
          <cell r="D930">
            <v>0</v>
          </cell>
        </row>
        <row r="931">
          <cell r="D931">
            <v>0</v>
          </cell>
        </row>
        <row r="932">
          <cell r="D932">
            <v>0</v>
          </cell>
        </row>
        <row r="933">
          <cell r="D933">
            <v>0</v>
          </cell>
        </row>
        <row r="934">
          <cell r="D934">
            <v>0</v>
          </cell>
        </row>
        <row r="935">
          <cell r="D935">
            <v>0</v>
          </cell>
        </row>
        <row r="936">
          <cell r="D936">
            <v>0</v>
          </cell>
        </row>
        <row r="937">
          <cell r="D937">
            <v>0</v>
          </cell>
        </row>
        <row r="938">
          <cell r="D938">
            <v>0</v>
          </cell>
        </row>
        <row r="939">
          <cell r="D939">
            <v>0</v>
          </cell>
        </row>
        <row r="940">
          <cell r="D940">
            <v>0</v>
          </cell>
        </row>
        <row r="941">
          <cell r="D941">
            <v>0</v>
          </cell>
        </row>
        <row r="942">
          <cell r="D942">
            <v>0</v>
          </cell>
        </row>
        <row r="943">
          <cell r="D943">
            <v>0</v>
          </cell>
        </row>
        <row r="944">
          <cell r="D944">
            <v>0</v>
          </cell>
        </row>
        <row r="945">
          <cell r="D945">
            <v>0</v>
          </cell>
        </row>
        <row r="946">
          <cell r="D946">
            <v>0</v>
          </cell>
        </row>
        <row r="947">
          <cell r="D947">
            <v>0</v>
          </cell>
        </row>
        <row r="948">
          <cell r="D948">
            <v>0</v>
          </cell>
        </row>
        <row r="949">
          <cell r="D949">
            <v>0</v>
          </cell>
        </row>
        <row r="950">
          <cell r="D950">
            <v>0</v>
          </cell>
        </row>
        <row r="951">
          <cell r="D951">
            <v>0</v>
          </cell>
        </row>
        <row r="952">
          <cell r="D952">
            <v>0</v>
          </cell>
        </row>
        <row r="953">
          <cell r="D953">
            <v>0</v>
          </cell>
        </row>
        <row r="954">
          <cell r="D954">
            <v>0</v>
          </cell>
        </row>
        <row r="955">
          <cell r="D955">
            <v>0</v>
          </cell>
        </row>
        <row r="956">
          <cell r="D956">
            <v>0</v>
          </cell>
        </row>
        <row r="957">
          <cell r="D957">
            <v>0</v>
          </cell>
        </row>
        <row r="958">
          <cell r="D958">
            <v>0</v>
          </cell>
        </row>
        <row r="959">
          <cell r="D959">
            <v>0</v>
          </cell>
        </row>
        <row r="960">
          <cell r="D960">
            <v>0</v>
          </cell>
        </row>
        <row r="961">
          <cell r="D961">
            <v>0</v>
          </cell>
        </row>
        <row r="962">
          <cell r="D962">
            <v>0</v>
          </cell>
        </row>
        <row r="963">
          <cell r="D963">
            <v>0</v>
          </cell>
        </row>
        <row r="964">
          <cell r="D964">
            <v>0</v>
          </cell>
        </row>
        <row r="965">
          <cell r="D965">
            <v>0</v>
          </cell>
        </row>
        <row r="966">
          <cell r="D966">
            <v>0</v>
          </cell>
        </row>
        <row r="967">
          <cell r="D967">
            <v>0</v>
          </cell>
        </row>
        <row r="968">
          <cell r="D968">
            <v>0</v>
          </cell>
        </row>
        <row r="969">
          <cell r="D969">
            <v>0</v>
          </cell>
        </row>
        <row r="970">
          <cell r="D970">
            <v>0</v>
          </cell>
        </row>
        <row r="971">
          <cell r="D971">
            <v>0</v>
          </cell>
        </row>
        <row r="972">
          <cell r="D972">
            <v>0</v>
          </cell>
        </row>
        <row r="973">
          <cell r="D973">
            <v>0</v>
          </cell>
        </row>
        <row r="974">
          <cell r="D974">
            <v>0</v>
          </cell>
        </row>
        <row r="975">
          <cell r="D975">
            <v>0</v>
          </cell>
        </row>
        <row r="976">
          <cell r="D976">
            <v>0</v>
          </cell>
        </row>
        <row r="977">
          <cell r="D977">
            <v>0</v>
          </cell>
        </row>
        <row r="978">
          <cell r="D978">
            <v>0</v>
          </cell>
        </row>
        <row r="979">
          <cell r="D979">
            <v>0</v>
          </cell>
        </row>
        <row r="980">
          <cell r="D980">
            <v>0</v>
          </cell>
        </row>
        <row r="981">
          <cell r="D981">
            <v>0</v>
          </cell>
        </row>
        <row r="982">
          <cell r="D982">
            <v>0</v>
          </cell>
        </row>
        <row r="983">
          <cell r="D983">
            <v>0</v>
          </cell>
        </row>
        <row r="984">
          <cell r="D984">
            <v>0</v>
          </cell>
        </row>
        <row r="985">
          <cell r="D985">
            <v>0</v>
          </cell>
        </row>
        <row r="986">
          <cell r="D986">
            <v>0</v>
          </cell>
        </row>
        <row r="987">
          <cell r="D987">
            <v>0</v>
          </cell>
        </row>
        <row r="988">
          <cell r="D988">
            <v>0</v>
          </cell>
        </row>
        <row r="989">
          <cell r="D989">
            <v>0</v>
          </cell>
        </row>
        <row r="990">
          <cell r="D990">
            <v>0</v>
          </cell>
        </row>
        <row r="991">
          <cell r="D991">
            <v>0</v>
          </cell>
        </row>
        <row r="992">
          <cell r="D992">
            <v>0</v>
          </cell>
        </row>
        <row r="993">
          <cell r="D993">
            <v>0</v>
          </cell>
        </row>
        <row r="994">
          <cell r="D994">
            <v>0</v>
          </cell>
        </row>
        <row r="995">
          <cell r="D995">
            <v>0</v>
          </cell>
        </row>
        <row r="996">
          <cell r="D996">
            <v>0</v>
          </cell>
        </row>
        <row r="997">
          <cell r="D997">
            <v>0</v>
          </cell>
        </row>
        <row r="998">
          <cell r="D998">
            <v>0</v>
          </cell>
        </row>
        <row r="999">
          <cell r="D999">
            <v>0</v>
          </cell>
        </row>
        <row r="1000">
          <cell r="D1000">
            <v>0</v>
          </cell>
        </row>
        <row r="1001">
          <cell r="D1001">
            <v>0</v>
          </cell>
        </row>
        <row r="1002">
          <cell r="D1002">
            <v>0</v>
          </cell>
        </row>
        <row r="1003">
          <cell r="D1003">
            <v>0</v>
          </cell>
        </row>
        <row r="1004">
          <cell r="D1004">
            <v>0</v>
          </cell>
        </row>
        <row r="1005">
          <cell r="D1005">
            <v>0</v>
          </cell>
        </row>
        <row r="1006">
          <cell r="D1006">
            <v>0</v>
          </cell>
        </row>
        <row r="1007">
          <cell r="D1007">
            <v>0</v>
          </cell>
        </row>
        <row r="1008">
          <cell r="D1008">
            <v>0</v>
          </cell>
        </row>
        <row r="1009">
          <cell r="D1009">
            <v>0</v>
          </cell>
        </row>
        <row r="1010">
          <cell r="D1010">
            <v>0</v>
          </cell>
        </row>
        <row r="1011">
          <cell r="D1011">
            <v>0</v>
          </cell>
        </row>
        <row r="1012">
          <cell r="D1012">
            <v>0</v>
          </cell>
        </row>
        <row r="1013">
          <cell r="D1013">
            <v>0</v>
          </cell>
        </row>
        <row r="1014">
          <cell r="D1014">
            <v>0</v>
          </cell>
        </row>
        <row r="1015">
          <cell r="D1015">
            <v>0</v>
          </cell>
        </row>
        <row r="1016">
          <cell r="D1016">
            <v>0</v>
          </cell>
        </row>
        <row r="1017">
          <cell r="D1017">
            <v>0</v>
          </cell>
        </row>
        <row r="1018">
          <cell r="D1018">
            <v>0</v>
          </cell>
        </row>
        <row r="1019">
          <cell r="D1019">
            <v>0</v>
          </cell>
        </row>
        <row r="1020">
          <cell r="D1020">
            <v>0</v>
          </cell>
        </row>
        <row r="1021">
          <cell r="D1021">
            <v>0</v>
          </cell>
        </row>
        <row r="1022">
          <cell r="D1022">
            <v>0</v>
          </cell>
        </row>
        <row r="1023">
          <cell r="D1023">
            <v>0</v>
          </cell>
        </row>
        <row r="1024">
          <cell r="D1024">
            <v>0</v>
          </cell>
        </row>
        <row r="1025">
          <cell r="D1025">
            <v>0</v>
          </cell>
        </row>
        <row r="1026">
          <cell r="D1026">
            <v>0</v>
          </cell>
        </row>
        <row r="1027">
          <cell r="D1027">
            <v>0</v>
          </cell>
        </row>
        <row r="1028">
          <cell r="D1028">
            <v>0</v>
          </cell>
        </row>
        <row r="1029">
          <cell r="D1029">
            <v>0</v>
          </cell>
        </row>
        <row r="1030">
          <cell r="D1030">
            <v>0</v>
          </cell>
        </row>
        <row r="1031">
          <cell r="D1031">
            <v>0</v>
          </cell>
        </row>
        <row r="1032">
          <cell r="D1032">
            <v>0</v>
          </cell>
        </row>
        <row r="1033">
          <cell r="D1033">
            <v>0</v>
          </cell>
        </row>
        <row r="1034">
          <cell r="D1034">
            <v>0</v>
          </cell>
        </row>
        <row r="1035">
          <cell r="D1035">
            <v>0</v>
          </cell>
        </row>
        <row r="1036">
          <cell r="D1036">
            <v>0</v>
          </cell>
        </row>
        <row r="1037">
          <cell r="D1037">
            <v>0</v>
          </cell>
        </row>
        <row r="1038">
          <cell r="D1038">
            <v>0</v>
          </cell>
        </row>
        <row r="1039">
          <cell r="D1039">
            <v>0</v>
          </cell>
        </row>
        <row r="1040">
          <cell r="D1040">
            <v>0</v>
          </cell>
        </row>
        <row r="1041">
          <cell r="D1041">
            <v>0</v>
          </cell>
        </row>
        <row r="1042">
          <cell r="D1042">
            <v>0</v>
          </cell>
        </row>
        <row r="1043">
          <cell r="D1043">
            <v>0</v>
          </cell>
        </row>
        <row r="1044">
          <cell r="D1044">
            <v>0</v>
          </cell>
        </row>
        <row r="1045">
          <cell r="D1045">
            <v>0</v>
          </cell>
        </row>
        <row r="1046">
          <cell r="D1046">
            <v>0</v>
          </cell>
        </row>
        <row r="1047">
          <cell r="D1047">
            <v>0</v>
          </cell>
        </row>
        <row r="1048">
          <cell r="D1048">
            <v>0</v>
          </cell>
        </row>
        <row r="1049">
          <cell r="D1049">
            <v>0</v>
          </cell>
        </row>
        <row r="1050">
          <cell r="D1050">
            <v>0</v>
          </cell>
        </row>
        <row r="1051">
          <cell r="D1051">
            <v>0</v>
          </cell>
        </row>
        <row r="1052">
          <cell r="D1052">
            <v>0</v>
          </cell>
        </row>
        <row r="1053">
          <cell r="D1053">
            <v>0</v>
          </cell>
        </row>
        <row r="1054">
          <cell r="D1054">
            <v>0</v>
          </cell>
        </row>
        <row r="1055">
          <cell r="D1055">
            <v>0</v>
          </cell>
        </row>
        <row r="1056">
          <cell r="D1056">
            <v>0</v>
          </cell>
        </row>
        <row r="1057">
          <cell r="D1057">
            <v>0</v>
          </cell>
        </row>
        <row r="1058">
          <cell r="D1058">
            <v>0</v>
          </cell>
        </row>
        <row r="1059">
          <cell r="D1059">
            <v>0</v>
          </cell>
        </row>
        <row r="1060">
          <cell r="D1060">
            <v>0</v>
          </cell>
        </row>
        <row r="1061">
          <cell r="D1061">
            <v>0</v>
          </cell>
        </row>
        <row r="1062">
          <cell r="D1062">
            <v>0</v>
          </cell>
        </row>
        <row r="1063">
          <cell r="D1063">
            <v>0</v>
          </cell>
        </row>
        <row r="1064">
          <cell r="D1064">
            <v>0</v>
          </cell>
        </row>
        <row r="1065">
          <cell r="D1065">
            <v>0</v>
          </cell>
        </row>
        <row r="1066">
          <cell r="D1066">
            <v>0</v>
          </cell>
        </row>
        <row r="1067">
          <cell r="D1067">
            <v>0</v>
          </cell>
        </row>
        <row r="1068">
          <cell r="D1068">
            <v>0</v>
          </cell>
        </row>
        <row r="1069">
          <cell r="D1069">
            <v>0</v>
          </cell>
        </row>
        <row r="1070">
          <cell r="D1070">
            <v>0</v>
          </cell>
        </row>
        <row r="1071">
          <cell r="D1071">
            <v>0</v>
          </cell>
        </row>
        <row r="1072">
          <cell r="D1072">
            <v>0</v>
          </cell>
        </row>
        <row r="1073">
          <cell r="D1073">
            <v>0</v>
          </cell>
        </row>
        <row r="1074">
          <cell r="D1074">
            <v>0</v>
          </cell>
        </row>
        <row r="1075">
          <cell r="D1075">
            <v>0</v>
          </cell>
        </row>
        <row r="1076">
          <cell r="D1076">
            <v>0</v>
          </cell>
        </row>
        <row r="1077">
          <cell r="D1077">
            <v>0</v>
          </cell>
        </row>
        <row r="1078">
          <cell r="D1078">
            <v>0</v>
          </cell>
        </row>
        <row r="1079">
          <cell r="D1079">
            <v>0</v>
          </cell>
        </row>
        <row r="1080">
          <cell r="D1080">
            <v>0</v>
          </cell>
        </row>
        <row r="1081">
          <cell r="D1081">
            <v>0</v>
          </cell>
        </row>
        <row r="1082">
          <cell r="D1082">
            <v>0</v>
          </cell>
        </row>
        <row r="1083">
          <cell r="D1083">
            <v>0</v>
          </cell>
        </row>
        <row r="1084">
          <cell r="D1084">
            <v>0</v>
          </cell>
        </row>
        <row r="1085">
          <cell r="D1085">
            <v>0</v>
          </cell>
        </row>
        <row r="1086">
          <cell r="D1086">
            <v>0</v>
          </cell>
        </row>
        <row r="1087">
          <cell r="D1087">
            <v>0</v>
          </cell>
        </row>
        <row r="1088">
          <cell r="D1088">
            <v>0</v>
          </cell>
        </row>
        <row r="1089">
          <cell r="D1089">
            <v>0</v>
          </cell>
        </row>
        <row r="1090">
          <cell r="D1090">
            <v>0</v>
          </cell>
        </row>
        <row r="1091">
          <cell r="D1091">
            <v>0</v>
          </cell>
        </row>
        <row r="1092">
          <cell r="D1092">
            <v>0</v>
          </cell>
        </row>
        <row r="1093">
          <cell r="D1093">
            <v>0</v>
          </cell>
        </row>
        <row r="1094">
          <cell r="D1094">
            <v>0</v>
          </cell>
        </row>
        <row r="1095">
          <cell r="D1095">
            <v>0</v>
          </cell>
        </row>
        <row r="1096">
          <cell r="D1096">
            <v>0</v>
          </cell>
        </row>
        <row r="1097">
          <cell r="D1097">
            <v>0</v>
          </cell>
        </row>
        <row r="1098">
          <cell r="D1098">
            <v>0</v>
          </cell>
        </row>
        <row r="1099">
          <cell r="D1099">
            <v>0</v>
          </cell>
        </row>
        <row r="1100">
          <cell r="D1100">
            <v>0</v>
          </cell>
        </row>
        <row r="1101">
          <cell r="D1101">
            <v>0</v>
          </cell>
        </row>
        <row r="1102">
          <cell r="D1102">
            <v>0</v>
          </cell>
        </row>
        <row r="1103">
          <cell r="D1103">
            <v>0</v>
          </cell>
        </row>
        <row r="1104">
          <cell r="D1104">
            <v>0</v>
          </cell>
        </row>
        <row r="1105">
          <cell r="D1105">
            <v>0</v>
          </cell>
        </row>
        <row r="1106">
          <cell r="D1106">
            <v>0</v>
          </cell>
        </row>
        <row r="1107">
          <cell r="D1107">
            <v>0</v>
          </cell>
        </row>
        <row r="1108">
          <cell r="D1108">
            <v>0</v>
          </cell>
        </row>
        <row r="1109">
          <cell r="D1109">
            <v>0</v>
          </cell>
        </row>
        <row r="1110">
          <cell r="D1110">
            <v>0</v>
          </cell>
        </row>
        <row r="1111">
          <cell r="D1111">
            <v>0</v>
          </cell>
        </row>
        <row r="1112">
          <cell r="D1112">
            <v>0</v>
          </cell>
        </row>
        <row r="1113">
          <cell r="D1113">
            <v>0</v>
          </cell>
        </row>
        <row r="1114">
          <cell r="D1114">
            <v>0</v>
          </cell>
        </row>
        <row r="1115">
          <cell r="D1115">
            <v>0</v>
          </cell>
        </row>
        <row r="1116">
          <cell r="D1116">
            <v>0</v>
          </cell>
        </row>
        <row r="1117">
          <cell r="D1117">
            <v>0</v>
          </cell>
        </row>
        <row r="1118">
          <cell r="D1118">
            <v>0</v>
          </cell>
        </row>
        <row r="1119">
          <cell r="D1119">
            <v>0</v>
          </cell>
        </row>
        <row r="1120">
          <cell r="D1120">
            <v>0</v>
          </cell>
        </row>
        <row r="1121">
          <cell r="D1121">
            <v>0</v>
          </cell>
        </row>
        <row r="1122">
          <cell r="D1122">
            <v>0</v>
          </cell>
        </row>
        <row r="1123">
          <cell r="D1123">
            <v>0</v>
          </cell>
        </row>
        <row r="1124">
          <cell r="D1124">
            <v>0</v>
          </cell>
        </row>
        <row r="1125">
          <cell r="D1125">
            <v>0</v>
          </cell>
        </row>
        <row r="1126">
          <cell r="D1126">
            <v>0</v>
          </cell>
        </row>
        <row r="1127">
          <cell r="D1127">
            <v>0</v>
          </cell>
        </row>
        <row r="1128">
          <cell r="D1128">
            <v>0</v>
          </cell>
        </row>
        <row r="1129">
          <cell r="D1129">
            <v>0</v>
          </cell>
        </row>
        <row r="1130">
          <cell r="D1130">
            <v>0</v>
          </cell>
        </row>
        <row r="1131">
          <cell r="D1131">
            <v>0</v>
          </cell>
        </row>
        <row r="1132">
          <cell r="D1132">
            <v>0</v>
          </cell>
        </row>
        <row r="1133">
          <cell r="D1133">
            <v>0</v>
          </cell>
        </row>
        <row r="1134">
          <cell r="D1134">
            <v>0</v>
          </cell>
        </row>
        <row r="1135">
          <cell r="D1135">
            <v>0</v>
          </cell>
        </row>
        <row r="1136">
          <cell r="D1136">
            <v>0</v>
          </cell>
        </row>
        <row r="1137">
          <cell r="D1137">
            <v>0</v>
          </cell>
        </row>
        <row r="1138">
          <cell r="D1138">
            <v>0</v>
          </cell>
        </row>
        <row r="1139">
          <cell r="D1139">
            <v>0</v>
          </cell>
        </row>
        <row r="1140">
          <cell r="D1140">
            <v>0</v>
          </cell>
        </row>
        <row r="1141">
          <cell r="D1141">
            <v>0</v>
          </cell>
        </row>
        <row r="1142">
          <cell r="D1142">
            <v>0</v>
          </cell>
        </row>
        <row r="1143">
          <cell r="D1143">
            <v>0</v>
          </cell>
        </row>
        <row r="1144">
          <cell r="D1144">
            <v>0</v>
          </cell>
        </row>
        <row r="1145">
          <cell r="D1145">
            <v>0</v>
          </cell>
        </row>
        <row r="1146">
          <cell r="D1146">
            <v>0</v>
          </cell>
        </row>
        <row r="1147">
          <cell r="D1147">
            <v>0</v>
          </cell>
        </row>
        <row r="1148">
          <cell r="D1148">
            <v>0</v>
          </cell>
        </row>
        <row r="1149">
          <cell r="D1149">
            <v>0</v>
          </cell>
        </row>
        <row r="1150">
          <cell r="D1150">
            <v>0</v>
          </cell>
        </row>
        <row r="1151">
          <cell r="D1151">
            <v>0</v>
          </cell>
        </row>
        <row r="1152">
          <cell r="D1152">
            <v>0</v>
          </cell>
        </row>
        <row r="1153">
          <cell r="D1153">
            <v>0</v>
          </cell>
        </row>
        <row r="1154">
          <cell r="D1154">
            <v>0</v>
          </cell>
        </row>
        <row r="1155">
          <cell r="D1155">
            <v>0</v>
          </cell>
        </row>
        <row r="1156">
          <cell r="D1156">
            <v>0</v>
          </cell>
        </row>
        <row r="1157">
          <cell r="D1157">
            <v>0</v>
          </cell>
        </row>
        <row r="1158">
          <cell r="D1158">
            <v>0</v>
          </cell>
        </row>
        <row r="1159">
          <cell r="D1159">
            <v>0</v>
          </cell>
        </row>
        <row r="1160">
          <cell r="D1160">
            <v>0</v>
          </cell>
        </row>
        <row r="1161">
          <cell r="D1161">
            <v>0</v>
          </cell>
        </row>
        <row r="1162">
          <cell r="D1162">
            <v>0</v>
          </cell>
        </row>
        <row r="1163">
          <cell r="D1163">
            <v>0</v>
          </cell>
        </row>
        <row r="1164">
          <cell r="D1164">
            <v>0</v>
          </cell>
        </row>
        <row r="1165">
          <cell r="D1165">
            <v>0</v>
          </cell>
        </row>
        <row r="1166">
          <cell r="D1166">
            <v>0</v>
          </cell>
        </row>
        <row r="1167">
          <cell r="D1167">
            <v>0</v>
          </cell>
        </row>
        <row r="1168">
          <cell r="D1168">
            <v>0</v>
          </cell>
        </row>
        <row r="1169">
          <cell r="D1169">
            <v>0</v>
          </cell>
        </row>
        <row r="1170">
          <cell r="D1170">
            <v>0</v>
          </cell>
        </row>
        <row r="1171">
          <cell r="D1171">
            <v>0</v>
          </cell>
        </row>
        <row r="1172">
          <cell r="D1172">
            <v>0</v>
          </cell>
        </row>
        <row r="1173">
          <cell r="D1173">
            <v>0</v>
          </cell>
        </row>
        <row r="1174">
          <cell r="D1174">
            <v>0</v>
          </cell>
        </row>
        <row r="1175">
          <cell r="D1175">
            <v>0</v>
          </cell>
        </row>
        <row r="1176">
          <cell r="D1176">
            <v>0</v>
          </cell>
        </row>
        <row r="1177">
          <cell r="D1177">
            <v>0</v>
          </cell>
        </row>
        <row r="1178">
          <cell r="D1178">
            <v>0</v>
          </cell>
        </row>
        <row r="1179">
          <cell r="D1179">
            <v>0</v>
          </cell>
        </row>
        <row r="1180">
          <cell r="D1180">
            <v>0</v>
          </cell>
        </row>
        <row r="1181">
          <cell r="D1181">
            <v>0</v>
          </cell>
        </row>
        <row r="1182">
          <cell r="D1182">
            <v>0</v>
          </cell>
        </row>
        <row r="1183">
          <cell r="D1183">
            <v>0</v>
          </cell>
        </row>
        <row r="1184">
          <cell r="D1184">
            <v>0</v>
          </cell>
        </row>
        <row r="1185">
          <cell r="D1185">
            <v>0</v>
          </cell>
        </row>
        <row r="1186">
          <cell r="D1186">
            <v>0</v>
          </cell>
        </row>
        <row r="1187">
          <cell r="D1187">
            <v>0</v>
          </cell>
        </row>
        <row r="1188">
          <cell r="D1188">
            <v>0</v>
          </cell>
        </row>
        <row r="1189">
          <cell r="D1189">
            <v>0</v>
          </cell>
        </row>
        <row r="1190">
          <cell r="D1190">
            <v>0</v>
          </cell>
        </row>
        <row r="1191">
          <cell r="D1191">
            <v>0</v>
          </cell>
        </row>
        <row r="1192">
          <cell r="D1192">
            <v>0</v>
          </cell>
        </row>
        <row r="1193">
          <cell r="D1193">
            <v>0</v>
          </cell>
        </row>
        <row r="1194">
          <cell r="D1194">
            <v>0</v>
          </cell>
        </row>
        <row r="1195">
          <cell r="D1195">
            <v>0</v>
          </cell>
        </row>
        <row r="1196">
          <cell r="D1196">
            <v>0</v>
          </cell>
        </row>
        <row r="1197">
          <cell r="D1197">
            <v>0</v>
          </cell>
        </row>
        <row r="1198">
          <cell r="D1198">
            <v>0</v>
          </cell>
        </row>
        <row r="1199">
          <cell r="D1199">
            <v>0</v>
          </cell>
        </row>
        <row r="1200">
          <cell r="D1200">
            <v>0</v>
          </cell>
        </row>
        <row r="1201">
          <cell r="D1201">
            <v>0</v>
          </cell>
        </row>
        <row r="1202">
          <cell r="D1202">
            <v>0</v>
          </cell>
        </row>
        <row r="1203">
          <cell r="D1203">
            <v>0</v>
          </cell>
        </row>
        <row r="1204">
          <cell r="D1204">
            <v>0</v>
          </cell>
        </row>
        <row r="1205">
          <cell r="D1205">
            <v>0</v>
          </cell>
        </row>
        <row r="1206">
          <cell r="D1206">
            <v>0</v>
          </cell>
        </row>
        <row r="1207">
          <cell r="D1207">
            <v>0</v>
          </cell>
        </row>
        <row r="1208">
          <cell r="D1208">
            <v>0</v>
          </cell>
        </row>
        <row r="1209">
          <cell r="D1209">
            <v>0</v>
          </cell>
        </row>
        <row r="1210">
          <cell r="D1210">
            <v>0</v>
          </cell>
        </row>
        <row r="1211">
          <cell r="D1211">
            <v>0</v>
          </cell>
        </row>
        <row r="1212">
          <cell r="D1212">
            <v>0</v>
          </cell>
        </row>
        <row r="1213">
          <cell r="D1213">
            <v>0</v>
          </cell>
        </row>
        <row r="1214">
          <cell r="D1214">
            <v>0</v>
          </cell>
        </row>
        <row r="1215">
          <cell r="D1215">
            <v>0</v>
          </cell>
        </row>
        <row r="1216">
          <cell r="D1216">
            <v>0</v>
          </cell>
        </row>
        <row r="1217">
          <cell r="D1217">
            <v>0</v>
          </cell>
        </row>
        <row r="1218">
          <cell r="D1218">
            <v>0</v>
          </cell>
        </row>
        <row r="1219">
          <cell r="D1219">
            <v>0</v>
          </cell>
        </row>
        <row r="1220">
          <cell r="D1220">
            <v>0</v>
          </cell>
        </row>
        <row r="1221">
          <cell r="D1221">
            <v>0</v>
          </cell>
        </row>
        <row r="1222">
          <cell r="D1222">
            <v>0</v>
          </cell>
        </row>
        <row r="1223">
          <cell r="D1223">
            <v>0</v>
          </cell>
        </row>
        <row r="1224">
          <cell r="D1224">
            <v>0</v>
          </cell>
        </row>
        <row r="1225">
          <cell r="D1225">
            <v>0</v>
          </cell>
        </row>
        <row r="1226">
          <cell r="D1226">
            <v>0</v>
          </cell>
        </row>
        <row r="1227">
          <cell r="D1227">
            <v>0</v>
          </cell>
        </row>
        <row r="1228">
          <cell r="D1228">
            <v>0</v>
          </cell>
        </row>
        <row r="1229">
          <cell r="D1229">
            <v>0</v>
          </cell>
        </row>
        <row r="1230">
          <cell r="D1230">
            <v>0</v>
          </cell>
        </row>
        <row r="1231">
          <cell r="D1231">
            <v>0</v>
          </cell>
        </row>
        <row r="1232">
          <cell r="D1232">
            <v>0</v>
          </cell>
        </row>
        <row r="1233">
          <cell r="D1233">
            <v>0</v>
          </cell>
        </row>
        <row r="1234">
          <cell r="D1234">
            <v>0</v>
          </cell>
        </row>
        <row r="1235">
          <cell r="D1235">
            <v>0</v>
          </cell>
        </row>
        <row r="1236">
          <cell r="D1236">
            <v>0</v>
          </cell>
        </row>
        <row r="1237">
          <cell r="D1237">
            <v>0</v>
          </cell>
        </row>
        <row r="1238">
          <cell r="D1238">
            <v>0</v>
          </cell>
        </row>
        <row r="1239">
          <cell r="D1239">
            <v>0</v>
          </cell>
        </row>
        <row r="1240">
          <cell r="D1240">
            <v>0</v>
          </cell>
        </row>
        <row r="1241">
          <cell r="D1241">
            <v>0</v>
          </cell>
        </row>
        <row r="1242">
          <cell r="D1242">
            <v>0</v>
          </cell>
        </row>
        <row r="1243">
          <cell r="D1243">
            <v>0</v>
          </cell>
        </row>
        <row r="1244">
          <cell r="D1244">
            <v>0</v>
          </cell>
        </row>
        <row r="1245">
          <cell r="D1245">
            <v>0</v>
          </cell>
        </row>
        <row r="1246">
          <cell r="D1246">
            <v>0</v>
          </cell>
        </row>
        <row r="1247">
          <cell r="D1247">
            <v>0</v>
          </cell>
        </row>
        <row r="1248">
          <cell r="D1248">
            <v>0</v>
          </cell>
        </row>
        <row r="1249">
          <cell r="D1249">
            <v>0</v>
          </cell>
        </row>
        <row r="1250">
          <cell r="D1250">
            <v>0</v>
          </cell>
        </row>
        <row r="1251">
          <cell r="D1251">
            <v>0</v>
          </cell>
        </row>
        <row r="1252">
          <cell r="D1252">
            <v>0</v>
          </cell>
        </row>
        <row r="1253">
          <cell r="D1253">
            <v>0</v>
          </cell>
        </row>
        <row r="1254">
          <cell r="D1254">
            <v>0</v>
          </cell>
        </row>
        <row r="1255">
          <cell r="D1255">
            <v>0</v>
          </cell>
        </row>
        <row r="1256">
          <cell r="D1256">
            <v>0</v>
          </cell>
        </row>
        <row r="1257">
          <cell r="D1257">
            <v>0</v>
          </cell>
        </row>
        <row r="1258">
          <cell r="D1258">
            <v>0</v>
          </cell>
        </row>
        <row r="1259">
          <cell r="D1259">
            <v>0</v>
          </cell>
        </row>
        <row r="1260">
          <cell r="D1260">
            <v>0</v>
          </cell>
        </row>
        <row r="1261">
          <cell r="D1261">
            <v>0</v>
          </cell>
        </row>
        <row r="1262">
          <cell r="D1262">
            <v>0</v>
          </cell>
        </row>
        <row r="1263">
          <cell r="D1263">
            <v>0</v>
          </cell>
        </row>
        <row r="1264">
          <cell r="D1264">
            <v>0</v>
          </cell>
        </row>
        <row r="1265">
          <cell r="D1265">
            <v>0</v>
          </cell>
        </row>
        <row r="1266">
          <cell r="D1266">
            <v>0</v>
          </cell>
        </row>
        <row r="1267">
          <cell r="D1267">
            <v>0</v>
          </cell>
        </row>
        <row r="1268">
          <cell r="D1268">
            <v>0</v>
          </cell>
        </row>
        <row r="1269">
          <cell r="D1269">
            <v>0</v>
          </cell>
        </row>
        <row r="1270">
          <cell r="D1270">
            <v>0</v>
          </cell>
        </row>
        <row r="1271">
          <cell r="D1271">
            <v>0</v>
          </cell>
        </row>
        <row r="1272">
          <cell r="D1272">
            <v>0</v>
          </cell>
        </row>
        <row r="1273">
          <cell r="D1273">
            <v>0</v>
          </cell>
        </row>
        <row r="1274">
          <cell r="D1274">
            <v>0</v>
          </cell>
        </row>
        <row r="1275">
          <cell r="D1275">
            <v>0</v>
          </cell>
        </row>
        <row r="1276">
          <cell r="D1276">
            <v>0</v>
          </cell>
        </row>
        <row r="1277">
          <cell r="D1277">
            <v>0</v>
          </cell>
        </row>
        <row r="1278">
          <cell r="D1278">
            <v>0</v>
          </cell>
        </row>
        <row r="1279">
          <cell r="D1279">
            <v>0</v>
          </cell>
        </row>
        <row r="1280">
          <cell r="D1280">
            <v>0</v>
          </cell>
        </row>
        <row r="1281">
          <cell r="D1281">
            <v>0</v>
          </cell>
        </row>
        <row r="1282">
          <cell r="D1282">
            <v>0</v>
          </cell>
        </row>
        <row r="1283">
          <cell r="D1283">
            <v>0</v>
          </cell>
        </row>
        <row r="1284">
          <cell r="D1284">
            <v>0</v>
          </cell>
        </row>
        <row r="1285">
          <cell r="D1285">
            <v>0</v>
          </cell>
        </row>
        <row r="1286">
          <cell r="D1286">
            <v>0</v>
          </cell>
        </row>
        <row r="1287">
          <cell r="D1287">
            <v>0</v>
          </cell>
        </row>
        <row r="1288">
          <cell r="D1288">
            <v>0</v>
          </cell>
        </row>
        <row r="1289">
          <cell r="D1289">
            <v>0</v>
          </cell>
        </row>
        <row r="1290">
          <cell r="D1290">
            <v>0</v>
          </cell>
        </row>
        <row r="1291">
          <cell r="D1291">
            <v>0</v>
          </cell>
        </row>
        <row r="1292">
          <cell r="D1292">
            <v>0</v>
          </cell>
        </row>
        <row r="1293">
          <cell r="D1293">
            <v>0</v>
          </cell>
        </row>
        <row r="1294">
          <cell r="D1294">
            <v>0</v>
          </cell>
        </row>
        <row r="1295">
          <cell r="D1295">
            <v>0</v>
          </cell>
        </row>
        <row r="1296">
          <cell r="D1296">
            <v>0</v>
          </cell>
        </row>
        <row r="1297">
          <cell r="D1297">
            <v>0</v>
          </cell>
        </row>
        <row r="1298">
          <cell r="D1298">
            <v>0</v>
          </cell>
        </row>
        <row r="1299">
          <cell r="D1299">
            <v>0</v>
          </cell>
        </row>
        <row r="1300">
          <cell r="D1300">
            <v>0</v>
          </cell>
        </row>
        <row r="1301">
          <cell r="D1301">
            <v>0</v>
          </cell>
        </row>
        <row r="1302">
          <cell r="D1302">
            <v>0</v>
          </cell>
        </row>
        <row r="1303">
          <cell r="D1303">
            <v>0</v>
          </cell>
        </row>
        <row r="1304">
          <cell r="D1304">
            <v>0</v>
          </cell>
        </row>
        <row r="1305">
          <cell r="D1305">
            <v>0</v>
          </cell>
        </row>
        <row r="1306">
          <cell r="D1306">
            <v>0</v>
          </cell>
        </row>
        <row r="1307">
          <cell r="D1307">
            <v>0</v>
          </cell>
        </row>
        <row r="1308">
          <cell r="D1308">
            <v>0</v>
          </cell>
        </row>
        <row r="1309">
          <cell r="D1309">
            <v>0</v>
          </cell>
        </row>
        <row r="1310">
          <cell r="D1310">
            <v>0</v>
          </cell>
        </row>
        <row r="1311">
          <cell r="D1311">
            <v>0</v>
          </cell>
        </row>
        <row r="1312">
          <cell r="D1312">
            <v>0</v>
          </cell>
        </row>
        <row r="1313">
          <cell r="D1313">
            <v>0</v>
          </cell>
        </row>
        <row r="1314">
          <cell r="D1314">
            <v>0</v>
          </cell>
        </row>
        <row r="1315">
          <cell r="D1315">
            <v>0</v>
          </cell>
        </row>
        <row r="1316">
          <cell r="D1316">
            <v>0</v>
          </cell>
        </row>
        <row r="1317">
          <cell r="D1317">
            <v>0</v>
          </cell>
        </row>
        <row r="1318">
          <cell r="D1318">
            <v>0</v>
          </cell>
        </row>
        <row r="1319">
          <cell r="D1319">
            <v>0</v>
          </cell>
        </row>
        <row r="1320">
          <cell r="D1320">
            <v>0</v>
          </cell>
        </row>
        <row r="1321">
          <cell r="D1321">
            <v>0</v>
          </cell>
        </row>
        <row r="1322">
          <cell r="D1322">
            <v>0</v>
          </cell>
        </row>
        <row r="1323">
          <cell r="D1323">
            <v>0</v>
          </cell>
        </row>
        <row r="1324">
          <cell r="D1324">
            <v>0</v>
          </cell>
        </row>
        <row r="1325">
          <cell r="D1325">
            <v>0</v>
          </cell>
        </row>
        <row r="1326">
          <cell r="D1326">
            <v>0</v>
          </cell>
        </row>
        <row r="1327">
          <cell r="D1327">
            <v>0</v>
          </cell>
        </row>
        <row r="1328">
          <cell r="D1328">
            <v>0</v>
          </cell>
        </row>
        <row r="1329">
          <cell r="D1329">
            <v>0</v>
          </cell>
        </row>
        <row r="1330">
          <cell r="D1330">
            <v>0</v>
          </cell>
        </row>
        <row r="1331">
          <cell r="D1331">
            <v>0</v>
          </cell>
        </row>
        <row r="1332">
          <cell r="D1332">
            <v>0</v>
          </cell>
        </row>
        <row r="1333">
          <cell r="D1333">
            <v>0</v>
          </cell>
        </row>
        <row r="1334">
          <cell r="D1334">
            <v>0</v>
          </cell>
        </row>
        <row r="1335">
          <cell r="D1335">
            <v>0</v>
          </cell>
        </row>
        <row r="1336">
          <cell r="D1336">
            <v>0</v>
          </cell>
        </row>
        <row r="1337">
          <cell r="D1337">
            <v>0</v>
          </cell>
        </row>
        <row r="1338">
          <cell r="D1338">
            <v>0</v>
          </cell>
        </row>
        <row r="1339">
          <cell r="D1339">
            <v>0</v>
          </cell>
        </row>
        <row r="1340">
          <cell r="D1340">
            <v>0</v>
          </cell>
        </row>
        <row r="1341">
          <cell r="D1341">
            <v>0</v>
          </cell>
        </row>
        <row r="1342">
          <cell r="D1342">
            <v>0</v>
          </cell>
        </row>
        <row r="1343">
          <cell r="D1343">
            <v>0</v>
          </cell>
        </row>
        <row r="1344">
          <cell r="D1344">
            <v>0</v>
          </cell>
        </row>
        <row r="1345">
          <cell r="D1345">
            <v>0</v>
          </cell>
        </row>
        <row r="1346">
          <cell r="D1346">
            <v>0</v>
          </cell>
        </row>
        <row r="1347">
          <cell r="D1347">
            <v>0</v>
          </cell>
        </row>
        <row r="1348">
          <cell r="D1348">
            <v>0</v>
          </cell>
        </row>
        <row r="1349">
          <cell r="D1349">
            <v>0</v>
          </cell>
        </row>
        <row r="1350">
          <cell r="D1350">
            <v>0</v>
          </cell>
        </row>
        <row r="1351">
          <cell r="D1351">
            <v>0</v>
          </cell>
        </row>
        <row r="1352">
          <cell r="D1352">
            <v>0</v>
          </cell>
        </row>
        <row r="1353">
          <cell r="D1353">
            <v>0</v>
          </cell>
        </row>
        <row r="1354">
          <cell r="D1354">
            <v>0</v>
          </cell>
        </row>
        <row r="1355">
          <cell r="D1355">
            <v>0</v>
          </cell>
        </row>
        <row r="1356">
          <cell r="D1356">
            <v>0</v>
          </cell>
        </row>
        <row r="1357">
          <cell r="D1357">
            <v>0</v>
          </cell>
        </row>
        <row r="1358">
          <cell r="D1358">
            <v>0</v>
          </cell>
        </row>
        <row r="1359">
          <cell r="D1359">
            <v>0</v>
          </cell>
        </row>
        <row r="1360">
          <cell r="D1360">
            <v>0</v>
          </cell>
        </row>
        <row r="1361">
          <cell r="D1361">
            <v>0</v>
          </cell>
        </row>
        <row r="1362">
          <cell r="D1362">
            <v>0</v>
          </cell>
        </row>
        <row r="1363">
          <cell r="D1363">
            <v>0</v>
          </cell>
        </row>
        <row r="1364">
          <cell r="D1364">
            <v>0</v>
          </cell>
        </row>
        <row r="1365">
          <cell r="D1365">
            <v>0</v>
          </cell>
        </row>
        <row r="1366">
          <cell r="D1366">
            <v>0</v>
          </cell>
        </row>
        <row r="1367">
          <cell r="D1367">
            <v>0</v>
          </cell>
        </row>
        <row r="1368">
          <cell r="D1368">
            <v>0</v>
          </cell>
        </row>
        <row r="1369">
          <cell r="D1369">
            <v>0</v>
          </cell>
        </row>
        <row r="1370">
          <cell r="D1370">
            <v>0</v>
          </cell>
        </row>
        <row r="1371">
          <cell r="D1371">
            <v>0</v>
          </cell>
        </row>
        <row r="1372">
          <cell r="D1372">
            <v>0</v>
          </cell>
        </row>
        <row r="1373">
          <cell r="D1373">
            <v>0</v>
          </cell>
        </row>
        <row r="1374">
          <cell r="D1374">
            <v>0</v>
          </cell>
        </row>
        <row r="1375">
          <cell r="D1375">
            <v>0</v>
          </cell>
        </row>
        <row r="1376">
          <cell r="D1376">
            <v>0</v>
          </cell>
        </row>
        <row r="1377">
          <cell r="D1377">
            <v>0</v>
          </cell>
        </row>
        <row r="1378">
          <cell r="D1378">
            <v>0</v>
          </cell>
        </row>
        <row r="1379">
          <cell r="D1379">
            <v>0</v>
          </cell>
        </row>
        <row r="1380">
          <cell r="D1380">
            <v>0</v>
          </cell>
        </row>
        <row r="1381">
          <cell r="D1381">
            <v>0</v>
          </cell>
        </row>
        <row r="1382">
          <cell r="D1382">
            <v>0</v>
          </cell>
        </row>
        <row r="1383">
          <cell r="D1383">
            <v>0</v>
          </cell>
        </row>
        <row r="1384">
          <cell r="D1384">
            <v>0</v>
          </cell>
        </row>
        <row r="1385">
          <cell r="D1385">
            <v>0</v>
          </cell>
        </row>
        <row r="1386">
          <cell r="D1386">
            <v>0</v>
          </cell>
        </row>
        <row r="1387">
          <cell r="D1387">
            <v>0</v>
          </cell>
        </row>
        <row r="1388">
          <cell r="D1388">
            <v>0</v>
          </cell>
        </row>
        <row r="1389">
          <cell r="D1389">
            <v>0</v>
          </cell>
        </row>
        <row r="1390">
          <cell r="D1390">
            <v>0</v>
          </cell>
        </row>
        <row r="1391">
          <cell r="D1391">
            <v>0</v>
          </cell>
        </row>
        <row r="1392">
          <cell r="D1392">
            <v>0</v>
          </cell>
        </row>
        <row r="1393">
          <cell r="D1393">
            <v>0</v>
          </cell>
        </row>
        <row r="1394">
          <cell r="D1394">
            <v>0</v>
          </cell>
        </row>
        <row r="1395">
          <cell r="D1395">
            <v>0</v>
          </cell>
        </row>
        <row r="1396">
          <cell r="D1396">
            <v>0</v>
          </cell>
        </row>
        <row r="1397">
          <cell r="D1397">
            <v>0</v>
          </cell>
        </row>
        <row r="1398">
          <cell r="D1398">
            <v>0</v>
          </cell>
        </row>
        <row r="1399">
          <cell r="D1399">
            <v>0</v>
          </cell>
        </row>
        <row r="1400">
          <cell r="D1400">
            <v>0</v>
          </cell>
        </row>
        <row r="1401">
          <cell r="D1401">
            <v>0</v>
          </cell>
        </row>
        <row r="1402">
          <cell r="D1402">
            <v>0</v>
          </cell>
        </row>
        <row r="1403">
          <cell r="D1403">
            <v>0</v>
          </cell>
        </row>
        <row r="1404">
          <cell r="D1404">
            <v>0</v>
          </cell>
        </row>
        <row r="1405">
          <cell r="D1405">
            <v>0</v>
          </cell>
        </row>
        <row r="1406">
          <cell r="D1406">
            <v>0</v>
          </cell>
        </row>
        <row r="1407">
          <cell r="D1407">
            <v>0</v>
          </cell>
        </row>
        <row r="1408">
          <cell r="D1408">
            <v>0</v>
          </cell>
        </row>
        <row r="1409">
          <cell r="D1409">
            <v>0</v>
          </cell>
        </row>
        <row r="1410">
          <cell r="D1410">
            <v>0</v>
          </cell>
        </row>
        <row r="1411">
          <cell r="D1411">
            <v>0</v>
          </cell>
        </row>
        <row r="1412">
          <cell r="D1412">
            <v>0</v>
          </cell>
        </row>
        <row r="1413">
          <cell r="D1413">
            <v>0</v>
          </cell>
        </row>
        <row r="1414">
          <cell r="D1414">
            <v>0</v>
          </cell>
        </row>
        <row r="1415">
          <cell r="D1415">
            <v>0</v>
          </cell>
        </row>
        <row r="1416">
          <cell r="D1416">
            <v>0</v>
          </cell>
        </row>
        <row r="1417">
          <cell r="D1417">
            <v>0</v>
          </cell>
        </row>
        <row r="1418">
          <cell r="D1418">
            <v>0</v>
          </cell>
        </row>
        <row r="1419">
          <cell r="D1419">
            <v>0</v>
          </cell>
        </row>
        <row r="1420">
          <cell r="D1420">
            <v>0</v>
          </cell>
        </row>
        <row r="1421">
          <cell r="D1421">
            <v>0</v>
          </cell>
        </row>
        <row r="1422">
          <cell r="D1422">
            <v>0</v>
          </cell>
        </row>
        <row r="1423">
          <cell r="D1423">
            <v>0</v>
          </cell>
        </row>
        <row r="1424">
          <cell r="D1424">
            <v>0</v>
          </cell>
        </row>
        <row r="1425">
          <cell r="D1425">
            <v>0</v>
          </cell>
        </row>
        <row r="1426">
          <cell r="D1426">
            <v>0</v>
          </cell>
        </row>
        <row r="1427">
          <cell r="D1427">
            <v>0</v>
          </cell>
        </row>
        <row r="1428">
          <cell r="D1428">
            <v>0</v>
          </cell>
        </row>
        <row r="1429">
          <cell r="D1429">
            <v>0</v>
          </cell>
        </row>
        <row r="1430">
          <cell r="D1430">
            <v>0</v>
          </cell>
        </row>
        <row r="1431">
          <cell r="D1431">
            <v>0</v>
          </cell>
        </row>
        <row r="1432">
          <cell r="D1432">
            <v>0</v>
          </cell>
        </row>
        <row r="1433">
          <cell r="D1433">
            <v>0</v>
          </cell>
        </row>
        <row r="1434">
          <cell r="D1434">
            <v>0</v>
          </cell>
        </row>
        <row r="1435">
          <cell r="D1435">
            <v>0</v>
          </cell>
        </row>
        <row r="1436">
          <cell r="D1436">
            <v>0</v>
          </cell>
        </row>
        <row r="1437">
          <cell r="D1437">
            <v>0</v>
          </cell>
        </row>
        <row r="1438">
          <cell r="D1438">
            <v>0</v>
          </cell>
        </row>
        <row r="1439">
          <cell r="D1439">
            <v>0</v>
          </cell>
        </row>
        <row r="1440">
          <cell r="D1440">
            <v>0</v>
          </cell>
        </row>
        <row r="1441">
          <cell r="D1441">
            <v>0</v>
          </cell>
        </row>
        <row r="1442">
          <cell r="D1442">
            <v>0</v>
          </cell>
        </row>
        <row r="1443">
          <cell r="D1443">
            <v>0</v>
          </cell>
        </row>
        <row r="1444">
          <cell r="D1444">
            <v>0</v>
          </cell>
        </row>
        <row r="1445">
          <cell r="D1445">
            <v>0</v>
          </cell>
        </row>
        <row r="1446">
          <cell r="D1446">
            <v>0</v>
          </cell>
        </row>
        <row r="1447">
          <cell r="D1447">
            <v>0</v>
          </cell>
        </row>
        <row r="1448">
          <cell r="D1448">
            <v>0</v>
          </cell>
        </row>
        <row r="1449">
          <cell r="D1449">
            <v>0</v>
          </cell>
        </row>
        <row r="1450">
          <cell r="D1450">
            <v>0</v>
          </cell>
        </row>
        <row r="1451">
          <cell r="D1451">
            <v>0</v>
          </cell>
        </row>
        <row r="1452">
          <cell r="D1452">
            <v>0</v>
          </cell>
        </row>
        <row r="1453">
          <cell r="D1453">
            <v>0</v>
          </cell>
        </row>
        <row r="1454">
          <cell r="D1454">
            <v>0</v>
          </cell>
        </row>
        <row r="1455">
          <cell r="D1455">
            <v>0</v>
          </cell>
        </row>
        <row r="1456">
          <cell r="D1456">
            <v>0</v>
          </cell>
        </row>
        <row r="1457">
          <cell r="D1457">
            <v>0</v>
          </cell>
        </row>
        <row r="1458">
          <cell r="D1458">
            <v>0</v>
          </cell>
        </row>
        <row r="1459">
          <cell r="D1459">
            <v>0</v>
          </cell>
        </row>
        <row r="1460">
          <cell r="D1460">
            <v>0</v>
          </cell>
        </row>
        <row r="1461">
          <cell r="D1461">
            <v>0</v>
          </cell>
        </row>
        <row r="1462">
          <cell r="D1462">
            <v>0</v>
          </cell>
        </row>
        <row r="1463">
          <cell r="D1463">
            <v>0</v>
          </cell>
        </row>
        <row r="1464">
          <cell r="D1464">
            <v>0</v>
          </cell>
        </row>
        <row r="1465">
          <cell r="D1465">
            <v>0</v>
          </cell>
        </row>
        <row r="1466">
          <cell r="D1466">
            <v>0</v>
          </cell>
        </row>
        <row r="1467">
          <cell r="D1467">
            <v>0</v>
          </cell>
        </row>
        <row r="1468">
          <cell r="D1468">
            <v>0</v>
          </cell>
        </row>
        <row r="1469">
          <cell r="D1469">
            <v>0</v>
          </cell>
        </row>
        <row r="1470">
          <cell r="D1470">
            <v>0</v>
          </cell>
        </row>
        <row r="1471">
          <cell r="D1471">
            <v>0</v>
          </cell>
        </row>
        <row r="1472">
          <cell r="D1472">
            <v>0</v>
          </cell>
        </row>
        <row r="1473">
          <cell r="D1473">
            <v>0</v>
          </cell>
        </row>
        <row r="1474">
          <cell r="D1474">
            <v>0</v>
          </cell>
        </row>
        <row r="1475">
          <cell r="D1475">
            <v>0</v>
          </cell>
        </row>
        <row r="1476">
          <cell r="D1476">
            <v>0</v>
          </cell>
        </row>
        <row r="1477">
          <cell r="D1477">
            <v>0</v>
          </cell>
        </row>
        <row r="1478">
          <cell r="D1478">
            <v>0</v>
          </cell>
        </row>
        <row r="1479">
          <cell r="D1479">
            <v>0</v>
          </cell>
        </row>
        <row r="1480">
          <cell r="D1480">
            <v>0</v>
          </cell>
        </row>
        <row r="1481">
          <cell r="D1481">
            <v>0</v>
          </cell>
        </row>
        <row r="1482">
          <cell r="D1482">
            <v>0</v>
          </cell>
        </row>
        <row r="1483">
          <cell r="D1483">
            <v>0</v>
          </cell>
        </row>
        <row r="1484">
          <cell r="D1484">
            <v>0</v>
          </cell>
        </row>
        <row r="1485">
          <cell r="D1485">
            <v>0</v>
          </cell>
        </row>
        <row r="1486">
          <cell r="D1486">
            <v>0</v>
          </cell>
        </row>
        <row r="1487">
          <cell r="D1487">
            <v>0</v>
          </cell>
        </row>
        <row r="1488">
          <cell r="D1488">
            <v>0</v>
          </cell>
        </row>
        <row r="1489">
          <cell r="D1489">
            <v>0</v>
          </cell>
        </row>
        <row r="1490">
          <cell r="D1490">
            <v>0</v>
          </cell>
        </row>
        <row r="1491">
          <cell r="D1491">
            <v>0</v>
          </cell>
        </row>
        <row r="1492">
          <cell r="D1492">
            <v>0</v>
          </cell>
        </row>
        <row r="1493">
          <cell r="D1493">
            <v>0</v>
          </cell>
        </row>
        <row r="1494">
          <cell r="D1494">
            <v>0</v>
          </cell>
        </row>
        <row r="1495">
          <cell r="D1495">
            <v>0</v>
          </cell>
        </row>
        <row r="1496">
          <cell r="D1496">
            <v>0</v>
          </cell>
        </row>
        <row r="1497">
          <cell r="D1497">
            <v>0</v>
          </cell>
        </row>
        <row r="1498">
          <cell r="D1498">
            <v>0</v>
          </cell>
        </row>
        <row r="1499">
          <cell r="D1499">
            <v>0</v>
          </cell>
        </row>
        <row r="1500">
          <cell r="D1500">
            <v>0</v>
          </cell>
        </row>
        <row r="1501">
          <cell r="D1501">
            <v>0</v>
          </cell>
        </row>
        <row r="1502">
          <cell r="D1502">
            <v>0</v>
          </cell>
        </row>
        <row r="1503">
          <cell r="D1503">
            <v>0</v>
          </cell>
        </row>
        <row r="1504">
          <cell r="D1504">
            <v>0</v>
          </cell>
        </row>
        <row r="1505">
          <cell r="D1505">
            <v>0</v>
          </cell>
        </row>
        <row r="1506">
          <cell r="D1506">
            <v>0</v>
          </cell>
        </row>
        <row r="1507">
          <cell r="D1507">
            <v>0</v>
          </cell>
        </row>
        <row r="1508">
          <cell r="D1508">
            <v>0</v>
          </cell>
        </row>
        <row r="1509">
          <cell r="D1509">
            <v>0</v>
          </cell>
        </row>
        <row r="1510">
          <cell r="D1510">
            <v>0</v>
          </cell>
        </row>
        <row r="1511">
          <cell r="D1511">
            <v>0</v>
          </cell>
        </row>
        <row r="1512">
          <cell r="D1512">
            <v>0</v>
          </cell>
        </row>
        <row r="1513">
          <cell r="D1513">
            <v>0</v>
          </cell>
        </row>
        <row r="1514">
          <cell r="D1514">
            <v>0</v>
          </cell>
        </row>
        <row r="1515">
          <cell r="D1515">
            <v>0</v>
          </cell>
        </row>
        <row r="1516">
          <cell r="D1516">
            <v>0</v>
          </cell>
        </row>
        <row r="1517">
          <cell r="D1517">
            <v>0</v>
          </cell>
        </row>
        <row r="1518">
          <cell r="D1518">
            <v>0</v>
          </cell>
        </row>
        <row r="1519">
          <cell r="D1519">
            <v>0</v>
          </cell>
        </row>
        <row r="1520">
          <cell r="D1520">
            <v>0</v>
          </cell>
        </row>
        <row r="1521">
          <cell r="D1521">
            <v>0</v>
          </cell>
        </row>
        <row r="1522">
          <cell r="D1522">
            <v>0</v>
          </cell>
        </row>
        <row r="1523">
          <cell r="D1523">
            <v>0</v>
          </cell>
        </row>
        <row r="1524">
          <cell r="D1524">
            <v>0</v>
          </cell>
        </row>
        <row r="1525">
          <cell r="D1525">
            <v>0</v>
          </cell>
        </row>
        <row r="1526">
          <cell r="D1526">
            <v>0</v>
          </cell>
        </row>
        <row r="1527">
          <cell r="D1527">
            <v>0</v>
          </cell>
        </row>
        <row r="1528">
          <cell r="D1528">
            <v>0</v>
          </cell>
        </row>
        <row r="1529">
          <cell r="D1529">
            <v>0</v>
          </cell>
        </row>
        <row r="1530">
          <cell r="D1530">
            <v>0</v>
          </cell>
        </row>
        <row r="1531">
          <cell r="D1531">
            <v>0</v>
          </cell>
        </row>
        <row r="1532">
          <cell r="D1532">
            <v>0</v>
          </cell>
        </row>
        <row r="1533">
          <cell r="D1533">
            <v>0</v>
          </cell>
        </row>
        <row r="1534">
          <cell r="D1534">
            <v>0</v>
          </cell>
        </row>
        <row r="1535">
          <cell r="D1535">
            <v>0</v>
          </cell>
        </row>
        <row r="1536">
          <cell r="D1536">
            <v>0</v>
          </cell>
        </row>
        <row r="1537">
          <cell r="D1537">
            <v>0</v>
          </cell>
        </row>
        <row r="1538">
          <cell r="D1538">
            <v>0</v>
          </cell>
        </row>
        <row r="1539">
          <cell r="D1539">
            <v>0</v>
          </cell>
        </row>
        <row r="1540">
          <cell r="D1540">
            <v>0</v>
          </cell>
        </row>
        <row r="1541">
          <cell r="D1541">
            <v>0</v>
          </cell>
        </row>
        <row r="1542">
          <cell r="D1542">
            <v>0</v>
          </cell>
        </row>
        <row r="1543">
          <cell r="D1543">
            <v>0</v>
          </cell>
        </row>
        <row r="1544">
          <cell r="D1544">
            <v>0</v>
          </cell>
        </row>
        <row r="1545">
          <cell r="D1545">
            <v>0</v>
          </cell>
        </row>
        <row r="1546">
          <cell r="D1546">
            <v>0</v>
          </cell>
        </row>
        <row r="1547">
          <cell r="D1547">
            <v>0</v>
          </cell>
        </row>
        <row r="1548">
          <cell r="D1548">
            <v>0</v>
          </cell>
        </row>
        <row r="1549">
          <cell r="D1549">
            <v>0</v>
          </cell>
        </row>
        <row r="1550">
          <cell r="D1550">
            <v>0</v>
          </cell>
        </row>
        <row r="1551">
          <cell r="D1551">
            <v>0</v>
          </cell>
        </row>
        <row r="1552">
          <cell r="D1552">
            <v>0</v>
          </cell>
        </row>
        <row r="1553">
          <cell r="D1553">
            <v>0</v>
          </cell>
        </row>
        <row r="1554">
          <cell r="D1554">
            <v>0</v>
          </cell>
        </row>
        <row r="1555">
          <cell r="D1555">
            <v>0</v>
          </cell>
        </row>
        <row r="1556">
          <cell r="D1556">
            <v>0</v>
          </cell>
        </row>
        <row r="1557">
          <cell r="D1557">
            <v>0</v>
          </cell>
        </row>
        <row r="1558">
          <cell r="D1558">
            <v>0</v>
          </cell>
        </row>
        <row r="1559">
          <cell r="D1559">
            <v>0</v>
          </cell>
        </row>
        <row r="1560">
          <cell r="D1560">
            <v>0</v>
          </cell>
        </row>
        <row r="1561">
          <cell r="D1561">
            <v>0</v>
          </cell>
        </row>
        <row r="1562">
          <cell r="D1562">
            <v>0</v>
          </cell>
        </row>
        <row r="1563">
          <cell r="D1563">
            <v>0</v>
          </cell>
        </row>
        <row r="1564">
          <cell r="D1564">
            <v>0</v>
          </cell>
        </row>
        <row r="1565">
          <cell r="D1565">
            <v>0</v>
          </cell>
        </row>
        <row r="1566">
          <cell r="D1566">
            <v>0</v>
          </cell>
        </row>
        <row r="1567">
          <cell r="D1567">
            <v>0</v>
          </cell>
        </row>
        <row r="1568">
          <cell r="D1568">
            <v>0</v>
          </cell>
        </row>
        <row r="1569">
          <cell r="D1569">
            <v>0</v>
          </cell>
        </row>
        <row r="1570">
          <cell r="D1570">
            <v>0</v>
          </cell>
        </row>
        <row r="1571">
          <cell r="D1571">
            <v>0</v>
          </cell>
        </row>
        <row r="1572">
          <cell r="D1572">
            <v>0</v>
          </cell>
        </row>
        <row r="1573">
          <cell r="D1573">
            <v>0</v>
          </cell>
        </row>
        <row r="1574">
          <cell r="D1574">
            <v>0</v>
          </cell>
        </row>
        <row r="1575">
          <cell r="D1575">
            <v>0</v>
          </cell>
        </row>
        <row r="1576">
          <cell r="D1576">
            <v>0</v>
          </cell>
        </row>
        <row r="1577">
          <cell r="D1577">
            <v>0</v>
          </cell>
        </row>
        <row r="1578">
          <cell r="D1578">
            <v>0</v>
          </cell>
        </row>
        <row r="1579">
          <cell r="D1579">
            <v>0</v>
          </cell>
        </row>
        <row r="1580">
          <cell r="D1580">
            <v>0</v>
          </cell>
        </row>
        <row r="1581">
          <cell r="D1581">
            <v>0</v>
          </cell>
        </row>
        <row r="1582">
          <cell r="D1582">
            <v>0</v>
          </cell>
        </row>
        <row r="1583">
          <cell r="D1583">
            <v>0</v>
          </cell>
        </row>
        <row r="1584">
          <cell r="D1584">
            <v>0</v>
          </cell>
        </row>
        <row r="1585">
          <cell r="D1585">
            <v>0</v>
          </cell>
        </row>
        <row r="1586">
          <cell r="D1586">
            <v>0</v>
          </cell>
        </row>
        <row r="1587">
          <cell r="D1587">
            <v>0</v>
          </cell>
        </row>
        <row r="1588">
          <cell r="D1588">
            <v>0</v>
          </cell>
        </row>
        <row r="1589">
          <cell r="D1589">
            <v>0</v>
          </cell>
        </row>
        <row r="1590">
          <cell r="D1590">
            <v>0</v>
          </cell>
        </row>
        <row r="1591">
          <cell r="D1591">
            <v>0</v>
          </cell>
        </row>
        <row r="1592">
          <cell r="D1592">
            <v>0</v>
          </cell>
        </row>
        <row r="1593">
          <cell r="D1593">
            <v>0</v>
          </cell>
        </row>
        <row r="1594">
          <cell r="D1594">
            <v>0</v>
          </cell>
        </row>
        <row r="1595">
          <cell r="D1595">
            <v>0</v>
          </cell>
        </row>
        <row r="1596">
          <cell r="D1596">
            <v>0</v>
          </cell>
        </row>
        <row r="1597">
          <cell r="D1597">
            <v>0</v>
          </cell>
        </row>
        <row r="1598">
          <cell r="D1598">
            <v>0</v>
          </cell>
        </row>
        <row r="1599">
          <cell r="D1599">
            <v>0</v>
          </cell>
        </row>
        <row r="1600">
          <cell r="D1600">
            <v>0</v>
          </cell>
        </row>
        <row r="1601">
          <cell r="D1601">
            <v>0</v>
          </cell>
        </row>
        <row r="1602">
          <cell r="D1602">
            <v>0</v>
          </cell>
        </row>
        <row r="1603">
          <cell r="D1603">
            <v>0</v>
          </cell>
        </row>
        <row r="1604">
          <cell r="D1604">
            <v>0</v>
          </cell>
        </row>
        <row r="1605">
          <cell r="D1605">
            <v>0</v>
          </cell>
        </row>
        <row r="1606">
          <cell r="D1606">
            <v>0</v>
          </cell>
        </row>
        <row r="1607">
          <cell r="D1607">
            <v>0</v>
          </cell>
        </row>
        <row r="1608">
          <cell r="D1608">
            <v>0</v>
          </cell>
        </row>
        <row r="1609">
          <cell r="D1609">
            <v>0</v>
          </cell>
        </row>
        <row r="1610">
          <cell r="D1610">
            <v>0</v>
          </cell>
        </row>
        <row r="1611">
          <cell r="D1611">
            <v>0</v>
          </cell>
        </row>
        <row r="1612">
          <cell r="D1612">
            <v>0</v>
          </cell>
        </row>
        <row r="1613">
          <cell r="D1613">
            <v>0</v>
          </cell>
        </row>
        <row r="1614">
          <cell r="D1614">
            <v>0</v>
          </cell>
        </row>
        <row r="1615">
          <cell r="D1615">
            <v>0</v>
          </cell>
        </row>
        <row r="1616">
          <cell r="D1616">
            <v>0</v>
          </cell>
        </row>
        <row r="1617">
          <cell r="D1617">
            <v>0</v>
          </cell>
        </row>
        <row r="1618">
          <cell r="D1618">
            <v>0</v>
          </cell>
        </row>
        <row r="1619">
          <cell r="D1619">
            <v>0</v>
          </cell>
        </row>
        <row r="1620">
          <cell r="D1620">
            <v>0</v>
          </cell>
        </row>
        <row r="1621">
          <cell r="D1621">
            <v>0</v>
          </cell>
        </row>
        <row r="1622">
          <cell r="D1622">
            <v>0</v>
          </cell>
        </row>
        <row r="1623">
          <cell r="D1623">
            <v>0</v>
          </cell>
        </row>
        <row r="1624">
          <cell r="D1624">
            <v>0</v>
          </cell>
        </row>
        <row r="1625">
          <cell r="D1625">
            <v>0</v>
          </cell>
        </row>
        <row r="1626">
          <cell r="D1626">
            <v>0</v>
          </cell>
        </row>
        <row r="1627">
          <cell r="D1627">
            <v>0</v>
          </cell>
        </row>
        <row r="1628">
          <cell r="D1628">
            <v>0</v>
          </cell>
        </row>
        <row r="1629">
          <cell r="D1629">
            <v>0</v>
          </cell>
        </row>
        <row r="1630">
          <cell r="D1630">
            <v>0</v>
          </cell>
        </row>
        <row r="1631">
          <cell r="D1631">
            <v>0</v>
          </cell>
        </row>
        <row r="1632">
          <cell r="D1632">
            <v>0</v>
          </cell>
        </row>
        <row r="1633">
          <cell r="D1633">
            <v>0</v>
          </cell>
        </row>
        <row r="1634">
          <cell r="D1634">
            <v>0</v>
          </cell>
        </row>
        <row r="1635">
          <cell r="D1635">
            <v>0</v>
          </cell>
        </row>
        <row r="1636">
          <cell r="D1636">
            <v>0</v>
          </cell>
        </row>
        <row r="1637">
          <cell r="D1637">
            <v>0</v>
          </cell>
        </row>
        <row r="1638">
          <cell r="D1638">
            <v>0</v>
          </cell>
        </row>
        <row r="1639">
          <cell r="D1639">
            <v>0</v>
          </cell>
        </row>
        <row r="1640">
          <cell r="D1640">
            <v>0</v>
          </cell>
        </row>
        <row r="1641">
          <cell r="D1641">
            <v>0</v>
          </cell>
        </row>
        <row r="1642">
          <cell r="D1642">
            <v>0</v>
          </cell>
        </row>
        <row r="1643">
          <cell r="D1643">
            <v>0</v>
          </cell>
        </row>
        <row r="1644">
          <cell r="D1644">
            <v>0</v>
          </cell>
        </row>
        <row r="1645">
          <cell r="D1645">
            <v>0</v>
          </cell>
        </row>
        <row r="1646">
          <cell r="D1646">
            <v>0</v>
          </cell>
        </row>
        <row r="1647">
          <cell r="D1647">
            <v>0</v>
          </cell>
        </row>
        <row r="1648">
          <cell r="D1648">
            <v>0</v>
          </cell>
        </row>
        <row r="1649">
          <cell r="D1649">
            <v>0</v>
          </cell>
        </row>
        <row r="1650">
          <cell r="D1650">
            <v>0</v>
          </cell>
        </row>
        <row r="1651">
          <cell r="D1651">
            <v>0</v>
          </cell>
        </row>
        <row r="1652">
          <cell r="D1652">
            <v>0</v>
          </cell>
        </row>
        <row r="1653">
          <cell r="D1653">
            <v>0</v>
          </cell>
        </row>
        <row r="1654">
          <cell r="D1654">
            <v>0</v>
          </cell>
        </row>
        <row r="1655">
          <cell r="D1655">
            <v>0</v>
          </cell>
        </row>
        <row r="1656">
          <cell r="D1656">
            <v>0</v>
          </cell>
        </row>
        <row r="1657">
          <cell r="D1657">
            <v>0</v>
          </cell>
        </row>
        <row r="1658">
          <cell r="D1658">
            <v>0</v>
          </cell>
        </row>
        <row r="1659">
          <cell r="D1659">
            <v>0</v>
          </cell>
        </row>
        <row r="1660">
          <cell r="D1660">
            <v>0</v>
          </cell>
        </row>
        <row r="1661">
          <cell r="D1661">
            <v>0</v>
          </cell>
        </row>
        <row r="1662">
          <cell r="D1662">
            <v>0</v>
          </cell>
        </row>
        <row r="1663">
          <cell r="D1663">
            <v>0</v>
          </cell>
        </row>
        <row r="1664">
          <cell r="D1664">
            <v>0</v>
          </cell>
        </row>
        <row r="1665">
          <cell r="D1665">
            <v>0</v>
          </cell>
        </row>
        <row r="1666">
          <cell r="D1666">
            <v>0</v>
          </cell>
        </row>
        <row r="1667">
          <cell r="D1667">
            <v>0</v>
          </cell>
        </row>
        <row r="1668">
          <cell r="D1668">
            <v>0</v>
          </cell>
        </row>
        <row r="1669">
          <cell r="D1669">
            <v>0</v>
          </cell>
        </row>
        <row r="1670">
          <cell r="D1670">
            <v>0</v>
          </cell>
        </row>
        <row r="1671">
          <cell r="D1671">
            <v>0</v>
          </cell>
        </row>
        <row r="1672">
          <cell r="D1672">
            <v>0</v>
          </cell>
        </row>
        <row r="1673">
          <cell r="D1673">
            <v>0</v>
          </cell>
        </row>
        <row r="1674">
          <cell r="D1674">
            <v>0</v>
          </cell>
        </row>
        <row r="1675">
          <cell r="D1675">
            <v>0</v>
          </cell>
        </row>
        <row r="1676">
          <cell r="D1676">
            <v>0</v>
          </cell>
        </row>
        <row r="1677">
          <cell r="D1677">
            <v>0</v>
          </cell>
        </row>
        <row r="1678">
          <cell r="D1678">
            <v>0</v>
          </cell>
        </row>
        <row r="1679">
          <cell r="D1679">
            <v>0</v>
          </cell>
        </row>
        <row r="1680">
          <cell r="D1680">
            <v>0</v>
          </cell>
        </row>
        <row r="1681">
          <cell r="D1681">
            <v>0</v>
          </cell>
        </row>
        <row r="1682">
          <cell r="D1682">
            <v>0</v>
          </cell>
        </row>
        <row r="1683">
          <cell r="D1683">
            <v>0</v>
          </cell>
        </row>
        <row r="1684">
          <cell r="D1684">
            <v>0</v>
          </cell>
        </row>
        <row r="1685">
          <cell r="D1685">
            <v>0</v>
          </cell>
        </row>
        <row r="1686">
          <cell r="D1686">
            <v>0</v>
          </cell>
        </row>
        <row r="1687">
          <cell r="D1687">
            <v>0</v>
          </cell>
        </row>
        <row r="1688">
          <cell r="D1688">
            <v>0</v>
          </cell>
        </row>
        <row r="1689">
          <cell r="D1689">
            <v>0</v>
          </cell>
        </row>
        <row r="1690">
          <cell r="D1690">
            <v>0</v>
          </cell>
        </row>
        <row r="1691">
          <cell r="D1691">
            <v>0</v>
          </cell>
        </row>
        <row r="1692">
          <cell r="D1692">
            <v>0</v>
          </cell>
        </row>
        <row r="1693">
          <cell r="D1693">
            <v>0</v>
          </cell>
        </row>
        <row r="1694">
          <cell r="D1694">
            <v>0</v>
          </cell>
        </row>
        <row r="1695">
          <cell r="D1695">
            <v>0</v>
          </cell>
        </row>
        <row r="1696">
          <cell r="D1696">
            <v>0</v>
          </cell>
        </row>
        <row r="1697">
          <cell r="D1697">
            <v>0</v>
          </cell>
        </row>
        <row r="1698">
          <cell r="D1698">
            <v>0</v>
          </cell>
        </row>
        <row r="1699">
          <cell r="D1699">
            <v>0</v>
          </cell>
        </row>
        <row r="1700">
          <cell r="D1700">
            <v>0</v>
          </cell>
        </row>
        <row r="1701">
          <cell r="D1701">
            <v>0</v>
          </cell>
        </row>
        <row r="1702">
          <cell r="D1702">
            <v>0</v>
          </cell>
        </row>
        <row r="1703">
          <cell r="D1703">
            <v>0</v>
          </cell>
        </row>
        <row r="1704">
          <cell r="D1704">
            <v>0</v>
          </cell>
        </row>
        <row r="1705">
          <cell r="D1705">
            <v>0</v>
          </cell>
        </row>
        <row r="1706">
          <cell r="D1706">
            <v>0</v>
          </cell>
        </row>
        <row r="1707">
          <cell r="D1707">
            <v>0</v>
          </cell>
        </row>
        <row r="1708">
          <cell r="D1708">
            <v>0</v>
          </cell>
        </row>
        <row r="1709">
          <cell r="D1709">
            <v>0</v>
          </cell>
        </row>
        <row r="1710">
          <cell r="D1710">
            <v>0</v>
          </cell>
        </row>
        <row r="1711">
          <cell r="D1711">
            <v>0</v>
          </cell>
        </row>
        <row r="1712">
          <cell r="D1712">
            <v>0</v>
          </cell>
        </row>
        <row r="1713">
          <cell r="D1713">
            <v>0</v>
          </cell>
        </row>
        <row r="1714">
          <cell r="D1714">
            <v>0</v>
          </cell>
        </row>
        <row r="1715">
          <cell r="D1715">
            <v>0</v>
          </cell>
        </row>
        <row r="1716">
          <cell r="D1716">
            <v>0</v>
          </cell>
        </row>
        <row r="1717">
          <cell r="D1717">
            <v>0</v>
          </cell>
        </row>
        <row r="1718">
          <cell r="D1718">
            <v>0</v>
          </cell>
        </row>
        <row r="1719">
          <cell r="D1719">
            <v>0</v>
          </cell>
        </row>
        <row r="1720">
          <cell r="D1720">
            <v>0</v>
          </cell>
        </row>
        <row r="1721">
          <cell r="D1721">
            <v>0</v>
          </cell>
        </row>
        <row r="1722">
          <cell r="D1722">
            <v>0</v>
          </cell>
        </row>
        <row r="1723">
          <cell r="D1723">
            <v>0</v>
          </cell>
        </row>
        <row r="1724">
          <cell r="D1724">
            <v>0</v>
          </cell>
        </row>
        <row r="1725">
          <cell r="D1725">
            <v>0</v>
          </cell>
        </row>
        <row r="1726">
          <cell r="D1726">
            <v>0</v>
          </cell>
        </row>
        <row r="1727">
          <cell r="D1727">
            <v>0</v>
          </cell>
        </row>
        <row r="1728">
          <cell r="D1728">
            <v>0</v>
          </cell>
        </row>
        <row r="1729">
          <cell r="D1729">
            <v>0</v>
          </cell>
        </row>
        <row r="1730">
          <cell r="D1730">
            <v>0</v>
          </cell>
        </row>
        <row r="1731">
          <cell r="D1731">
            <v>0</v>
          </cell>
        </row>
        <row r="1732">
          <cell r="D1732">
            <v>0</v>
          </cell>
        </row>
        <row r="1733">
          <cell r="D1733">
            <v>0</v>
          </cell>
        </row>
        <row r="1734">
          <cell r="D1734">
            <v>0</v>
          </cell>
        </row>
        <row r="1735">
          <cell r="D1735">
            <v>0</v>
          </cell>
        </row>
        <row r="1736">
          <cell r="D1736">
            <v>0</v>
          </cell>
        </row>
        <row r="1737">
          <cell r="D1737">
            <v>0</v>
          </cell>
        </row>
        <row r="1738">
          <cell r="D1738">
            <v>0</v>
          </cell>
        </row>
        <row r="1739">
          <cell r="D1739">
            <v>0</v>
          </cell>
        </row>
        <row r="1740">
          <cell r="D1740">
            <v>0</v>
          </cell>
        </row>
        <row r="1741">
          <cell r="D1741">
            <v>0</v>
          </cell>
        </row>
        <row r="1742">
          <cell r="D1742">
            <v>0</v>
          </cell>
        </row>
        <row r="1743">
          <cell r="D1743">
            <v>0</v>
          </cell>
        </row>
        <row r="1744">
          <cell r="D1744">
            <v>0</v>
          </cell>
        </row>
        <row r="1745">
          <cell r="D1745">
            <v>0</v>
          </cell>
        </row>
        <row r="1746">
          <cell r="D1746">
            <v>0</v>
          </cell>
        </row>
        <row r="1747">
          <cell r="D1747">
            <v>0</v>
          </cell>
        </row>
        <row r="1748">
          <cell r="D1748">
            <v>0</v>
          </cell>
        </row>
        <row r="1749">
          <cell r="D1749">
            <v>0</v>
          </cell>
        </row>
        <row r="1750">
          <cell r="D1750">
            <v>0</v>
          </cell>
        </row>
        <row r="1751">
          <cell r="D1751">
            <v>0</v>
          </cell>
        </row>
        <row r="1752">
          <cell r="D1752">
            <v>0</v>
          </cell>
        </row>
        <row r="1753">
          <cell r="D1753">
            <v>0</v>
          </cell>
        </row>
        <row r="1754">
          <cell r="D1754">
            <v>0</v>
          </cell>
        </row>
        <row r="1755">
          <cell r="D1755">
            <v>0</v>
          </cell>
        </row>
        <row r="1756">
          <cell r="D1756">
            <v>0</v>
          </cell>
        </row>
        <row r="1757">
          <cell r="D1757">
            <v>0</v>
          </cell>
        </row>
        <row r="1758">
          <cell r="D1758">
            <v>0</v>
          </cell>
        </row>
        <row r="1759">
          <cell r="D1759">
            <v>0</v>
          </cell>
        </row>
        <row r="1760">
          <cell r="D1760">
            <v>0</v>
          </cell>
        </row>
        <row r="1761">
          <cell r="D1761">
            <v>0</v>
          </cell>
        </row>
        <row r="1762">
          <cell r="D1762">
            <v>0</v>
          </cell>
        </row>
        <row r="1763">
          <cell r="D1763">
            <v>0</v>
          </cell>
        </row>
        <row r="1764">
          <cell r="D1764">
            <v>0</v>
          </cell>
        </row>
        <row r="1765">
          <cell r="D1765">
            <v>0</v>
          </cell>
        </row>
        <row r="1766">
          <cell r="D1766">
            <v>0</v>
          </cell>
        </row>
        <row r="1767">
          <cell r="D1767">
            <v>0</v>
          </cell>
        </row>
        <row r="1768">
          <cell r="D1768">
            <v>0</v>
          </cell>
        </row>
        <row r="1769">
          <cell r="D1769">
            <v>0</v>
          </cell>
        </row>
        <row r="1770">
          <cell r="D1770">
            <v>0</v>
          </cell>
        </row>
        <row r="1771">
          <cell r="D1771">
            <v>0</v>
          </cell>
        </row>
        <row r="1772">
          <cell r="D1772">
            <v>0</v>
          </cell>
        </row>
        <row r="1773">
          <cell r="D1773">
            <v>0</v>
          </cell>
        </row>
        <row r="1774">
          <cell r="D1774">
            <v>0</v>
          </cell>
        </row>
        <row r="1775">
          <cell r="D1775">
            <v>0</v>
          </cell>
        </row>
        <row r="1776">
          <cell r="D1776">
            <v>0</v>
          </cell>
        </row>
        <row r="1777">
          <cell r="D1777">
            <v>0</v>
          </cell>
        </row>
        <row r="1778">
          <cell r="D1778">
            <v>0</v>
          </cell>
        </row>
        <row r="1779">
          <cell r="D1779">
            <v>0</v>
          </cell>
        </row>
        <row r="1780">
          <cell r="D1780">
            <v>0</v>
          </cell>
        </row>
        <row r="1781">
          <cell r="D1781">
            <v>0</v>
          </cell>
        </row>
        <row r="1782">
          <cell r="D1782">
            <v>0</v>
          </cell>
        </row>
        <row r="1783">
          <cell r="D1783">
            <v>0</v>
          </cell>
        </row>
        <row r="1784">
          <cell r="D1784">
            <v>0</v>
          </cell>
        </row>
        <row r="1785">
          <cell r="D1785">
            <v>0</v>
          </cell>
        </row>
        <row r="1786">
          <cell r="D1786">
            <v>0</v>
          </cell>
        </row>
        <row r="1787">
          <cell r="D1787">
            <v>0</v>
          </cell>
        </row>
        <row r="1788">
          <cell r="D1788">
            <v>0</v>
          </cell>
        </row>
        <row r="1789">
          <cell r="D1789">
            <v>0</v>
          </cell>
        </row>
        <row r="1790">
          <cell r="D1790">
            <v>0</v>
          </cell>
        </row>
        <row r="1791">
          <cell r="D1791">
            <v>0</v>
          </cell>
        </row>
        <row r="1792">
          <cell r="D1792">
            <v>0</v>
          </cell>
        </row>
        <row r="1793">
          <cell r="D1793">
            <v>0</v>
          </cell>
        </row>
        <row r="1794">
          <cell r="D1794">
            <v>0</v>
          </cell>
        </row>
        <row r="1795">
          <cell r="D1795">
            <v>0</v>
          </cell>
        </row>
        <row r="1796">
          <cell r="D1796">
            <v>0</v>
          </cell>
        </row>
        <row r="1797">
          <cell r="D1797">
            <v>0</v>
          </cell>
        </row>
        <row r="1798">
          <cell r="D1798">
            <v>0</v>
          </cell>
        </row>
        <row r="1799">
          <cell r="D1799">
            <v>0</v>
          </cell>
        </row>
        <row r="1800">
          <cell r="D1800">
            <v>0</v>
          </cell>
        </row>
        <row r="1801">
          <cell r="D1801">
            <v>0</v>
          </cell>
        </row>
        <row r="1802">
          <cell r="D1802">
            <v>0</v>
          </cell>
        </row>
        <row r="1803">
          <cell r="D1803">
            <v>0</v>
          </cell>
        </row>
        <row r="1804">
          <cell r="D1804">
            <v>0</v>
          </cell>
        </row>
        <row r="1805">
          <cell r="D1805">
            <v>0</v>
          </cell>
        </row>
        <row r="1806">
          <cell r="D1806">
            <v>0</v>
          </cell>
        </row>
        <row r="1807">
          <cell r="D1807">
            <v>0</v>
          </cell>
        </row>
        <row r="1808">
          <cell r="D1808">
            <v>0</v>
          </cell>
        </row>
        <row r="1809">
          <cell r="D1809">
            <v>0</v>
          </cell>
        </row>
        <row r="1810">
          <cell r="D1810">
            <v>0</v>
          </cell>
        </row>
        <row r="1811">
          <cell r="D1811">
            <v>0</v>
          </cell>
        </row>
        <row r="1812">
          <cell r="D1812">
            <v>0</v>
          </cell>
        </row>
        <row r="1813">
          <cell r="D1813">
            <v>0</v>
          </cell>
        </row>
        <row r="1814">
          <cell r="D1814">
            <v>0</v>
          </cell>
        </row>
        <row r="1815">
          <cell r="D1815">
            <v>0</v>
          </cell>
        </row>
        <row r="1816">
          <cell r="D1816">
            <v>0</v>
          </cell>
        </row>
        <row r="1817">
          <cell r="D1817">
            <v>0</v>
          </cell>
        </row>
        <row r="1818">
          <cell r="D1818">
            <v>0</v>
          </cell>
        </row>
        <row r="1819">
          <cell r="D1819">
            <v>0</v>
          </cell>
        </row>
        <row r="1820">
          <cell r="D1820">
            <v>0</v>
          </cell>
        </row>
        <row r="1821">
          <cell r="D1821">
            <v>0</v>
          </cell>
        </row>
        <row r="1822">
          <cell r="D1822">
            <v>0</v>
          </cell>
        </row>
        <row r="1823">
          <cell r="D1823">
            <v>0</v>
          </cell>
        </row>
        <row r="1824">
          <cell r="D1824">
            <v>0</v>
          </cell>
        </row>
        <row r="1825">
          <cell r="D1825">
            <v>0</v>
          </cell>
        </row>
        <row r="1826">
          <cell r="D1826">
            <v>0</v>
          </cell>
        </row>
        <row r="1827">
          <cell r="D1827">
            <v>0</v>
          </cell>
        </row>
        <row r="1828">
          <cell r="D1828">
            <v>0</v>
          </cell>
        </row>
        <row r="1829">
          <cell r="D1829">
            <v>0</v>
          </cell>
        </row>
        <row r="1830">
          <cell r="D1830">
            <v>0</v>
          </cell>
        </row>
        <row r="1831">
          <cell r="D1831">
            <v>0</v>
          </cell>
        </row>
        <row r="1832">
          <cell r="D1832">
            <v>0</v>
          </cell>
        </row>
        <row r="1833">
          <cell r="D1833">
            <v>0</v>
          </cell>
        </row>
        <row r="1834">
          <cell r="D1834">
            <v>0</v>
          </cell>
        </row>
        <row r="1835">
          <cell r="D1835">
            <v>0</v>
          </cell>
        </row>
        <row r="1836">
          <cell r="D1836">
            <v>0</v>
          </cell>
        </row>
        <row r="1837">
          <cell r="D1837">
            <v>0</v>
          </cell>
        </row>
        <row r="1838">
          <cell r="D1838">
            <v>0</v>
          </cell>
        </row>
        <row r="1839">
          <cell r="D1839">
            <v>0</v>
          </cell>
        </row>
        <row r="1840">
          <cell r="D1840">
            <v>0</v>
          </cell>
        </row>
        <row r="1841">
          <cell r="D1841">
            <v>0</v>
          </cell>
        </row>
        <row r="1842">
          <cell r="D1842">
            <v>0</v>
          </cell>
        </row>
        <row r="1843">
          <cell r="D1843">
            <v>0</v>
          </cell>
        </row>
        <row r="1844">
          <cell r="D1844">
            <v>0</v>
          </cell>
        </row>
        <row r="1845">
          <cell r="D1845">
            <v>0</v>
          </cell>
        </row>
        <row r="1846">
          <cell r="D1846">
            <v>0</v>
          </cell>
        </row>
        <row r="1847">
          <cell r="D1847">
            <v>0</v>
          </cell>
        </row>
        <row r="1848">
          <cell r="D1848">
            <v>0</v>
          </cell>
        </row>
        <row r="1849">
          <cell r="D1849">
            <v>0</v>
          </cell>
        </row>
        <row r="1850">
          <cell r="D1850">
            <v>0</v>
          </cell>
        </row>
        <row r="1851">
          <cell r="D1851">
            <v>0</v>
          </cell>
        </row>
        <row r="1852">
          <cell r="D1852">
            <v>0</v>
          </cell>
        </row>
        <row r="1853">
          <cell r="D1853">
            <v>0</v>
          </cell>
        </row>
        <row r="1854">
          <cell r="D1854">
            <v>0</v>
          </cell>
        </row>
        <row r="1855">
          <cell r="D1855">
            <v>0</v>
          </cell>
        </row>
        <row r="1856">
          <cell r="D1856">
            <v>0</v>
          </cell>
        </row>
        <row r="1857">
          <cell r="D1857">
            <v>0</v>
          </cell>
        </row>
        <row r="1858">
          <cell r="D1858">
            <v>0</v>
          </cell>
        </row>
        <row r="1859">
          <cell r="D1859">
            <v>0</v>
          </cell>
        </row>
        <row r="1860">
          <cell r="D1860">
            <v>0</v>
          </cell>
        </row>
        <row r="1861">
          <cell r="D1861">
            <v>0</v>
          </cell>
        </row>
        <row r="1862">
          <cell r="D1862">
            <v>0</v>
          </cell>
        </row>
        <row r="1863">
          <cell r="D1863">
            <v>0</v>
          </cell>
        </row>
        <row r="1864">
          <cell r="D1864">
            <v>0</v>
          </cell>
        </row>
        <row r="1865">
          <cell r="D1865">
            <v>0</v>
          </cell>
        </row>
        <row r="1866">
          <cell r="D1866">
            <v>0</v>
          </cell>
        </row>
        <row r="1867">
          <cell r="D1867">
            <v>0</v>
          </cell>
        </row>
        <row r="1868">
          <cell r="D1868">
            <v>0</v>
          </cell>
        </row>
        <row r="1869">
          <cell r="D1869">
            <v>0</v>
          </cell>
        </row>
        <row r="1870">
          <cell r="D1870">
            <v>0</v>
          </cell>
        </row>
        <row r="1871">
          <cell r="D1871">
            <v>0</v>
          </cell>
        </row>
        <row r="1872">
          <cell r="D1872">
            <v>0</v>
          </cell>
        </row>
        <row r="1873">
          <cell r="D1873">
            <v>0</v>
          </cell>
        </row>
        <row r="1874">
          <cell r="D1874">
            <v>0</v>
          </cell>
        </row>
        <row r="1875">
          <cell r="D1875">
            <v>0</v>
          </cell>
        </row>
        <row r="1876">
          <cell r="D1876">
            <v>0</v>
          </cell>
        </row>
        <row r="1877">
          <cell r="D1877">
            <v>0</v>
          </cell>
        </row>
        <row r="1878">
          <cell r="D1878">
            <v>0</v>
          </cell>
        </row>
        <row r="1879">
          <cell r="D1879">
            <v>0</v>
          </cell>
        </row>
        <row r="1880">
          <cell r="D1880">
            <v>0</v>
          </cell>
        </row>
        <row r="1881">
          <cell r="D1881">
            <v>0</v>
          </cell>
        </row>
        <row r="1882">
          <cell r="D1882">
            <v>0</v>
          </cell>
        </row>
        <row r="1883">
          <cell r="D1883">
            <v>0</v>
          </cell>
        </row>
        <row r="1884">
          <cell r="D1884">
            <v>0</v>
          </cell>
        </row>
        <row r="1885">
          <cell r="D1885">
            <v>0</v>
          </cell>
        </row>
        <row r="1886">
          <cell r="D1886">
            <v>0</v>
          </cell>
        </row>
        <row r="1887">
          <cell r="D1887">
            <v>0</v>
          </cell>
        </row>
        <row r="1888">
          <cell r="D1888">
            <v>0</v>
          </cell>
        </row>
        <row r="1889">
          <cell r="D1889">
            <v>0</v>
          </cell>
        </row>
        <row r="1890">
          <cell r="D1890">
            <v>0</v>
          </cell>
        </row>
        <row r="1891">
          <cell r="D1891">
            <v>0</v>
          </cell>
        </row>
        <row r="1892">
          <cell r="D1892">
            <v>0</v>
          </cell>
        </row>
        <row r="1893">
          <cell r="D1893">
            <v>0</v>
          </cell>
        </row>
        <row r="1894">
          <cell r="D1894">
            <v>0</v>
          </cell>
        </row>
        <row r="1895">
          <cell r="D1895">
            <v>0</v>
          </cell>
        </row>
        <row r="1896">
          <cell r="D1896">
            <v>0</v>
          </cell>
        </row>
        <row r="1897">
          <cell r="D1897">
            <v>0</v>
          </cell>
        </row>
        <row r="1898">
          <cell r="D1898">
            <v>0</v>
          </cell>
        </row>
        <row r="1899">
          <cell r="D1899">
            <v>0</v>
          </cell>
        </row>
        <row r="1900">
          <cell r="D1900">
            <v>0</v>
          </cell>
        </row>
        <row r="1901">
          <cell r="D1901">
            <v>0</v>
          </cell>
        </row>
        <row r="1902">
          <cell r="D1902">
            <v>0</v>
          </cell>
        </row>
        <row r="1903">
          <cell r="D1903">
            <v>0</v>
          </cell>
        </row>
        <row r="1904">
          <cell r="D1904">
            <v>0</v>
          </cell>
        </row>
        <row r="1905">
          <cell r="D1905">
            <v>0</v>
          </cell>
        </row>
        <row r="1906">
          <cell r="D1906">
            <v>0</v>
          </cell>
        </row>
        <row r="1907">
          <cell r="D1907">
            <v>0</v>
          </cell>
        </row>
        <row r="1908">
          <cell r="D1908">
            <v>0</v>
          </cell>
        </row>
        <row r="1909">
          <cell r="D1909">
            <v>0</v>
          </cell>
        </row>
        <row r="1910">
          <cell r="D1910">
            <v>0</v>
          </cell>
        </row>
        <row r="1911">
          <cell r="D1911">
            <v>0</v>
          </cell>
        </row>
        <row r="1912">
          <cell r="D1912">
            <v>0</v>
          </cell>
        </row>
        <row r="1913">
          <cell r="D1913">
            <v>0</v>
          </cell>
        </row>
        <row r="1914">
          <cell r="D1914">
            <v>0</v>
          </cell>
        </row>
        <row r="1915">
          <cell r="D1915">
            <v>0</v>
          </cell>
        </row>
        <row r="1916">
          <cell r="D1916">
            <v>0</v>
          </cell>
        </row>
        <row r="1917">
          <cell r="D1917">
            <v>0</v>
          </cell>
        </row>
        <row r="1918">
          <cell r="D1918">
            <v>0</v>
          </cell>
        </row>
        <row r="1919">
          <cell r="D1919">
            <v>0</v>
          </cell>
        </row>
        <row r="1920">
          <cell r="D1920">
            <v>0</v>
          </cell>
        </row>
        <row r="1921">
          <cell r="D1921">
            <v>0</v>
          </cell>
        </row>
        <row r="1922">
          <cell r="D1922">
            <v>0</v>
          </cell>
        </row>
        <row r="1923">
          <cell r="D1923">
            <v>0</v>
          </cell>
        </row>
        <row r="1924">
          <cell r="D1924">
            <v>0</v>
          </cell>
        </row>
        <row r="1925">
          <cell r="D1925">
            <v>0</v>
          </cell>
        </row>
        <row r="1926">
          <cell r="D1926">
            <v>0</v>
          </cell>
        </row>
        <row r="1927">
          <cell r="D1927">
            <v>0</v>
          </cell>
        </row>
        <row r="1928">
          <cell r="D1928">
            <v>0</v>
          </cell>
        </row>
        <row r="1929">
          <cell r="D1929">
            <v>0</v>
          </cell>
        </row>
        <row r="1930">
          <cell r="D1930">
            <v>0</v>
          </cell>
        </row>
        <row r="1931">
          <cell r="D1931">
            <v>0</v>
          </cell>
        </row>
        <row r="1932">
          <cell r="D1932">
            <v>0</v>
          </cell>
        </row>
        <row r="1933">
          <cell r="D1933">
            <v>0</v>
          </cell>
        </row>
        <row r="1934">
          <cell r="D1934">
            <v>0</v>
          </cell>
        </row>
        <row r="1935">
          <cell r="D1935">
            <v>0</v>
          </cell>
        </row>
        <row r="1936">
          <cell r="D1936">
            <v>0</v>
          </cell>
        </row>
        <row r="1937">
          <cell r="D1937">
            <v>0</v>
          </cell>
        </row>
        <row r="1938">
          <cell r="D1938">
            <v>0</v>
          </cell>
        </row>
        <row r="1939">
          <cell r="D1939">
            <v>0</v>
          </cell>
        </row>
        <row r="1940">
          <cell r="D1940">
            <v>0</v>
          </cell>
        </row>
        <row r="1941">
          <cell r="D1941">
            <v>0</v>
          </cell>
        </row>
        <row r="1942">
          <cell r="D1942">
            <v>0</v>
          </cell>
        </row>
        <row r="1943">
          <cell r="D1943">
            <v>0</v>
          </cell>
        </row>
        <row r="1944">
          <cell r="D1944">
            <v>0</v>
          </cell>
        </row>
        <row r="1945">
          <cell r="D1945">
            <v>0</v>
          </cell>
        </row>
        <row r="1946">
          <cell r="D1946">
            <v>0</v>
          </cell>
        </row>
        <row r="1947">
          <cell r="D1947">
            <v>0</v>
          </cell>
        </row>
        <row r="1948">
          <cell r="D1948">
            <v>0</v>
          </cell>
        </row>
        <row r="1949">
          <cell r="D1949">
            <v>0</v>
          </cell>
        </row>
        <row r="1950">
          <cell r="D1950">
            <v>0</v>
          </cell>
        </row>
        <row r="1951">
          <cell r="D1951">
            <v>0</v>
          </cell>
        </row>
        <row r="1952">
          <cell r="D1952">
            <v>0</v>
          </cell>
        </row>
        <row r="1953">
          <cell r="D1953">
            <v>0</v>
          </cell>
        </row>
        <row r="1954">
          <cell r="D1954">
            <v>0</v>
          </cell>
        </row>
        <row r="1955">
          <cell r="D1955">
            <v>0</v>
          </cell>
        </row>
        <row r="1956">
          <cell r="D1956">
            <v>0</v>
          </cell>
        </row>
        <row r="1957">
          <cell r="D1957">
            <v>0</v>
          </cell>
        </row>
        <row r="1958">
          <cell r="D1958">
            <v>0</v>
          </cell>
        </row>
        <row r="1959">
          <cell r="D1959">
            <v>0</v>
          </cell>
        </row>
        <row r="1960">
          <cell r="D1960">
            <v>0</v>
          </cell>
        </row>
        <row r="1961">
          <cell r="D1961">
            <v>0</v>
          </cell>
        </row>
        <row r="1962">
          <cell r="D1962">
            <v>0</v>
          </cell>
        </row>
        <row r="1963">
          <cell r="D1963">
            <v>0</v>
          </cell>
        </row>
        <row r="1964">
          <cell r="D1964">
            <v>0</v>
          </cell>
        </row>
        <row r="1965">
          <cell r="D1965">
            <v>0</v>
          </cell>
        </row>
        <row r="1966">
          <cell r="D1966">
            <v>0</v>
          </cell>
        </row>
        <row r="1967">
          <cell r="D1967">
            <v>0</v>
          </cell>
        </row>
        <row r="1968">
          <cell r="D1968">
            <v>0</v>
          </cell>
        </row>
        <row r="1969">
          <cell r="D1969">
            <v>0</v>
          </cell>
        </row>
        <row r="1970">
          <cell r="D1970">
            <v>0</v>
          </cell>
        </row>
        <row r="1971">
          <cell r="D1971">
            <v>0</v>
          </cell>
        </row>
        <row r="1972">
          <cell r="D1972">
            <v>0</v>
          </cell>
        </row>
        <row r="1973">
          <cell r="D1973">
            <v>0</v>
          </cell>
        </row>
        <row r="1974">
          <cell r="D1974">
            <v>0</v>
          </cell>
        </row>
        <row r="1975">
          <cell r="D1975">
            <v>0</v>
          </cell>
        </row>
        <row r="1976">
          <cell r="D1976">
            <v>0</v>
          </cell>
        </row>
        <row r="1977">
          <cell r="D1977">
            <v>0</v>
          </cell>
        </row>
        <row r="1978">
          <cell r="D1978">
            <v>0</v>
          </cell>
        </row>
        <row r="1979">
          <cell r="D1979">
            <v>0</v>
          </cell>
        </row>
        <row r="1980">
          <cell r="D1980">
            <v>0</v>
          </cell>
        </row>
        <row r="1981">
          <cell r="D1981">
            <v>0</v>
          </cell>
        </row>
        <row r="1982">
          <cell r="D1982">
            <v>0</v>
          </cell>
        </row>
        <row r="1983">
          <cell r="D1983">
            <v>0</v>
          </cell>
        </row>
        <row r="1984">
          <cell r="D1984">
            <v>0</v>
          </cell>
        </row>
        <row r="1985">
          <cell r="D1985">
            <v>0</v>
          </cell>
        </row>
        <row r="1986">
          <cell r="D1986">
            <v>0</v>
          </cell>
        </row>
        <row r="1987">
          <cell r="D1987">
            <v>0</v>
          </cell>
        </row>
        <row r="1988">
          <cell r="D1988">
            <v>0</v>
          </cell>
        </row>
        <row r="1989">
          <cell r="D1989">
            <v>0</v>
          </cell>
        </row>
        <row r="1990">
          <cell r="D1990">
            <v>0</v>
          </cell>
        </row>
        <row r="1991">
          <cell r="D1991">
            <v>0</v>
          </cell>
        </row>
        <row r="1992">
          <cell r="D1992">
            <v>0</v>
          </cell>
        </row>
        <row r="1993">
          <cell r="D1993">
            <v>0</v>
          </cell>
        </row>
        <row r="1994">
          <cell r="D1994">
            <v>0</v>
          </cell>
        </row>
        <row r="1995">
          <cell r="D1995">
            <v>0</v>
          </cell>
        </row>
        <row r="1996">
          <cell r="D1996">
            <v>0</v>
          </cell>
        </row>
        <row r="1997">
          <cell r="D1997">
            <v>0</v>
          </cell>
        </row>
        <row r="1998">
          <cell r="D1998">
            <v>0</v>
          </cell>
        </row>
        <row r="1999">
          <cell r="D1999">
            <v>0</v>
          </cell>
        </row>
        <row r="2000">
          <cell r="D2000">
            <v>0</v>
          </cell>
        </row>
        <row r="2001">
          <cell r="D2001">
            <v>0</v>
          </cell>
        </row>
        <row r="2002">
          <cell r="D2002">
            <v>0</v>
          </cell>
        </row>
        <row r="2003">
          <cell r="D2003">
            <v>0</v>
          </cell>
        </row>
        <row r="2004">
          <cell r="D2004">
            <v>0</v>
          </cell>
        </row>
        <row r="2005">
          <cell r="D2005">
            <v>0</v>
          </cell>
        </row>
        <row r="2006">
          <cell r="D2006">
            <v>0</v>
          </cell>
        </row>
        <row r="2007">
          <cell r="D2007">
            <v>0</v>
          </cell>
        </row>
        <row r="2008">
          <cell r="D2008">
            <v>0</v>
          </cell>
        </row>
        <row r="2009">
          <cell r="D2009">
            <v>0</v>
          </cell>
        </row>
        <row r="2010">
          <cell r="D2010">
            <v>0</v>
          </cell>
        </row>
        <row r="2011">
          <cell r="D2011">
            <v>0</v>
          </cell>
        </row>
        <row r="2012">
          <cell r="D2012">
            <v>0</v>
          </cell>
        </row>
        <row r="2013">
          <cell r="D2013">
            <v>0</v>
          </cell>
        </row>
        <row r="2014">
          <cell r="D2014">
            <v>0</v>
          </cell>
        </row>
        <row r="2015">
          <cell r="D2015">
            <v>0</v>
          </cell>
        </row>
        <row r="2016">
          <cell r="D2016">
            <v>0</v>
          </cell>
        </row>
        <row r="2017">
          <cell r="D2017">
            <v>0</v>
          </cell>
        </row>
        <row r="2018">
          <cell r="D2018">
            <v>0</v>
          </cell>
        </row>
        <row r="2019">
          <cell r="D2019">
            <v>0</v>
          </cell>
        </row>
        <row r="2020">
          <cell r="D2020">
            <v>0</v>
          </cell>
        </row>
        <row r="2021">
          <cell r="D2021">
            <v>0</v>
          </cell>
        </row>
        <row r="2022">
          <cell r="D2022">
            <v>0</v>
          </cell>
        </row>
        <row r="2023">
          <cell r="D2023">
            <v>0</v>
          </cell>
        </row>
        <row r="2024">
          <cell r="D2024">
            <v>0</v>
          </cell>
        </row>
        <row r="2025">
          <cell r="D2025">
            <v>0</v>
          </cell>
        </row>
        <row r="2026">
          <cell r="D2026">
            <v>0</v>
          </cell>
        </row>
        <row r="2027">
          <cell r="D2027">
            <v>0</v>
          </cell>
        </row>
        <row r="2028">
          <cell r="D2028">
            <v>0</v>
          </cell>
        </row>
        <row r="2029">
          <cell r="D2029">
            <v>0</v>
          </cell>
        </row>
        <row r="2030">
          <cell r="D2030">
            <v>0</v>
          </cell>
        </row>
        <row r="2031">
          <cell r="D2031">
            <v>0</v>
          </cell>
        </row>
        <row r="2032">
          <cell r="D2032">
            <v>0</v>
          </cell>
        </row>
        <row r="2033">
          <cell r="D2033">
            <v>0</v>
          </cell>
        </row>
        <row r="2034">
          <cell r="D2034">
            <v>0</v>
          </cell>
        </row>
        <row r="2035">
          <cell r="D2035">
            <v>0</v>
          </cell>
        </row>
        <row r="2036">
          <cell r="D2036">
            <v>0</v>
          </cell>
        </row>
        <row r="2037">
          <cell r="D2037">
            <v>0</v>
          </cell>
        </row>
        <row r="2038">
          <cell r="D2038">
            <v>0</v>
          </cell>
        </row>
        <row r="2039">
          <cell r="D2039">
            <v>0</v>
          </cell>
        </row>
        <row r="2040">
          <cell r="D2040">
            <v>0</v>
          </cell>
        </row>
        <row r="2041">
          <cell r="D2041">
            <v>0</v>
          </cell>
        </row>
        <row r="2042">
          <cell r="D2042">
            <v>0</v>
          </cell>
        </row>
        <row r="2043">
          <cell r="D2043">
            <v>0</v>
          </cell>
        </row>
        <row r="2044">
          <cell r="D2044">
            <v>0</v>
          </cell>
        </row>
        <row r="2045">
          <cell r="D2045">
            <v>0</v>
          </cell>
        </row>
        <row r="2046">
          <cell r="D2046">
            <v>0</v>
          </cell>
        </row>
        <row r="2047">
          <cell r="D2047">
            <v>0</v>
          </cell>
        </row>
        <row r="2048">
          <cell r="D2048">
            <v>0</v>
          </cell>
        </row>
        <row r="2049">
          <cell r="D2049">
            <v>0</v>
          </cell>
        </row>
        <row r="2050">
          <cell r="D2050">
            <v>0</v>
          </cell>
        </row>
        <row r="2051">
          <cell r="D2051">
            <v>0</v>
          </cell>
        </row>
        <row r="2052">
          <cell r="D2052">
            <v>0</v>
          </cell>
        </row>
        <row r="2053">
          <cell r="D2053">
            <v>0</v>
          </cell>
        </row>
        <row r="2054">
          <cell r="D2054">
            <v>0</v>
          </cell>
        </row>
        <row r="2055">
          <cell r="D2055">
            <v>0</v>
          </cell>
        </row>
        <row r="2056">
          <cell r="D2056">
            <v>0</v>
          </cell>
        </row>
        <row r="2057">
          <cell r="D2057">
            <v>0</v>
          </cell>
        </row>
        <row r="2058">
          <cell r="D2058">
            <v>0</v>
          </cell>
        </row>
        <row r="2059">
          <cell r="D2059">
            <v>0</v>
          </cell>
        </row>
        <row r="2060">
          <cell r="D2060">
            <v>0</v>
          </cell>
        </row>
        <row r="2061">
          <cell r="D2061">
            <v>0</v>
          </cell>
        </row>
        <row r="2062">
          <cell r="D2062">
            <v>0</v>
          </cell>
        </row>
        <row r="2063">
          <cell r="D2063">
            <v>0</v>
          </cell>
        </row>
        <row r="2064">
          <cell r="D2064">
            <v>0</v>
          </cell>
        </row>
        <row r="2065">
          <cell r="D2065">
            <v>0</v>
          </cell>
        </row>
        <row r="2066">
          <cell r="D2066">
            <v>0</v>
          </cell>
        </row>
        <row r="2067">
          <cell r="D2067">
            <v>0</v>
          </cell>
        </row>
        <row r="2068">
          <cell r="D2068">
            <v>0</v>
          </cell>
        </row>
        <row r="2069">
          <cell r="D2069">
            <v>0</v>
          </cell>
        </row>
        <row r="2070">
          <cell r="D2070">
            <v>0</v>
          </cell>
        </row>
        <row r="2071">
          <cell r="D2071">
            <v>0</v>
          </cell>
        </row>
        <row r="2072">
          <cell r="D2072">
            <v>0</v>
          </cell>
        </row>
        <row r="2073">
          <cell r="D2073">
            <v>0</v>
          </cell>
        </row>
        <row r="2074">
          <cell r="D2074">
            <v>0</v>
          </cell>
        </row>
        <row r="2075">
          <cell r="D2075">
            <v>0</v>
          </cell>
        </row>
        <row r="2076">
          <cell r="D2076">
            <v>0</v>
          </cell>
        </row>
        <row r="2077">
          <cell r="D2077">
            <v>0</v>
          </cell>
        </row>
        <row r="2078">
          <cell r="D2078">
            <v>0</v>
          </cell>
        </row>
        <row r="2079">
          <cell r="D2079">
            <v>0</v>
          </cell>
        </row>
        <row r="2080">
          <cell r="D2080">
            <v>0</v>
          </cell>
        </row>
        <row r="2081">
          <cell r="D2081">
            <v>0</v>
          </cell>
        </row>
        <row r="2082">
          <cell r="D2082">
            <v>0</v>
          </cell>
        </row>
        <row r="2083">
          <cell r="D2083">
            <v>0</v>
          </cell>
        </row>
        <row r="2084">
          <cell r="D2084">
            <v>0</v>
          </cell>
        </row>
        <row r="2085">
          <cell r="D2085">
            <v>0</v>
          </cell>
        </row>
        <row r="2086">
          <cell r="D2086">
            <v>0</v>
          </cell>
        </row>
        <row r="2087">
          <cell r="D2087">
            <v>0</v>
          </cell>
        </row>
        <row r="2088">
          <cell r="D2088">
            <v>0</v>
          </cell>
        </row>
        <row r="2089">
          <cell r="D2089">
            <v>0</v>
          </cell>
        </row>
        <row r="2090">
          <cell r="D2090">
            <v>0</v>
          </cell>
        </row>
        <row r="2091">
          <cell r="D2091">
            <v>0</v>
          </cell>
        </row>
        <row r="2092">
          <cell r="D2092">
            <v>0</v>
          </cell>
        </row>
        <row r="2093">
          <cell r="D2093">
            <v>0</v>
          </cell>
        </row>
        <row r="2094">
          <cell r="D2094">
            <v>0</v>
          </cell>
        </row>
        <row r="2095">
          <cell r="D2095">
            <v>0</v>
          </cell>
        </row>
        <row r="2096">
          <cell r="D2096">
            <v>0</v>
          </cell>
        </row>
        <row r="2097">
          <cell r="D2097">
            <v>0</v>
          </cell>
        </row>
        <row r="2098">
          <cell r="D2098">
            <v>0</v>
          </cell>
        </row>
        <row r="2099">
          <cell r="D2099">
            <v>0</v>
          </cell>
        </row>
        <row r="2100">
          <cell r="D2100">
            <v>0</v>
          </cell>
        </row>
        <row r="2101">
          <cell r="D2101">
            <v>0</v>
          </cell>
        </row>
        <row r="2102">
          <cell r="D2102">
            <v>0</v>
          </cell>
        </row>
        <row r="2103">
          <cell r="D2103">
            <v>0</v>
          </cell>
        </row>
        <row r="2104">
          <cell r="D2104">
            <v>0</v>
          </cell>
        </row>
        <row r="2105">
          <cell r="D2105">
            <v>0</v>
          </cell>
        </row>
        <row r="2106">
          <cell r="D2106">
            <v>0</v>
          </cell>
        </row>
        <row r="2107">
          <cell r="D2107">
            <v>0</v>
          </cell>
        </row>
        <row r="2108">
          <cell r="D2108">
            <v>0</v>
          </cell>
        </row>
        <row r="2109">
          <cell r="D2109">
            <v>0</v>
          </cell>
        </row>
        <row r="2110">
          <cell r="D2110">
            <v>0</v>
          </cell>
        </row>
        <row r="2111">
          <cell r="D2111">
            <v>0</v>
          </cell>
        </row>
        <row r="2112">
          <cell r="D2112">
            <v>0</v>
          </cell>
        </row>
        <row r="2113">
          <cell r="D2113">
            <v>0</v>
          </cell>
        </row>
        <row r="2114">
          <cell r="D2114">
            <v>0</v>
          </cell>
        </row>
        <row r="2115">
          <cell r="D2115">
            <v>0</v>
          </cell>
        </row>
        <row r="2116">
          <cell r="D2116">
            <v>0</v>
          </cell>
        </row>
        <row r="2117">
          <cell r="D2117">
            <v>0</v>
          </cell>
        </row>
        <row r="2118">
          <cell r="D2118">
            <v>0</v>
          </cell>
        </row>
        <row r="2119">
          <cell r="D2119">
            <v>0</v>
          </cell>
        </row>
        <row r="2120">
          <cell r="D2120">
            <v>0</v>
          </cell>
        </row>
        <row r="2121">
          <cell r="D2121">
            <v>0</v>
          </cell>
        </row>
        <row r="2122">
          <cell r="D2122">
            <v>0</v>
          </cell>
        </row>
        <row r="2123">
          <cell r="D2123">
            <v>0</v>
          </cell>
        </row>
        <row r="2124">
          <cell r="D2124">
            <v>0</v>
          </cell>
        </row>
        <row r="2125">
          <cell r="D2125">
            <v>0</v>
          </cell>
        </row>
        <row r="2126">
          <cell r="D2126">
            <v>0</v>
          </cell>
        </row>
        <row r="2127">
          <cell r="D2127">
            <v>0</v>
          </cell>
        </row>
        <row r="2128">
          <cell r="D2128">
            <v>0</v>
          </cell>
        </row>
        <row r="2129">
          <cell r="D2129">
            <v>0</v>
          </cell>
        </row>
        <row r="2130">
          <cell r="D2130">
            <v>0</v>
          </cell>
        </row>
        <row r="2131">
          <cell r="D2131">
            <v>0</v>
          </cell>
        </row>
        <row r="2132">
          <cell r="D2132">
            <v>0</v>
          </cell>
        </row>
        <row r="2133">
          <cell r="D2133">
            <v>0</v>
          </cell>
        </row>
        <row r="2134">
          <cell r="D2134">
            <v>0</v>
          </cell>
        </row>
        <row r="2135">
          <cell r="D2135">
            <v>0</v>
          </cell>
        </row>
        <row r="2136">
          <cell r="D2136">
            <v>0</v>
          </cell>
        </row>
        <row r="2137">
          <cell r="D2137">
            <v>0</v>
          </cell>
        </row>
        <row r="2138">
          <cell r="D2138">
            <v>0</v>
          </cell>
        </row>
        <row r="2139">
          <cell r="D2139">
            <v>0</v>
          </cell>
        </row>
        <row r="2140">
          <cell r="D2140">
            <v>0</v>
          </cell>
        </row>
        <row r="2141">
          <cell r="D2141">
            <v>0</v>
          </cell>
        </row>
        <row r="2142">
          <cell r="D2142">
            <v>0</v>
          </cell>
        </row>
        <row r="2143">
          <cell r="D2143">
            <v>0</v>
          </cell>
        </row>
        <row r="2144">
          <cell r="D2144">
            <v>0</v>
          </cell>
        </row>
        <row r="2145">
          <cell r="D2145">
            <v>0</v>
          </cell>
        </row>
        <row r="2146">
          <cell r="D2146">
            <v>0</v>
          </cell>
        </row>
        <row r="2147">
          <cell r="D2147">
            <v>0</v>
          </cell>
        </row>
        <row r="2148">
          <cell r="D2148">
            <v>0</v>
          </cell>
        </row>
        <row r="2149">
          <cell r="D2149">
            <v>0</v>
          </cell>
        </row>
        <row r="2150">
          <cell r="D2150">
            <v>0</v>
          </cell>
        </row>
        <row r="2151">
          <cell r="D2151">
            <v>0</v>
          </cell>
        </row>
        <row r="2152">
          <cell r="D2152">
            <v>0</v>
          </cell>
        </row>
        <row r="2153">
          <cell r="D2153">
            <v>0</v>
          </cell>
        </row>
        <row r="2154">
          <cell r="D2154">
            <v>0</v>
          </cell>
        </row>
        <row r="2155">
          <cell r="D2155">
            <v>0</v>
          </cell>
        </row>
        <row r="2156">
          <cell r="D2156">
            <v>0</v>
          </cell>
        </row>
        <row r="2157">
          <cell r="D2157">
            <v>0</v>
          </cell>
        </row>
        <row r="2158">
          <cell r="D2158">
            <v>0</v>
          </cell>
        </row>
        <row r="2159">
          <cell r="D2159">
            <v>0</v>
          </cell>
        </row>
        <row r="2160">
          <cell r="D2160">
            <v>0</v>
          </cell>
        </row>
        <row r="2161">
          <cell r="D2161">
            <v>0</v>
          </cell>
        </row>
        <row r="2162">
          <cell r="D2162">
            <v>0</v>
          </cell>
        </row>
        <row r="2163">
          <cell r="D2163">
            <v>0</v>
          </cell>
        </row>
        <row r="2164">
          <cell r="D2164">
            <v>0</v>
          </cell>
        </row>
        <row r="2165">
          <cell r="D2165">
            <v>0</v>
          </cell>
        </row>
        <row r="2166">
          <cell r="D2166">
            <v>0</v>
          </cell>
        </row>
        <row r="2167">
          <cell r="D2167">
            <v>0</v>
          </cell>
        </row>
        <row r="2168">
          <cell r="D2168">
            <v>0</v>
          </cell>
        </row>
        <row r="2169">
          <cell r="D2169">
            <v>0</v>
          </cell>
        </row>
        <row r="2170">
          <cell r="D2170">
            <v>0</v>
          </cell>
        </row>
        <row r="2171">
          <cell r="D2171">
            <v>0</v>
          </cell>
        </row>
        <row r="2172">
          <cell r="D2172">
            <v>0</v>
          </cell>
        </row>
        <row r="2173">
          <cell r="D2173">
            <v>0</v>
          </cell>
        </row>
        <row r="2174">
          <cell r="D2174">
            <v>0</v>
          </cell>
        </row>
        <row r="2175">
          <cell r="D2175">
            <v>0</v>
          </cell>
        </row>
        <row r="2176">
          <cell r="D2176">
            <v>0</v>
          </cell>
        </row>
        <row r="2177">
          <cell r="D2177">
            <v>0</v>
          </cell>
        </row>
        <row r="2178">
          <cell r="D2178">
            <v>0</v>
          </cell>
        </row>
        <row r="2179">
          <cell r="D2179">
            <v>0</v>
          </cell>
        </row>
        <row r="2180">
          <cell r="D2180">
            <v>0</v>
          </cell>
        </row>
        <row r="2181">
          <cell r="D2181">
            <v>0</v>
          </cell>
        </row>
        <row r="2182">
          <cell r="D2182">
            <v>0</v>
          </cell>
        </row>
        <row r="2183">
          <cell r="D2183">
            <v>0</v>
          </cell>
        </row>
        <row r="2184">
          <cell r="D2184">
            <v>0</v>
          </cell>
        </row>
        <row r="2185">
          <cell r="D2185">
            <v>0</v>
          </cell>
        </row>
        <row r="2186">
          <cell r="D2186">
            <v>0</v>
          </cell>
        </row>
        <row r="2187">
          <cell r="D2187">
            <v>0</v>
          </cell>
        </row>
        <row r="2188">
          <cell r="D2188">
            <v>0</v>
          </cell>
        </row>
        <row r="2189">
          <cell r="D2189">
            <v>0</v>
          </cell>
        </row>
        <row r="2190">
          <cell r="D2190">
            <v>0</v>
          </cell>
        </row>
        <row r="2191">
          <cell r="D2191">
            <v>0</v>
          </cell>
        </row>
        <row r="2192">
          <cell r="D2192">
            <v>0</v>
          </cell>
        </row>
        <row r="2193">
          <cell r="D2193">
            <v>0</v>
          </cell>
        </row>
        <row r="2194">
          <cell r="D2194">
            <v>0</v>
          </cell>
        </row>
        <row r="2195">
          <cell r="D2195">
            <v>0</v>
          </cell>
        </row>
        <row r="2196">
          <cell r="D2196">
            <v>0</v>
          </cell>
        </row>
        <row r="2197">
          <cell r="D2197">
            <v>0</v>
          </cell>
        </row>
        <row r="2198">
          <cell r="D2198">
            <v>0</v>
          </cell>
        </row>
        <row r="2199">
          <cell r="D2199">
            <v>0</v>
          </cell>
        </row>
        <row r="2200">
          <cell r="D2200">
            <v>0</v>
          </cell>
        </row>
        <row r="2201">
          <cell r="D2201">
            <v>0</v>
          </cell>
        </row>
        <row r="2202">
          <cell r="D2202">
            <v>0</v>
          </cell>
        </row>
        <row r="2203">
          <cell r="D2203">
            <v>0</v>
          </cell>
        </row>
        <row r="2204">
          <cell r="D2204">
            <v>0</v>
          </cell>
        </row>
        <row r="2205">
          <cell r="D2205">
            <v>0</v>
          </cell>
        </row>
        <row r="2206">
          <cell r="D2206">
            <v>0</v>
          </cell>
        </row>
        <row r="2207">
          <cell r="D2207">
            <v>0</v>
          </cell>
        </row>
        <row r="2208">
          <cell r="D2208">
            <v>0</v>
          </cell>
        </row>
        <row r="2209">
          <cell r="D2209">
            <v>0</v>
          </cell>
        </row>
        <row r="2210">
          <cell r="D2210">
            <v>0</v>
          </cell>
        </row>
        <row r="2211">
          <cell r="D2211">
            <v>0</v>
          </cell>
        </row>
        <row r="2212">
          <cell r="D2212">
            <v>0</v>
          </cell>
        </row>
        <row r="2213">
          <cell r="D2213">
            <v>0</v>
          </cell>
        </row>
        <row r="2214">
          <cell r="D2214">
            <v>0</v>
          </cell>
        </row>
        <row r="2215">
          <cell r="D2215">
            <v>0</v>
          </cell>
        </row>
        <row r="2216">
          <cell r="D2216">
            <v>0</v>
          </cell>
        </row>
        <row r="2217">
          <cell r="D2217">
            <v>0</v>
          </cell>
        </row>
        <row r="2218">
          <cell r="D2218">
            <v>0</v>
          </cell>
        </row>
        <row r="2219">
          <cell r="D2219">
            <v>0</v>
          </cell>
        </row>
        <row r="2220">
          <cell r="D2220">
            <v>0</v>
          </cell>
        </row>
        <row r="2221">
          <cell r="D2221">
            <v>0</v>
          </cell>
        </row>
        <row r="2222">
          <cell r="D2222">
            <v>0</v>
          </cell>
        </row>
        <row r="2223">
          <cell r="D2223">
            <v>0</v>
          </cell>
        </row>
        <row r="2224">
          <cell r="D2224">
            <v>0</v>
          </cell>
        </row>
        <row r="2225">
          <cell r="D2225">
            <v>0</v>
          </cell>
        </row>
        <row r="2226">
          <cell r="D2226">
            <v>0</v>
          </cell>
        </row>
        <row r="2227">
          <cell r="D2227">
            <v>0</v>
          </cell>
        </row>
        <row r="2228">
          <cell r="D2228">
            <v>0</v>
          </cell>
        </row>
        <row r="2229">
          <cell r="D2229">
            <v>0</v>
          </cell>
        </row>
        <row r="2230">
          <cell r="D2230">
            <v>0</v>
          </cell>
        </row>
        <row r="2231">
          <cell r="D2231">
            <v>0</v>
          </cell>
        </row>
        <row r="2232">
          <cell r="D2232">
            <v>0</v>
          </cell>
        </row>
        <row r="2233">
          <cell r="D2233">
            <v>0</v>
          </cell>
        </row>
        <row r="2234">
          <cell r="D2234">
            <v>0</v>
          </cell>
        </row>
        <row r="2235">
          <cell r="D2235">
            <v>0</v>
          </cell>
        </row>
        <row r="2236">
          <cell r="D2236">
            <v>0</v>
          </cell>
        </row>
        <row r="2237">
          <cell r="D2237">
            <v>0</v>
          </cell>
        </row>
        <row r="2238">
          <cell r="D2238">
            <v>0</v>
          </cell>
        </row>
        <row r="2239">
          <cell r="D2239">
            <v>0</v>
          </cell>
        </row>
        <row r="2240">
          <cell r="D2240">
            <v>0</v>
          </cell>
        </row>
        <row r="2241">
          <cell r="D2241">
            <v>0</v>
          </cell>
        </row>
        <row r="2242">
          <cell r="D2242">
            <v>0</v>
          </cell>
        </row>
        <row r="2243">
          <cell r="D2243">
            <v>0</v>
          </cell>
        </row>
        <row r="2244">
          <cell r="D2244">
            <v>0</v>
          </cell>
        </row>
        <row r="2245">
          <cell r="D2245">
            <v>0</v>
          </cell>
        </row>
        <row r="2246">
          <cell r="D2246">
            <v>0</v>
          </cell>
        </row>
        <row r="2247">
          <cell r="D2247">
            <v>0</v>
          </cell>
        </row>
        <row r="2248">
          <cell r="D2248">
            <v>0</v>
          </cell>
        </row>
        <row r="2249">
          <cell r="D2249">
            <v>0</v>
          </cell>
        </row>
        <row r="2250">
          <cell r="D2250">
            <v>0</v>
          </cell>
        </row>
        <row r="2251">
          <cell r="D2251">
            <v>0</v>
          </cell>
        </row>
        <row r="2252">
          <cell r="D2252">
            <v>0</v>
          </cell>
        </row>
        <row r="2253">
          <cell r="D2253">
            <v>0</v>
          </cell>
        </row>
        <row r="2254">
          <cell r="D2254">
            <v>0</v>
          </cell>
        </row>
        <row r="2255">
          <cell r="D2255">
            <v>0</v>
          </cell>
        </row>
        <row r="2256">
          <cell r="D2256">
            <v>0</v>
          </cell>
        </row>
        <row r="2257">
          <cell r="D2257">
            <v>0</v>
          </cell>
        </row>
        <row r="2258">
          <cell r="D2258">
            <v>0</v>
          </cell>
        </row>
        <row r="2259">
          <cell r="D2259">
            <v>0</v>
          </cell>
        </row>
        <row r="2260">
          <cell r="D2260">
            <v>0</v>
          </cell>
        </row>
        <row r="2261">
          <cell r="D2261">
            <v>0</v>
          </cell>
        </row>
        <row r="2262">
          <cell r="D2262">
            <v>0</v>
          </cell>
        </row>
        <row r="2263">
          <cell r="D2263">
            <v>0</v>
          </cell>
        </row>
        <row r="2264">
          <cell r="D2264">
            <v>0</v>
          </cell>
        </row>
        <row r="2265">
          <cell r="D2265">
            <v>0</v>
          </cell>
        </row>
        <row r="2266">
          <cell r="D2266">
            <v>0</v>
          </cell>
        </row>
        <row r="2267">
          <cell r="D2267">
            <v>0</v>
          </cell>
        </row>
        <row r="2268">
          <cell r="D2268">
            <v>0</v>
          </cell>
        </row>
        <row r="2269">
          <cell r="D2269">
            <v>0</v>
          </cell>
        </row>
        <row r="2270">
          <cell r="D2270">
            <v>0</v>
          </cell>
        </row>
        <row r="2271">
          <cell r="D2271">
            <v>0</v>
          </cell>
        </row>
        <row r="2272">
          <cell r="D2272">
            <v>0</v>
          </cell>
        </row>
        <row r="2273">
          <cell r="D2273">
            <v>0</v>
          </cell>
        </row>
        <row r="2274">
          <cell r="D2274">
            <v>0</v>
          </cell>
        </row>
        <row r="2275">
          <cell r="D2275">
            <v>0</v>
          </cell>
        </row>
        <row r="2276">
          <cell r="D2276">
            <v>0</v>
          </cell>
        </row>
        <row r="2277">
          <cell r="D2277">
            <v>0</v>
          </cell>
        </row>
        <row r="2278">
          <cell r="D2278">
            <v>0</v>
          </cell>
        </row>
        <row r="2279">
          <cell r="D2279">
            <v>0</v>
          </cell>
        </row>
        <row r="2280">
          <cell r="D2280">
            <v>0</v>
          </cell>
        </row>
        <row r="2281">
          <cell r="D2281">
            <v>0</v>
          </cell>
        </row>
        <row r="2282">
          <cell r="D2282">
            <v>0</v>
          </cell>
        </row>
        <row r="2283">
          <cell r="D2283">
            <v>0</v>
          </cell>
        </row>
        <row r="2284">
          <cell r="D2284">
            <v>0</v>
          </cell>
        </row>
        <row r="2285">
          <cell r="D2285">
            <v>0</v>
          </cell>
        </row>
        <row r="2286">
          <cell r="D2286">
            <v>0</v>
          </cell>
        </row>
        <row r="2287">
          <cell r="D2287">
            <v>0</v>
          </cell>
        </row>
        <row r="2288">
          <cell r="D2288">
            <v>0</v>
          </cell>
        </row>
        <row r="2289">
          <cell r="D2289">
            <v>0</v>
          </cell>
        </row>
        <row r="2290">
          <cell r="D2290">
            <v>0</v>
          </cell>
        </row>
        <row r="2291">
          <cell r="D2291">
            <v>0</v>
          </cell>
        </row>
        <row r="2292">
          <cell r="D2292">
            <v>0</v>
          </cell>
        </row>
        <row r="2293">
          <cell r="D2293">
            <v>0</v>
          </cell>
        </row>
        <row r="2294">
          <cell r="D2294">
            <v>0</v>
          </cell>
        </row>
        <row r="2295">
          <cell r="D2295">
            <v>0</v>
          </cell>
        </row>
        <row r="2296">
          <cell r="D2296">
            <v>0</v>
          </cell>
        </row>
        <row r="2297">
          <cell r="D2297">
            <v>0</v>
          </cell>
        </row>
        <row r="2298">
          <cell r="D2298">
            <v>0</v>
          </cell>
        </row>
        <row r="2299">
          <cell r="D2299">
            <v>0</v>
          </cell>
        </row>
        <row r="2300">
          <cell r="D2300">
            <v>0</v>
          </cell>
        </row>
        <row r="2301">
          <cell r="D2301">
            <v>0</v>
          </cell>
        </row>
        <row r="2302">
          <cell r="D2302">
            <v>0</v>
          </cell>
        </row>
        <row r="2303">
          <cell r="D2303">
            <v>0</v>
          </cell>
        </row>
        <row r="2304">
          <cell r="D2304">
            <v>0</v>
          </cell>
        </row>
        <row r="2305">
          <cell r="D2305">
            <v>0</v>
          </cell>
        </row>
        <row r="2306">
          <cell r="D2306">
            <v>0</v>
          </cell>
        </row>
        <row r="2307">
          <cell r="D2307">
            <v>0</v>
          </cell>
        </row>
        <row r="2308">
          <cell r="D2308">
            <v>0</v>
          </cell>
        </row>
        <row r="2309">
          <cell r="D2309">
            <v>0</v>
          </cell>
        </row>
        <row r="2310">
          <cell r="D2310">
            <v>0</v>
          </cell>
        </row>
        <row r="2311">
          <cell r="D2311">
            <v>0</v>
          </cell>
        </row>
        <row r="2312">
          <cell r="D2312">
            <v>0</v>
          </cell>
        </row>
        <row r="2313">
          <cell r="D2313">
            <v>0</v>
          </cell>
        </row>
        <row r="2314">
          <cell r="D2314">
            <v>0</v>
          </cell>
        </row>
        <row r="2315">
          <cell r="D2315">
            <v>0</v>
          </cell>
        </row>
        <row r="2316">
          <cell r="D2316">
            <v>0</v>
          </cell>
        </row>
        <row r="2317">
          <cell r="D2317">
            <v>0</v>
          </cell>
        </row>
        <row r="2318">
          <cell r="D2318">
            <v>0</v>
          </cell>
        </row>
        <row r="2319">
          <cell r="D2319">
            <v>0</v>
          </cell>
        </row>
        <row r="2320">
          <cell r="D2320">
            <v>0</v>
          </cell>
        </row>
        <row r="2321">
          <cell r="D2321">
            <v>0</v>
          </cell>
        </row>
        <row r="2322">
          <cell r="D2322">
            <v>0</v>
          </cell>
        </row>
        <row r="2323">
          <cell r="D2323">
            <v>0</v>
          </cell>
        </row>
        <row r="2324">
          <cell r="D2324">
            <v>0</v>
          </cell>
        </row>
        <row r="2325">
          <cell r="D2325">
            <v>0</v>
          </cell>
        </row>
        <row r="2326">
          <cell r="D2326">
            <v>0</v>
          </cell>
        </row>
        <row r="2327">
          <cell r="D2327">
            <v>0</v>
          </cell>
        </row>
        <row r="2328">
          <cell r="D2328">
            <v>0</v>
          </cell>
        </row>
        <row r="2329">
          <cell r="D2329">
            <v>0</v>
          </cell>
        </row>
        <row r="2330">
          <cell r="D2330">
            <v>0</v>
          </cell>
        </row>
        <row r="2331">
          <cell r="D2331">
            <v>0</v>
          </cell>
        </row>
        <row r="2332">
          <cell r="D2332">
            <v>0</v>
          </cell>
        </row>
        <row r="2333">
          <cell r="D2333">
            <v>0</v>
          </cell>
        </row>
        <row r="2334">
          <cell r="D2334">
            <v>0</v>
          </cell>
        </row>
        <row r="2335">
          <cell r="D2335">
            <v>0</v>
          </cell>
        </row>
        <row r="2336">
          <cell r="D2336">
            <v>0</v>
          </cell>
        </row>
        <row r="2337">
          <cell r="D2337">
            <v>0</v>
          </cell>
        </row>
        <row r="2338">
          <cell r="D2338">
            <v>0</v>
          </cell>
        </row>
        <row r="2339">
          <cell r="D2339">
            <v>0</v>
          </cell>
        </row>
        <row r="2340">
          <cell r="D2340">
            <v>0</v>
          </cell>
        </row>
        <row r="2341">
          <cell r="D2341">
            <v>0</v>
          </cell>
        </row>
        <row r="2342">
          <cell r="D2342">
            <v>0</v>
          </cell>
        </row>
        <row r="2343">
          <cell r="D2343">
            <v>0</v>
          </cell>
        </row>
        <row r="2344">
          <cell r="D2344">
            <v>0</v>
          </cell>
        </row>
        <row r="2345">
          <cell r="D2345">
            <v>0</v>
          </cell>
        </row>
        <row r="2346">
          <cell r="D2346">
            <v>0</v>
          </cell>
        </row>
        <row r="2347">
          <cell r="D2347">
            <v>0</v>
          </cell>
        </row>
        <row r="2348">
          <cell r="D2348">
            <v>0</v>
          </cell>
        </row>
        <row r="2349">
          <cell r="D2349">
            <v>0</v>
          </cell>
        </row>
        <row r="2350">
          <cell r="D2350">
            <v>0</v>
          </cell>
        </row>
        <row r="2351">
          <cell r="D2351">
            <v>0</v>
          </cell>
        </row>
        <row r="2352">
          <cell r="D2352">
            <v>0</v>
          </cell>
        </row>
        <row r="2353">
          <cell r="D2353">
            <v>0</v>
          </cell>
        </row>
        <row r="2354">
          <cell r="D2354">
            <v>0</v>
          </cell>
        </row>
        <row r="2355">
          <cell r="D2355">
            <v>0</v>
          </cell>
        </row>
        <row r="2356">
          <cell r="D2356">
            <v>0</v>
          </cell>
        </row>
        <row r="2357">
          <cell r="D2357">
            <v>0</v>
          </cell>
        </row>
        <row r="2358">
          <cell r="D2358">
            <v>0</v>
          </cell>
        </row>
        <row r="2359">
          <cell r="D2359">
            <v>0</v>
          </cell>
        </row>
        <row r="2360">
          <cell r="D2360">
            <v>0</v>
          </cell>
        </row>
        <row r="2361">
          <cell r="D2361">
            <v>0</v>
          </cell>
        </row>
        <row r="2362">
          <cell r="D2362">
            <v>0</v>
          </cell>
        </row>
        <row r="2363">
          <cell r="D2363">
            <v>0</v>
          </cell>
        </row>
        <row r="2364">
          <cell r="D2364">
            <v>0</v>
          </cell>
        </row>
        <row r="2365">
          <cell r="D2365">
            <v>0</v>
          </cell>
        </row>
        <row r="2366">
          <cell r="D2366">
            <v>0</v>
          </cell>
        </row>
        <row r="2367">
          <cell r="D2367">
            <v>0</v>
          </cell>
        </row>
        <row r="2368">
          <cell r="D2368">
            <v>0</v>
          </cell>
        </row>
        <row r="2369">
          <cell r="D2369">
            <v>0</v>
          </cell>
        </row>
        <row r="2370">
          <cell r="D2370">
            <v>0</v>
          </cell>
        </row>
        <row r="2371">
          <cell r="D2371">
            <v>0</v>
          </cell>
        </row>
        <row r="2372">
          <cell r="D2372">
            <v>0</v>
          </cell>
        </row>
        <row r="2373">
          <cell r="D2373">
            <v>0</v>
          </cell>
        </row>
        <row r="2374">
          <cell r="D2374">
            <v>0</v>
          </cell>
        </row>
        <row r="2375">
          <cell r="D2375">
            <v>0</v>
          </cell>
        </row>
        <row r="2376">
          <cell r="D2376">
            <v>0</v>
          </cell>
        </row>
        <row r="2377">
          <cell r="D2377">
            <v>0</v>
          </cell>
        </row>
        <row r="2378">
          <cell r="D2378">
            <v>0</v>
          </cell>
        </row>
        <row r="2379">
          <cell r="D2379">
            <v>0</v>
          </cell>
        </row>
        <row r="2380">
          <cell r="D2380">
            <v>0</v>
          </cell>
        </row>
        <row r="2381">
          <cell r="D2381">
            <v>0</v>
          </cell>
        </row>
        <row r="2382">
          <cell r="D2382">
            <v>0</v>
          </cell>
        </row>
        <row r="2383">
          <cell r="D2383">
            <v>0</v>
          </cell>
        </row>
        <row r="2384">
          <cell r="D2384">
            <v>0</v>
          </cell>
        </row>
        <row r="2385">
          <cell r="D2385">
            <v>0</v>
          </cell>
        </row>
        <row r="2386">
          <cell r="D2386">
            <v>0</v>
          </cell>
        </row>
        <row r="2387">
          <cell r="D2387">
            <v>0</v>
          </cell>
        </row>
        <row r="2388">
          <cell r="D2388">
            <v>0</v>
          </cell>
        </row>
        <row r="2389">
          <cell r="D2389">
            <v>0</v>
          </cell>
        </row>
        <row r="2390">
          <cell r="D2390">
            <v>0</v>
          </cell>
        </row>
        <row r="2391">
          <cell r="D2391">
            <v>0</v>
          </cell>
        </row>
        <row r="2392">
          <cell r="D2392">
            <v>0</v>
          </cell>
        </row>
        <row r="2393">
          <cell r="D2393">
            <v>0</v>
          </cell>
        </row>
        <row r="2394">
          <cell r="D2394">
            <v>0</v>
          </cell>
        </row>
        <row r="2395">
          <cell r="D2395">
            <v>0</v>
          </cell>
        </row>
        <row r="2396">
          <cell r="D2396">
            <v>0</v>
          </cell>
        </row>
        <row r="2397">
          <cell r="D2397">
            <v>0</v>
          </cell>
        </row>
        <row r="2398">
          <cell r="D2398">
            <v>0</v>
          </cell>
        </row>
        <row r="2399">
          <cell r="D2399">
            <v>0</v>
          </cell>
        </row>
        <row r="2400">
          <cell r="D2400">
            <v>0</v>
          </cell>
        </row>
        <row r="2401">
          <cell r="D2401">
            <v>0</v>
          </cell>
        </row>
        <row r="2402">
          <cell r="D2402">
            <v>0</v>
          </cell>
        </row>
        <row r="2403">
          <cell r="D2403">
            <v>0</v>
          </cell>
        </row>
        <row r="2404">
          <cell r="D2404">
            <v>0</v>
          </cell>
        </row>
        <row r="2405">
          <cell r="D2405">
            <v>0</v>
          </cell>
        </row>
        <row r="2406">
          <cell r="D2406">
            <v>0</v>
          </cell>
        </row>
        <row r="2407">
          <cell r="D2407">
            <v>0</v>
          </cell>
        </row>
        <row r="2408">
          <cell r="D2408">
            <v>0</v>
          </cell>
        </row>
        <row r="2409">
          <cell r="D2409">
            <v>0</v>
          </cell>
        </row>
        <row r="2410">
          <cell r="D2410">
            <v>0</v>
          </cell>
        </row>
        <row r="2411">
          <cell r="D2411">
            <v>0</v>
          </cell>
        </row>
        <row r="2412">
          <cell r="D2412">
            <v>0</v>
          </cell>
        </row>
        <row r="2413">
          <cell r="D2413">
            <v>0</v>
          </cell>
        </row>
        <row r="2414">
          <cell r="D2414">
            <v>0</v>
          </cell>
        </row>
        <row r="2415">
          <cell r="D2415">
            <v>0</v>
          </cell>
        </row>
        <row r="2416">
          <cell r="D2416">
            <v>0</v>
          </cell>
        </row>
        <row r="2417">
          <cell r="D2417">
            <v>0</v>
          </cell>
        </row>
        <row r="2418">
          <cell r="D2418">
            <v>0</v>
          </cell>
        </row>
        <row r="2419">
          <cell r="D2419">
            <v>0</v>
          </cell>
        </row>
        <row r="2420">
          <cell r="D2420">
            <v>0</v>
          </cell>
        </row>
        <row r="2421">
          <cell r="D2421">
            <v>0</v>
          </cell>
        </row>
        <row r="2422">
          <cell r="D2422">
            <v>0</v>
          </cell>
        </row>
        <row r="2423">
          <cell r="D2423">
            <v>0</v>
          </cell>
        </row>
        <row r="2424">
          <cell r="D2424">
            <v>0</v>
          </cell>
        </row>
        <row r="2425">
          <cell r="D2425">
            <v>0</v>
          </cell>
        </row>
        <row r="2426">
          <cell r="D2426">
            <v>0</v>
          </cell>
        </row>
        <row r="2427">
          <cell r="D2427">
            <v>0</v>
          </cell>
        </row>
        <row r="2428">
          <cell r="D2428">
            <v>0</v>
          </cell>
        </row>
        <row r="2429">
          <cell r="D2429">
            <v>0</v>
          </cell>
        </row>
        <row r="2430">
          <cell r="D2430">
            <v>0</v>
          </cell>
        </row>
        <row r="2431">
          <cell r="D2431">
            <v>0</v>
          </cell>
        </row>
        <row r="2432">
          <cell r="D2432">
            <v>0</v>
          </cell>
        </row>
        <row r="2433">
          <cell r="D2433">
            <v>0</v>
          </cell>
        </row>
        <row r="2434">
          <cell r="D2434">
            <v>0</v>
          </cell>
        </row>
        <row r="2435">
          <cell r="D2435">
            <v>0</v>
          </cell>
        </row>
        <row r="2436">
          <cell r="D2436">
            <v>0</v>
          </cell>
        </row>
        <row r="2437">
          <cell r="D2437">
            <v>0</v>
          </cell>
        </row>
        <row r="2438">
          <cell r="D2438">
            <v>0</v>
          </cell>
        </row>
        <row r="2439">
          <cell r="D2439">
            <v>0</v>
          </cell>
        </row>
        <row r="2440">
          <cell r="D2440">
            <v>0</v>
          </cell>
        </row>
        <row r="2441">
          <cell r="D2441">
            <v>0</v>
          </cell>
        </row>
        <row r="2442">
          <cell r="D2442">
            <v>0</v>
          </cell>
        </row>
        <row r="2443">
          <cell r="D2443">
            <v>0</v>
          </cell>
        </row>
        <row r="2444">
          <cell r="D2444">
            <v>0</v>
          </cell>
        </row>
        <row r="2445">
          <cell r="D2445">
            <v>0</v>
          </cell>
        </row>
        <row r="2446">
          <cell r="D2446">
            <v>0</v>
          </cell>
        </row>
        <row r="2447">
          <cell r="D2447">
            <v>0</v>
          </cell>
        </row>
        <row r="2448">
          <cell r="D2448">
            <v>0</v>
          </cell>
        </row>
        <row r="2449">
          <cell r="D2449">
            <v>0</v>
          </cell>
        </row>
        <row r="2450">
          <cell r="D2450">
            <v>0</v>
          </cell>
        </row>
        <row r="2451">
          <cell r="D2451">
            <v>0</v>
          </cell>
        </row>
        <row r="2452">
          <cell r="D2452">
            <v>0</v>
          </cell>
        </row>
        <row r="2453">
          <cell r="D2453">
            <v>0</v>
          </cell>
        </row>
        <row r="2454">
          <cell r="D2454">
            <v>0</v>
          </cell>
        </row>
        <row r="2455">
          <cell r="D2455">
            <v>0</v>
          </cell>
        </row>
        <row r="2456">
          <cell r="D2456">
            <v>0</v>
          </cell>
        </row>
        <row r="2457">
          <cell r="D2457">
            <v>0</v>
          </cell>
        </row>
        <row r="2458">
          <cell r="D2458">
            <v>0</v>
          </cell>
        </row>
        <row r="2459">
          <cell r="D2459">
            <v>0</v>
          </cell>
        </row>
        <row r="2460">
          <cell r="D2460">
            <v>0</v>
          </cell>
        </row>
        <row r="2461">
          <cell r="D2461">
            <v>0</v>
          </cell>
        </row>
        <row r="2462">
          <cell r="D2462">
            <v>0</v>
          </cell>
        </row>
        <row r="2463">
          <cell r="D2463">
            <v>0</v>
          </cell>
        </row>
        <row r="2464">
          <cell r="D2464">
            <v>0</v>
          </cell>
        </row>
        <row r="2465">
          <cell r="D2465">
            <v>0</v>
          </cell>
        </row>
        <row r="2466">
          <cell r="D2466">
            <v>0</v>
          </cell>
        </row>
        <row r="2467">
          <cell r="D2467">
            <v>0</v>
          </cell>
        </row>
        <row r="2468">
          <cell r="D2468">
            <v>0</v>
          </cell>
        </row>
        <row r="2469">
          <cell r="D2469">
            <v>0</v>
          </cell>
        </row>
        <row r="2470">
          <cell r="D2470">
            <v>0</v>
          </cell>
        </row>
        <row r="2471">
          <cell r="D2471">
            <v>0</v>
          </cell>
        </row>
        <row r="2472">
          <cell r="D2472">
            <v>0</v>
          </cell>
        </row>
        <row r="2473">
          <cell r="D2473">
            <v>0</v>
          </cell>
        </row>
        <row r="2474">
          <cell r="D2474">
            <v>0</v>
          </cell>
        </row>
        <row r="2475">
          <cell r="D2475">
            <v>0</v>
          </cell>
        </row>
        <row r="2476">
          <cell r="D2476">
            <v>0</v>
          </cell>
        </row>
        <row r="2477">
          <cell r="D2477">
            <v>0</v>
          </cell>
        </row>
        <row r="2478">
          <cell r="D2478">
            <v>0</v>
          </cell>
        </row>
        <row r="2479">
          <cell r="D2479">
            <v>0</v>
          </cell>
        </row>
        <row r="2480">
          <cell r="D2480">
            <v>0</v>
          </cell>
        </row>
        <row r="2481">
          <cell r="D2481">
            <v>0</v>
          </cell>
        </row>
        <row r="2482">
          <cell r="D2482">
            <v>0</v>
          </cell>
        </row>
        <row r="2483">
          <cell r="D2483">
            <v>0</v>
          </cell>
        </row>
        <row r="2484">
          <cell r="D2484">
            <v>0</v>
          </cell>
        </row>
        <row r="2485">
          <cell r="D2485">
            <v>0</v>
          </cell>
        </row>
        <row r="2486">
          <cell r="D2486">
            <v>0</v>
          </cell>
        </row>
        <row r="2487">
          <cell r="D2487">
            <v>0</v>
          </cell>
        </row>
        <row r="2488">
          <cell r="D2488">
            <v>0</v>
          </cell>
        </row>
        <row r="2489">
          <cell r="D2489">
            <v>0</v>
          </cell>
        </row>
        <row r="2490">
          <cell r="D2490">
            <v>0</v>
          </cell>
        </row>
        <row r="2491">
          <cell r="D2491">
            <v>0</v>
          </cell>
        </row>
        <row r="2492">
          <cell r="D2492">
            <v>0</v>
          </cell>
        </row>
        <row r="2493">
          <cell r="D2493">
            <v>0</v>
          </cell>
        </row>
        <row r="2494">
          <cell r="D2494">
            <v>0</v>
          </cell>
        </row>
        <row r="2495">
          <cell r="D2495">
            <v>0</v>
          </cell>
        </row>
        <row r="2496">
          <cell r="D2496">
            <v>0</v>
          </cell>
        </row>
        <row r="2497">
          <cell r="D2497">
            <v>0</v>
          </cell>
        </row>
        <row r="2498">
          <cell r="D2498">
            <v>0</v>
          </cell>
        </row>
        <row r="2499">
          <cell r="D2499">
            <v>0</v>
          </cell>
        </row>
        <row r="2500">
          <cell r="D2500">
            <v>0</v>
          </cell>
        </row>
        <row r="2501">
          <cell r="D2501">
            <v>0</v>
          </cell>
        </row>
        <row r="2502">
          <cell r="D2502">
            <v>0</v>
          </cell>
        </row>
        <row r="2503">
          <cell r="D2503">
            <v>0</v>
          </cell>
        </row>
        <row r="2504">
          <cell r="D2504">
            <v>0</v>
          </cell>
        </row>
        <row r="2505">
          <cell r="D2505">
            <v>0</v>
          </cell>
        </row>
        <row r="2506">
          <cell r="D2506">
            <v>0</v>
          </cell>
        </row>
        <row r="2507">
          <cell r="D2507">
            <v>0</v>
          </cell>
        </row>
        <row r="2508">
          <cell r="D2508">
            <v>0</v>
          </cell>
        </row>
        <row r="2509">
          <cell r="D2509">
            <v>0</v>
          </cell>
        </row>
        <row r="2510">
          <cell r="D2510">
            <v>0</v>
          </cell>
        </row>
        <row r="2511">
          <cell r="D2511">
            <v>0</v>
          </cell>
        </row>
        <row r="2512">
          <cell r="D2512">
            <v>0</v>
          </cell>
        </row>
        <row r="2513">
          <cell r="D2513">
            <v>0</v>
          </cell>
        </row>
        <row r="2514">
          <cell r="D2514">
            <v>0</v>
          </cell>
        </row>
        <row r="2515">
          <cell r="D2515">
            <v>0</v>
          </cell>
        </row>
        <row r="2516">
          <cell r="D2516">
            <v>0</v>
          </cell>
        </row>
        <row r="2517">
          <cell r="D2517">
            <v>0</v>
          </cell>
        </row>
        <row r="2518">
          <cell r="D2518">
            <v>0</v>
          </cell>
        </row>
        <row r="2519">
          <cell r="D2519">
            <v>0</v>
          </cell>
        </row>
        <row r="2520">
          <cell r="D2520">
            <v>0</v>
          </cell>
        </row>
        <row r="2521">
          <cell r="D2521">
            <v>0</v>
          </cell>
        </row>
        <row r="2522">
          <cell r="D2522">
            <v>0</v>
          </cell>
        </row>
        <row r="2523">
          <cell r="D2523">
            <v>0</v>
          </cell>
        </row>
        <row r="2524">
          <cell r="D2524">
            <v>0</v>
          </cell>
        </row>
        <row r="2525">
          <cell r="D2525">
            <v>0</v>
          </cell>
        </row>
        <row r="2526">
          <cell r="D2526">
            <v>0</v>
          </cell>
        </row>
        <row r="2527">
          <cell r="D2527">
            <v>0</v>
          </cell>
        </row>
        <row r="2528">
          <cell r="D2528">
            <v>0</v>
          </cell>
        </row>
        <row r="2529">
          <cell r="D2529">
            <v>0</v>
          </cell>
        </row>
        <row r="2530">
          <cell r="D2530">
            <v>0</v>
          </cell>
        </row>
        <row r="2531">
          <cell r="D2531">
            <v>0</v>
          </cell>
        </row>
        <row r="2532">
          <cell r="D2532">
            <v>0</v>
          </cell>
        </row>
        <row r="2533">
          <cell r="D2533">
            <v>0</v>
          </cell>
        </row>
        <row r="2534">
          <cell r="D2534">
            <v>0</v>
          </cell>
        </row>
        <row r="2535">
          <cell r="D2535">
            <v>0</v>
          </cell>
        </row>
        <row r="2536">
          <cell r="D2536">
            <v>0</v>
          </cell>
        </row>
        <row r="2537">
          <cell r="D2537">
            <v>0</v>
          </cell>
        </row>
        <row r="2538">
          <cell r="D2538">
            <v>0</v>
          </cell>
        </row>
        <row r="2539">
          <cell r="D2539">
            <v>0</v>
          </cell>
        </row>
        <row r="2540">
          <cell r="D2540">
            <v>0</v>
          </cell>
        </row>
        <row r="2541">
          <cell r="D2541">
            <v>0</v>
          </cell>
        </row>
        <row r="2542">
          <cell r="D2542">
            <v>0</v>
          </cell>
        </row>
        <row r="2543">
          <cell r="D2543">
            <v>0</v>
          </cell>
        </row>
        <row r="2544">
          <cell r="D2544">
            <v>0</v>
          </cell>
        </row>
        <row r="2545">
          <cell r="D2545">
            <v>0</v>
          </cell>
        </row>
        <row r="2546">
          <cell r="D2546">
            <v>0</v>
          </cell>
        </row>
        <row r="2547">
          <cell r="D2547">
            <v>0</v>
          </cell>
        </row>
        <row r="2548">
          <cell r="D2548">
            <v>0</v>
          </cell>
        </row>
        <row r="2549">
          <cell r="D2549">
            <v>0</v>
          </cell>
        </row>
        <row r="2550">
          <cell r="D2550">
            <v>0</v>
          </cell>
        </row>
        <row r="2551">
          <cell r="D2551">
            <v>0</v>
          </cell>
        </row>
        <row r="2552">
          <cell r="D2552">
            <v>0</v>
          </cell>
        </row>
        <row r="2553">
          <cell r="D2553">
            <v>0</v>
          </cell>
        </row>
        <row r="2554">
          <cell r="D2554">
            <v>0</v>
          </cell>
        </row>
        <row r="2555">
          <cell r="D2555">
            <v>0</v>
          </cell>
        </row>
        <row r="2556">
          <cell r="D2556">
            <v>0</v>
          </cell>
        </row>
        <row r="2557">
          <cell r="D2557">
            <v>0</v>
          </cell>
        </row>
        <row r="2558">
          <cell r="D2558">
            <v>0</v>
          </cell>
        </row>
        <row r="2559">
          <cell r="D2559">
            <v>0</v>
          </cell>
        </row>
        <row r="2560">
          <cell r="D2560">
            <v>0</v>
          </cell>
        </row>
        <row r="2561">
          <cell r="D2561">
            <v>0</v>
          </cell>
        </row>
        <row r="2562">
          <cell r="D2562">
            <v>0</v>
          </cell>
        </row>
        <row r="2563">
          <cell r="D2563">
            <v>0</v>
          </cell>
        </row>
        <row r="2564">
          <cell r="D2564">
            <v>0</v>
          </cell>
        </row>
        <row r="2565">
          <cell r="D2565">
            <v>0</v>
          </cell>
        </row>
        <row r="2566">
          <cell r="D2566">
            <v>0</v>
          </cell>
        </row>
        <row r="2567">
          <cell r="D2567">
            <v>0</v>
          </cell>
        </row>
        <row r="2568">
          <cell r="D2568">
            <v>0</v>
          </cell>
        </row>
        <row r="2569">
          <cell r="D2569">
            <v>0</v>
          </cell>
        </row>
        <row r="2570">
          <cell r="D2570">
            <v>0</v>
          </cell>
        </row>
        <row r="2571">
          <cell r="D2571">
            <v>0</v>
          </cell>
        </row>
        <row r="2572">
          <cell r="D2572">
            <v>0</v>
          </cell>
        </row>
        <row r="2573">
          <cell r="D2573">
            <v>0</v>
          </cell>
        </row>
        <row r="2574">
          <cell r="D2574">
            <v>0</v>
          </cell>
        </row>
        <row r="2575">
          <cell r="D2575">
            <v>0</v>
          </cell>
        </row>
        <row r="2576">
          <cell r="D2576">
            <v>0</v>
          </cell>
        </row>
        <row r="2577">
          <cell r="D2577">
            <v>0</v>
          </cell>
        </row>
        <row r="2578">
          <cell r="D2578">
            <v>0</v>
          </cell>
        </row>
        <row r="2579">
          <cell r="D2579">
            <v>0</v>
          </cell>
        </row>
        <row r="2580">
          <cell r="D2580">
            <v>0</v>
          </cell>
        </row>
        <row r="2581">
          <cell r="D2581">
            <v>0</v>
          </cell>
        </row>
        <row r="2582">
          <cell r="D2582">
            <v>0</v>
          </cell>
        </row>
        <row r="2583">
          <cell r="D2583">
            <v>0</v>
          </cell>
        </row>
        <row r="2584">
          <cell r="D2584">
            <v>0</v>
          </cell>
        </row>
        <row r="2585">
          <cell r="D2585">
            <v>0</v>
          </cell>
        </row>
        <row r="2586">
          <cell r="D2586">
            <v>0</v>
          </cell>
        </row>
        <row r="2587">
          <cell r="D2587">
            <v>0</v>
          </cell>
        </row>
        <row r="2588">
          <cell r="D2588">
            <v>0</v>
          </cell>
        </row>
        <row r="2589">
          <cell r="D2589">
            <v>0</v>
          </cell>
        </row>
        <row r="2590">
          <cell r="D2590">
            <v>0</v>
          </cell>
        </row>
        <row r="2591">
          <cell r="D2591">
            <v>0</v>
          </cell>
        </row>
        <row r="2592">
          <cell r="D2592">
            <v>0</v>
          </cell>
        </row>
        <row r="2593">
          <cell r="D2593">
            <v>0</v>
          </cell>
        </row>
        <row r="2594">
          <cell r="D2594">
            <v>0</v>
          </cell>
        </row>
        <row r="2595">
          <cell r="D2595">
            <v>0</v>
          </cell>
        </row>
        <row r="2596">
          <cell r="D2596">
            <v>0</v>
          </cell>
        </row>
        <row r="2597">
          <cell r="D2597">
            <v>0</v>
          </cell>
        </row>
        <row r="2598">
          <cell r="D2598">
            <v>0</v>
          </cell>
        </row>
        <row r="2599">
          <cell r="D2599">
            <v>0</v>
          </cell>
        </row>
        <row r="2600">
          <cell r="D2600">
            <v>0</v>
          </cell>
        </row>
        <row r="2601">
          <cell r="D2601">
            <v>0</v>
          </cell>
        </row>
        <row r="2602">
          <cell r="D2602">
            <v>0</v>
          </cell>
        </row>
        <row r="2603">
          <cell r="D2603">
            <v>0</v>
          </cell>
        </row>
        <row r="2604">
          <cell r="D2604">
            <v>0</v>
          </cell>
        </row>
        <row r="2605">
          <cell r="D2605">
            <v>0</v>
          </cell>
        </row>
        <row r="2606">
          <cell r="D2606">
            <v>0</v>
          </cell>
        </row>
        <row r="2607">
          <cell r="D2607">
            <v>0</v>
          </cell>
        </row>
        <row r="2608">
          <cell r="D2608">
            <v>0</v>
          </cell>
        </row>
        <row r="2609">
          <cell r="D2609">
            <v>0</v>
          </cell>
        </row>
        <row r="2610">
          <cell r="D2610">
            <v>0</v>
          </cell>
        </row>
        <row r="2611">
          <cell r="D2611">
            <v>0</v>
          </cell>
        </row>
        <row r="2612">
          <cell r="D2612">
            <v>0</v>
          </cell>
        </row>
        <row r="2613">
          <cell r="D2613">
            <v>0</v>
          </cell>
        </row>
        <row r="2614">
          <cell r="D2614">
            <v>0</v>
          </cell>
        </row>
        <row r="2615">
          <cell r="D2615">
            <v>0</v>
          </cell>
        </row>
        <row r="2616">
          <cell r="D2616">
            <v>0</v>
          </cell>
        </row>
        <row r="2617">
          <cell r="D2617">
            <v>0</v>
          </cell>
        </row>
        <row r="2618">
          <cell r="D2618">
            <v>0</v>
          </cell>
        </row>
        <row r="2619">
          <cell r="D2619">
            <v>0</v>
          </cell>
        </row>
        <row r="2620">
          <cell r="D2620">
            <v>0</v>
          </cell>
        </row>
        <row r="2621">
          <cell r="D2621">
            <v>0</v>
          </cell>
        </row>
        <row r="2622">
          <cell r="D2622">
            <v>0</v>
          </cell>
        </row>
        <row r="2623">
          <cell r="D2623">
            <v>0</v>
          </cell>
        </row>
        <row r="2624">
          <cell r="D2624">
            <v>0</v>
          </cell>
        </row>
        <row r="2625">
          <cell r="D2625">
            <v>0</v>
          </cell>
        </row>
        <row r="2626">
          <cell r="D2626">
            <v>0</v>
          </cell>
        </row>
        <row r="2627">
          <cell r="D2627">
            <v>0</v>
          </cell>
        </row>
        <row r="2628">
          <cell r="D2628">
            <v>0</v>
          </cell>
        </row>
        <row r="2629">
          <cell r="D2629">
            <v>0</v>
          </cell>
        </row>
        <row r="2630">
          <cell r="D2630">
            <v>0</v>
          </cell>
        </row>
        <row r="2631">
          <cell r="D2631">
            <v>0</v>
          </cell>
        </row>
        <row r="2632">
          <cell r="D2632">
            <v>0</v>
          </cell>
        </row>
        <row r="2633">
          <cell r="D2633">
            <v>0</v>
          </cell>
        </row>
        <row r="2634">
          <cell r="D2634">
            <v>0</v>
          </cell>
        </row>
        <row r="2635">
          <cell r="D2635">
            <v>0</v>
          </cell>
        </row>
        <row r="2636">
          <cell r="D2636">
            <v>0</v>
          </cell>
        </row>
        <row r="2637">
          <cell r="D2637">
            <v>0</v>
          </cell>
        </row>
        <row r="2638">
          <cell r="D2638">
            <v>0</v>
          </cell>
        </row>
        <row r="2639">
          <cell r="D2639">
            <v>0</v>
          </cell>
        </row>
        <row r="2640">
          <cell r="D2640">
            <v>0</v>
          </cell>
        </row>
        <row r="2641">
          <cell r="D2641">
            <v>0</v>
          </cell>
        </row>
        <row r="2642">
          <cell r="D2642">
            <v>0</v>
          </cell>
        </row>
        <row r="2643">
          <cell r="D2643">
            <v>0</v>
          </cell>
        </row>
        <row r="2644">
          <cell r="D2644">
            <v>0</v>
          </cell>
        </row>
        <row r="2645">
          <cell r="D2645">
            <v>0</v>
          </cell>
        </row>
        <row r="2646">
          <cell r="D2646">
            <v>0</v>
          </cell>
        </row>
        <row r="2647">
          <cell r="D2647">
            <v>0</v>
          </cell>
        </row>
        <row r="2648">
          <cell r="D2648">
            <v>0</v>
          </cell>
        </row>
        <row r="2649">
          <cell r="D2649">
            <v>0</v>
          </cell>
        </row>
        <row r="2650">
          <cell r="D2650">
            <v>0</v>
          </cell>
        </row>
        <row r="2651">
          <cell r="D2651">
            <v>0</v>
          </cell>
        </row>
        <row r="2652">
          <cell r="D2652">
            <v>0</v>
          </cell>
        </row>
        <row r="2653">
          <cell r="D2653">
            <v>0</v>
          </cell>
        </row>
        <row r="2654">
          <cell r="D2654">
            <v>0</v>
          </cell>
        </row>
        <row r="2655">
          <cell r="D2655">
            <v>0</v>
          </cell>
        </row>
        <row r="2656">
          <cell r="D2656">
            <v>0</v>
          </cell>
        </row>
        <row r="2657">
          <cell r="D2657">
            <v>0</v>
          </cell>
        </row>
        <row r="2658">
          <cell r="D2658">
            <v>0</v>
          </cell>
        </row>
        <row r="2659">
          <cell r="D2659">
            <v>0</v>
          </cell>
        </row>
        <row r="2660">
          <cell r="D2660">
            <v>0</v>
          </cell>
        </row>
        <row r="2661">
          <cell r="D2661">
            <v>0</v>
          </cell>
        </row>
        <row r="2662">
          <cell r="D2662">
            <v>0</v>
          </cell>
        </row>
        <row r="2663">
          <cell r="D2663">
            <v>0</v>
          </cell>
        </row>
        <row r="2664">
          <cell r="D2664">
            <v>0</v>
          </cell>
        </row>
        <row r="2665">
          <cell r="D2665">
            <v>0</v>
          </cell>
        </row>
        <row r="2666">
          <cell r="D2666">
            <v>0</v>
          </cell>
        </row>
        <row r="2667">
          <cell r="D2667">
            <v>0</v>
          </cell>
        </row>
        <row r="2668">
          <cell r="D2668">
            <v>0</v>
          </cell>
        </row>
        <row r="2669">
          <cell r="D2669">
            <v>0</v>
          </cell>
        </row>
        <row r="2670">
          <cell r="D2670">
            <v>0</v>
          </cell>
        </row>
        <row r="2671">
          <cell r="D2671">
            <v>0</v>
          </cell>
        </row>
        <row r="2672">
          <cell r="D2672">
            <v>0</v>
          </cell>
        </row>
        <row r="2673">
          <cell r="D2673">
            <v>0</v>
          </cell>
        </row>
        <row r="2674">
          <cell r="D2674">
            <v>0</v>
          </cell>
        </row>
        <row r="2675">
          <cell r="D2675">
            <v>0</v>
          </cell>
        </row>
        <row r="2676">
          <cell r="D2676">
            <v>0</v>
          </cell>
        </row>
        <row r="2677">
          <cell r="D2677">
            <v>0</v>
          </cell>
        </row>
        <row r="2678">
          <cell r="D2678">
            <v>0</v>
          </cell>
        </row>
        <row r="2679">
          <cell r="D2679">
            <v>0</v>
          </cell>
        </row>
        <row r="2680">
          <cell r="D2680">
            <v>0</v>
          </cell>
        </row>
        <row r="2681">
          <cell r="D2681">
            <v>0</v>
          </cell>
        </row>
        <row r="2682">
          <cell r="D2682">
            <v>0</v>
          </cell>
        </row>
        <row r="2683">
          <cell r="D2683">
            <v>0</v>
          </cell>
        </row>
        <row r="2684">
          <cell r="D2684">
            <v>0</v>
          </cell>
        </row>
        <row r="2685">
          <cell r="D2685">
            <v>0</v>
          </cell>
        </row>
        <row r="2686">
          <cell r="D2686">
            <v>0</v>
          </cell>
        </row>
        <row r="2687">
          <cell r="D2687">
            <v>0</v>
          </cell>
        </row>
        <row r="2688">
          <cell r="D2688">
            <v>0</v>
          </cell>
        </row>
        <row r="2689">
          <cell r="D2689">
            <v>0</v>
          </cell>
        </row>
        <row r="2690">
          <cell r="D2690">
            <v>0</v>
          </cell>
        </row>
        <row r="2691">
          <cell r="D2691">
            <v>0</v>
          </cell>
        </row>
        <row r="2692">
          <cell r="D2692">
            <v>0</v>
          </cell>
        </row>
        <row r="2693">
          <cell r="D2693">
            <v>0</v>
          </cell>
        </row>
        <row r="2694">
          <cell r="D2694">
            <v>0</v>
          </cell>
        </row>
        <row r="2695">
          <cell r="D2695">
            <v>0</v>
          </cell>
        </row>
        <row r="2696">
          <cell r="D2696">
            <v>0</v>
          </cell>
        </row>
        <row r="2697">
          <cell r="D2697">
            <v>0</v>
          </cell>
        </row>
        <row r="2698">
          <cell r="D2698">
            <v>0</v>
          </cell>
        </row>
        <row r="2699">
          <cell r="D2699">
            <v>0</v>
          </cell>
        </row>
        <row r="2700">
          <cell r="D2700">
            <v>0</v>
          </cell>
        </row>
        <row r="2701">
          <cell r="D2701">
            <v>0</v>
          </cell>
        </row>
        <row r="2702">
          <cell r="D2702">
            <v>0</v>
          </cell>
        </row>
        <row r="2703">
          <cell r="D2703">
            <v>0</v>
          </cell>
        </row>
        <row r="2704">
          <cell r="D2704">
            <v>0</v>
          </cell>
        </row>
        <row r="2705">
          <cell r="D2705">
            <v>0</v>
          </cell>
        </row>
        <row r="2706">
          <cell r="D2706">
            <v>0</v>
          </cell>
        </row>
        <row r="2707">
          <cell r="D2707">
            <v>0</v>
          </cell>
        </row>
        <row r="2708">
          <cell r="D2708">
            <v>0</v>
          </cell>
        </row>
        <row r="2709">
          <cell r="D2709">
            <v>0</v>
          </cell>
        </row>
        <row r="2710">
          <cell r="D2710">
            <v>0</v>
          </cell>
        </row>
        <row r="2711">
          <cell r="D2711">
            <v>0</v>
          </cell>
        </row>
        <row r="2712">
          <cell r="D2712">
            <v>0</v>
          </cell>
        </row>
        <row r="2713">
          <cell r="D2713">
            <v>0</v>
          </cell>
        </row>
        <row r="2714">
          <cell r="D2714">
            <v>0</v>
          </cell>
        </row>
        <row r="2715">
          <cell r="D2715">
            <v>0</v>
          </cell>
        </row>
        <row r="2716">
          <cell r="D2716">
            <v>0</v>
          </cell>
        </row>
        <row r="2717">
          <cell r="D2717">
            <v>0</v>
          </cell>
        </row>
        <row r="2718">
          <cell r="D2718">
            <v>0</v>
          </cell>
        </row>
        <row r="2719">
          <cell r="D2719">
            <v>0</v>
          </cell>
        </row>
        <row r="2720">
          <cell r="D2720">
            <v>0</v>
          </cell>
        </row>
        <row r="2721">
          <cell r="D2721">
            <v>0</v>
          </cell>
        </row>
        <row r="2722">
          <cell r="D2722">
            <v>0</v>
          </cell>
        </row>
        <row r="2723">
          <cell r="D2723">
            <v>0</v>
          </cell>
        </row>
        <row r="2724">
          <cell r="D2724">
            <v>0</v>
          </cell>
        </row>
        <row r="2725">
          <cell r="D2725">
            <v>0</v>
          </cell>
        </row>
        <row r="2726">
          <cell r="D2726">
            <v>0</v>
          </cell>
        </row>
        <row r="2727">
          <cell r="D2727">
            <v>0</v>
          </cell>
        </row>
        <row r="2728">
          <cell r="D2728">
            <v>0</v>
          </cell>
        </row>
        <row r="2729">
          <cell r="D2729">
            <v>0</v>
          </cell>
        </row>
        <row r="2730">
          <cell r="D2730">
            <v>0</v>
          </cell>
        </row>
        <row r="2731">
          <cell r="D2731">
            <v>0</v>
          </cell>
        </row>
        <row r="2732">
          <cell r="D2732">
            <v>0</v>
          </cell>
        </row>
        <row r="2733">
          <cell r="D2733">
            <v>0</v>
          </cell>
        </row>
        <row r="2734">
          <cell r="D2734">
            <v>0</v>
          </cell>
        </row>
        <row r="2735">
          <cell r="D2735">
            <v>0</v>
          </cell>
        </row>
        <row r="2736">
          <cell r="D2736">
            <v>0</v>
          </cell>
        </row>
        <row r="2737">
          <cell r="D2737">
            <v>0</v>
          </cell>
        </row>
        <row r="2738">
          <cell r="D2738">
            <v>0</v>
          </cell>
        </row>
        <row r="2739">
          <cell r="D2739">
            <v>0</v>
          </cell>
        </row>
        <row r="2740">
          <cell r="D2740">
            <v>0</v>
          </cell>
        </row>
        <row r="2741">
          <cell r="D2741">
            <v>0</v>
          </cell>
        </row>
        <row r="2742">
          <cell r="D2742">
            <v>0</v>
          </cell>
        </row>
        <row r="2743">
          <cell r="D2743">
            <v>0</v>
          </cell>
        </row>
        <row r="2744">
          <cell r="D2744">
            <v>0</v>
          </cell>
        </row>
        <row r="2745">
          <cell r="D2745">
            <v>0</v>
          </cell>
        </row>
        <row r="2746">
          <cell r="D2746">
            <v>0</v>
          </cell>
        </row>
        <row r="2747">
          <cell r="D2747">
            <v>0</v>
          </cell>
        </row>
        <row r="2748">
          <cell r="D2748">
            <v>0</v>
          </cell>
        </row>
        <row r="2749">
          <cell r="D2749">
            <v>0</v>
          </cell>
        </row>
        <row r="2750">
          <cell r="D2750">
            <v>0</v>
          </cell>
        </row>
        <row r="2751">
          <cell r="D2751">
            <v>0</v>
          </cell>
        </row>
        <row r="2752">
          <cell r="D2752">
            <v>0</v>
          </cell>
        </row>
        <row r="2753">
          <cell r="D2753">
            <v>0</v>
          </cell>
        </row>
        <row r="2754">
          <cell r="D2754">
            <v>0</v>
          </cell>
        </row>
        <row r="2755">
          <cell r="D2755">
            <v>0</v>
          </cell>
        </row>
        <row r="2756">
          <cell r="D2756">
            <v>0</v>
          </cell>
        </row>
        <row r="2757">
          <cell r="D2757">
            <v>0</v>
          </cell>
        </row>
        <row r="2758">
          <cell r="D2758">
            <v>0</v>
          </cell>
        </row>
        <row r="2759">
          <cell r="D2759">
            <v>0</v>
          </cell>
        </row>
        <row r="2760">
          <cell r="D2760">
            <v>0</v>
          </cell>
        </row>
        <row r="2761">
          <cell r="D2761">
            <v>0</v>
          </cell>
        </row>
        <row r="2762">
          <cell r="D2762">
            <v>0</v>
          </cell>
        </row>
        <row r="2763">
          <cell r="D2763">
            <v>0</v>
          </cell>
        </row>
        <row r="2764">
          <cell r="D2764">
            <v>0</v>
          </cell>
        </row>
        <row r="2765">
          <cell r="D2765">
            <v>0</v>
          </cell>
        </row>
        <row r="2766">
          <cell r="D2766">
            <v>0</v>
          </cell>
        </row>
        <row r="2767">
          <cell r="D2767">
            <v>0</v>
          </cell>
        </row>
        <row r="2768">
          <cell r="D2768">
            <v>0</v>
          </cell>
        </row>
        <row r="2769">
          <cell r="D2769">
            <v>0</v>
          </cell>
        </row>
        <row r="2770">
          <cell r="D2770">
            <v>0</v>
          </cell>
        </row>
        <row r="2771">
          <cell r="D2771">
            <v>0</v>
          </cell>
        </row>
        <row r="2772">
          <cell r="D2772">
            <v>0</v>
          </cell>
        </row>
        <row r="2773">
          <cell r="D2773">
            <v>0</v>
          </cell>
        </row>
        <row r="2774">
          <cell r="D2774">
            <v>0</v>
          </cell>
        </row>
        <row r="2775">
          <cell r="D2775">
            <v>0</v>
          </cell>
        </row>
        <row r="2776">
          <cell r="D2776">
            <v>0</v>
          </cell>
        </row>
        <row r="2777">
          <cell r="D2777">
            <v>0</v>
          </cell>
        </row>
        <row r="2778">
          <cell r="D2778">
            <v>0</v>
          </cell>
        </row>
        <row r="2779">
          <cell r="D2779">
            <v>0</v>
          </cell>
        </row>
        <row r="2780">
          <cell r="D2780">
            <v>0</v>
          </cell>
        </row>
        <row r="2781">
          <cell r="D2781">
            <v>0</v>
          </cell>
        </row>
        <row r="2782">
          <cell r="D2782">
            <v>0</v>
          </cell>
        </row>
        <row r="2783">
          <cell r="D2783">
            <v>0</v>
          </cell>
        </row>
        <row r="2784">
          <cell r="D2784">
            <v>0</v>
          </cell>
        </row>
        <row r="2785">
          <cell r="D2785">
            <v>0</v>
          </cell>
        </row>
        <row r="2786">
          <cell r="D2786">
            <v>0</v>
          </cell>
        </row>
        <row r="2787">
          <cell r="D2787">
            <v>0</v>
          </cell>
        </row>
        <row r="2788">
          <cell r="D2788">
            <v>0</v>
          </cell>
        </row>
        <row r="2789">
          <cell r="D2789">
            <v>0</v>
          </cell>
        </row>
        <row r="2790">
          <cell r="D2790">
            <v>0</v>
          </cell>
        </row>
        <row r="2791">
          <cell r="D2791">
            <v>0</v>
          </cell>
        </row>
        <row r="2792">
          <cell r="D2792">
            <v>0</v>
          </cell>
        </row>
        <row r="2793">
          <cell r="D2793">
            <v>0</v>
          </cell>
        </row>
        <row r="2794">
          <cell r="D2794">
            <v>0</v>
          </cell>
        </row>
        <row r="2795">
          <cell r="D2795">
            <v>0</v>
          </cell>
        </row>
        <row r="2796">
          <cell r="D2796">
            <v>0</v>
          </cell>
        </row>
        <row r="2797">
          <cell r="D2797">
            <v>0</v>
          </cell>
        </row>
        <row r="2798">
          <cell r="D2798">
            <v>0</v>
          </cell>
        </row>
        <row r="2799">
          <cell r="D2799">
            <v>0</v>
          </cell>
        </row>
        <row r="2800">
          <cell r="D2800">
            <v>0</v>
          </cell>
        </row>
        <row r="2801">
          <cell r="D2801">
            <v>0</v>
          </cell>
        </row>
        <row r="2802">
          <cell r="D2802">
            <v>0</v>
          </cell>
        </row>
        <row r="2803">
          <cell r="D2803">
            <v>0</v>
          </cell>
        </row>
        <row r="2804">
          <cell r="D2804">
            <v>0</v>
          </cell>
        </row>
        <row r="2805">
          <cell r="D2805">
            <v>0</v>
          </cell>
        </row>
        <row r="2806">
          <cell r="D2806">
            <v>0</v>
          </cell>
        </row>
        <row r="2807">
          <cell r="D2807">
            <v>0</v>
          </cell>
        </row>
        <row r="2808">
          <cell r="D2808">
            <v>0</v>
          </cell>
        </row>
        <row r="2809">
          <cell r="D2809">
            <v>0</v>
          </cell>
        </row>
        <row r="2810">
          <cell r="D2810">
            <v>0</v>
          </cell>
        </row>
        <row r="2811">
          <cell r="D2811">
            <v>0</v>
          </cell>
        </row>
        <row r="2812">
          <cell r="D2812">
            <v>0</v>
          </cell>
        </row>
        <row r="2813">
          <cell r="D2813">
            <v>0</v>
          </cell>
        </row>
        <row r="2814">
          <cell r="D2814">
            <v>0</v>
          </cell>
        </row>
        <row r="2815">
          <cell r="D2815">
            <v>0</v>
          </cell>
        </row>
        <row r="2816">
          <cell r="D2816">
            <v>0</v>
          </cell>
        </row>
        <row r="2817">
          <cell r="D2817">
            <v>0</v>
          </cell>
        </row>
        <row r="2818">
          <cell r="D2818">
            <v>0</v>
          </cell>
        </row>
        <row r="2819">
          <cell r="D2819">
            <v>0</v>
          </cell>
        </row>
        <row r="2820">
          <cell r="D2820">
            <v>0</v>
          </cell>
        </row>
        <row r="2821">
          <cell r="D2821">
            <v>0</v>
          </cell>
        </row>
        <row r="2822">
          <cell r="D2822">
            <v>0</v>
          </cell>
        </row>
        <row r="2823">
          <cell r="D2823">
            <v>0</v>
          </cell>
        </row>
        <row r="2824">
          <cell r="D2824">
            <v>0</v>
          </cell>
        </row>
        <row r="2825">
          <cell r="D2825">
            <v>0</v>
          </cell>
        </row>
        <row r="2826">
          <cell r="D2826">
            <v>0</v>
          </cell>
        </row>
        <row r="2827">
          <cell r="D2827">
            <v>0</v>
          </cell>
        </row>
        <row r="2828">
          <cell r="D2828">
            <v>0</v>
          </cell>
        </row>
        <row r="2829">
          <cell r="D2829">
            <v>0</v>
          </cell>
        </row>
        <row r="2830">
          <cell r="D2830">
            <v>0</v>
          </cell>
        </row>
        <row r="2831">
          <cell r="D2831">
            <v>0</v>
          </cell>
        </row>
        <row r="2832">
          <cell r="D2832">
            <v>0</v>
          </cell>
        </row>
        <row r="2833">
          <cell r="D2833">
            <v>0</v>
          </cell>
        </row>
        <row r="2834">
          <cell r="D2834">
            <v>0</v>
          </cell>
        </row>
        <row r="2835">
          <cell r="D2835">
            <v>0</v>
          </cell>
        </row>
        <row r="2836">
          <cell r="D2836">
            <v>0</v>
          </cell>
        </row>
        <row r="2837">
          <cell r="D2837">
            <v>0</v>
          </cell>
        </row>
        <row r="2838">
          <cell r="D2838">
            <v>0</v>
          </cell>
        </row>
        <row r="2839">
          <cell r="D2839">
            <v>0</v>
          </cell>
        </row>
        <row r="2840">
          <cell r="D2840">
            <v>0</v>
          </cell>
        </row>
        <row r="2841">
          <cell r="D2841">
            <v>0</v>
          </cell>
        </row>
        <row r="2842">
          <cell r="D2842">
            <v>0</v>
          </cell>
        </row>
        <row r="2843">
          <cell r="D2843">
            <v>0</v>
          </cell>
        </row>
        <row r="2844">
          <cell r="D2844">
            <v>0</v>
          </cell>
        </row>
        <row r="2845">
          <cell r="D2845">
            <v>0</v>
          </cell>
        </row>
        <row r="2846">
          <cell r="D2846">
            <v>0</v>
          </cell>
        </row>
        <row r="2847">
          <cell r="D2847">
            <v>0</v>
          </cell>
        </row>
        <row r="2848">
          <cell r="D2848">
            <v>0</v>
          </cell>
        </row>
        <row r="2849">
          <cell r="D2849">
            <v>0</v>
          </cell>
        </row>
        <row r="2850">
          <cell r="D2850">
            <v>0</v>
          </cell>
        </row>
        <row r="2851">
          <cell r="D2851">
            <v>0</v>
          </cell>
        </row>
        <row r="2852">
          <cell r="D2852">
            <v>0</v>
          </cell>
        </row>
        <row r="2853">
          <cell r="D2853">
            <v>0</v>
          </cell>
        </row>
        <row r="2854">
          <cell r="D2854">
            <v>0</v>
          </cell>
        </row>
        <row r="2855">
          <cell r="D2855">
            <v>0</v>
          </cell>
        </row>
        <row r="2856">
          <cell r="D2856">
            <v>0</v>
          </cell>
        </row>
        <row r="2857">
          <cell r="D2857">
            <v>0</v>
          </cell>
        </row>
        <row r="2858">
          <cell r="D2858">
            <v>0</v>
          </cell>
        </row>
        <row r="2859">
          <cell r="D2859">
            <v>0</v>
          </cell>
        </row>
        <row r="2860">
          <cell r="D2860">
            <v>0</v>
          </cell>
        </row>
        <row r="2861">
          <cell r="D2861">
            <v>0</v>
          </cell>
        </row>
        <row r="2862">
          <cell r="D2862">
            <v>0</v>
          </cell>
        </row>
        <row r="2863">
          <cell r="D2863">
            <v>0</v>
          </cell>
        </row>
        <row r="2864">
          <cell r="D2864">
            <v>0</v>
          </cell>
        </row>
        <row r="2865">
          <cell r="D2865">
            <v>0</v>
          </cell>
        </row>
        <row r="2866">
          <cell r="D2866">
            <v>0</v>
          </cell>
        </row>
        <row r="2867">
          <cell r="D2867">
            <v>0</v>
          </cell>
        </row>
        <row r="2868">
          <cell r="D2868">
            <v>0</v>
          </cell>
        </row>
        <row r="2869">
          <cell r="D2869">
            <v>0</v>
          </cell>
        </row>
        <row r="2870">
          <cell r="D2870">
            <v>0</v>
          </cell>
        </row>
        <row r="2871">
          <cell r="D2871">
            <v>0</v>
          </cell>
        </row>
        <row r="2872">
          <cell r="D2872">
            <v>0</v>
          </cell>
        </row>
        <row r="2873">
          <cell r="D2873">
            <v>0</v>
          </cell>
        </row>
        <row r="2874">
          <cell r="D2874">
            <v>0</v>
          </cell>
        </row>
        <row r="2875">
          <cell r="D2875">
            <v>0</v>
          </cell>
        </row>
        <row r="2876">
          <cell r="D2876">
            <v>0</v>
          </cell>
        </row>
        <row r="2877">
          <cell r="D2877">
            <v>0</v>
          </cell>
        </row>
        <row r="2878">
          <cell r="D2878">
            <v>0</v>
          </cell>
        </row>
        <row r="2879">
          <cell r="D2879">
            <v>0</v>
          </cell>
        </row>
        <row r="2880">
          <cell r="D2880">
            <v>0</v>
          </cell>
        </row>
        <row r="2881">
          <cell r="D2881">
            <v>0</v>
          </cell>
        </row>
        <row r="2882">
          <cell r="D2882">
            <v>0</v>
          </cell>
        </row>
        <row r="2883">
          <cell r="D2883">
            <v>0</v>
          </cell>
        </row>
        <row r="2884">
          <cell r="D2884">
            <v>0</v>
          </cell>
        </row>
        <row r="2885">
          <cell r="D2885">
            <v>0</v>
          </cell>
        </row>
        <row r="2886">
          <cell r="D2886">
            <v>0</v>
          </cell>
        </row>
        <row r="2887">
          <cell r="D2887">
            <v>0</v>
          </cell>
        </row>
        <row r="2888">
          <cell r="D2888">
            <v>0</v>
          </cell>
        </row>
        <row r="2889">
          <cell r="D2889">
            <v>0</v>
          </cell>
        </row>
        <row r="2890">
          <cell r="D2890">
            <v>0</v>
          </cell>
        </row>
        <row r="2891">
          <cell r="D2891">
            <v>0</v>
          </cell>
        </row>
        <row r="2892">
          <cell r="D2892">
            <v>0</v>
          </cell>
        </row>
        <row r="2893">
          <cell r="D2893">
            <v>0</v>
          </cell>
        </row>
        <row r="2894">
          <cell r="D2894">
            <v>0</v>
          </cell>
        </row>
        <row r="2895">
          <cell r="D2895">
            <v>0</v>
          </cell>
        </row>
        <row r="2896">
          <cell r="D2896">
            <v>0</v>
          </cell>
        </row>
        <row r="2897">
          <cell r="D2897">
            <v>0</v>
          </cell>
        </row>
        <row r="2898">
          <cell r="D2898">
            <v>0</v>
          </cell>
        </row>
        <row r="2899">
          <cell r="D2899">
            <v>0</v>
          </cell>
        </row>
        <row r="2900">
          <cell r="D2900">
            <v>0</v>
          </cell>
        </row>
        <row r="2901">
          <cell r="D2901">
            <v>0</v>
          </cell>
        </row>
        <row r="2902">
          <cell r="D2902">
            <v>0</v>
          </cell>
        </row>
        <row r="2903">
          <cell r="D2903">
            <v>0</v>
          </cell>
        </row>
        <row r="2904">
          <cell r="D2904">
            <v>0</v>
          </cell>
        </row>
        <row r="2905">
          <cell r="D2905">
            <v>0</v>
          </cell>
        </row>
        <row r="2906">
          <cell r="D2906">
            <v>0</v>
          </cell>
        </row>
        <row r="2907">
          <cell r="D2907">
            <v>0</v>
          </cell>
        </row>
        <row r="2908">
          <cell r="D2908">
            <v>0</v>
          </cell>
        </row>
        <row r="2909">
          <cell r="D2909">
            <v>0</v>
          </cell>
        </row>
        <row r="2910">
          <cell r="D2910">
            <v>0</v>
          </cell>
        </row>
        <row r="2911">
          <cell r="D2911">
            <v>0</v>
          </cell>
        </row>
        <row r="2912">
          <cell r="D2912">
            <v>0</v>
          </cell>
        </row>
        <row r="2913">
          <cell r="D2913">
            <v>0</v>
          </cell>
        </row>
        <row r="2914">
          <cell r="D2914">
            <v>0</v>
          </cell>
        </row>
        <row r="2915">
          <cell r="D2915">
            <v>0</v>
          </cell>
        </row>
        <row r="2916">
          <cell r="D2916">
            <v>0</v>
          </cell>
        </row>
        <row r="2917">
          <cell r="D2917">
            <v>0</v>
          </cell>
        </row>
        <row r="2918">
          <cell r="D2918">
            <v>0</v>
          </cell>
        </row>
        <row r="2919">
          <cell r="D2919">
            <v>0</v>
          </cell>
        </row>
        <row r="2920">
          <cell r="D2920">
            <v>0</v>
          </cell>
        </row>
        <row r="2921">
          <cell r="D2921">
            <v>0</v>
          </cell>
        </row>
        <row r="2922">
          <cell r="D2922">
            <v>0</v>
          </cell>
        </row>
        <row r="2923">
          <cell r="D2923">
            <v>0</v>
          </cell>
        </row>
        <row r="2924">
          <cell r="D2924">
            <v>0</v>
          </cell>
        </row>
        <row r="2925">
          <cell r="D2925">
            <v>0</v>
          </cell>
        </row>
        <row r="2926">
          <cell r="D2926">
            <v>0</v>
          </cell>
        </row>
        <row r="2927">
          <cell r="D2927">
            <v>0</v>
          </cell>
        </row>
        <row r="2928">
          <cell r="D2928">
            <v>0</v>
          </cell>
        </row>
        <row r="2929">
          <cell r="D2929">
            <v>0</v>
          </cell>
        </row>
        <row r="2930">
          <cell r="D2930">
            <v>0</v>
          </cell>
        </row>
        <row r="2931">
          <cell r="D2931">
            <v>0</v>
          </cell>
        </row>
        <row r="2932">
          <cell r="D2932">
            <v>0</v>
          </cell>
        </row>
        <row r="2933">
          <cell r="D2933">
            <v>0</v>
          </cell>
        </row>
        <row r="2934">
          <cell r="D2934">
            <v>0</v>
          </cell>
        </row>
        <row r="2935">
          <cell r="D2935">
            <v>0</v>
          </cell>
        </row>
        <row r="2936">
          <cell r="D2936">
            <v>0</v>
          </cell>
        </row>
        <row r="2937">
          <cell r="D2937">
            <v>0</v>
          </cell>
        </row>
        <row r="2938">
          <cell r="D2938">
            <v>0</v>
          </cell>
        </row>
        <row r="2939">
          <cell r="D2939">
            <v>0</v>
          </cell>
        </row>
        <row r="2940">
          <cell r="D2940">
            <v>0</v>
          </cell>
        </row>
        <row r="2941">
          <cell r="D2941">
            <v>0</v>
          </cell>
        </row>
        <row r="2942">
          <cell r="D2942">
            <v>0</v>
          </cell>
        </row>
        <row r="2943">
          <cell r="D2943">
            <v>0</v>
          </cell>
        </row>
        <row r="2944">
          <cell r="D2944">
            <v>0</v>
          </cell>
        </row>
        <row r="2945">
          <cell r="D2945">
            <v>0</v>
          </cell>
        </row>
        <row r="2946">
          <cell r="D2946">
            <v>0</v>
          </cell>
        </row>
        <row r="2947">
          <cell r="D2947">
            <v>0</v>
          </cell>
        </row>
        <row r="2948">
          <cell r="D2948">
            <v>0</v>
          </cell>
        </row>
        <row r="2949">
          <cell r="D2949">
            <v>0</v>
          </cell>
        </row>
        <row r="2950">
          <cell r="D2950">
            <v>0</v>
          </cell>
        </row>
        <row r="2951">
          <cell r="D2951">
            <v>0</v>
          </cell>
        </row>
        <row r="2952">
          <cell r="D2952">
            <v>0</v>
          </cell>
        </row>
        <row r="2953">
          <cell r="D2953">
            <v>0</v>
          </cell>
        </row>
        <row r="2954">
          <cell r="D2954">
            <v>0</v>
          </cell>
        </row>
        <row r="2955">
          <cell r="D2955">
            <v>0</v>
          </cell>
        </row>
        <row r="2956">
          <cell r="D2956">
            <v>0</v>
          </cell>
        </row>
        <row r="2957">
          <cell r="D2957">
            <v>0</v>
          </cell>
        </row>
        <row r="2958">
          <cell r="D2958">
            <v>0</v>
          </cell>
        </row>
        <row r="2959">
          <cell r="D2959">
            <v>0</v>
          </cell>
        </row>
        <row r="2960">
          <cell r="D2960">
            <v>0</v>
          </cell>
        </row>
        <row r="2961">
          <cell r="D2961">
            <v>0</v>
          </cell>
        </row>
        <row r="2962">
          <cell r="D2962">
            <v>0</v>
          </cell>
        </row>
        <row r="2963">
          <cell r="D2963">
            <v>0</v>
          </cell>
        </row>
        <row r="2964">
          <cell r="D2964">
            <v>0</v>
          </cell>
        </row>
        <row r="2965">
          <cell r="D2965">
            <v>0</v>
          </cell>
        </row>
        <row r="2966">
          <cell r="D2966">
            <v>0</v>
          </cell>
        </row>
        <row r="2967">
          <cell r="D2967">
            <v>0</v>
          </cell>
        </row>
        <row r="2968">
          <cell r="D2968">
            <v>0</v>
          </cell>
        </row>
        <row r="2969">
          <cell r="D2969">
            <v>0</v>
          </cell>
        </row>
        <row r="2970">
          <cell r="D2970">
            <v>0</v>
          </cell>
        </row>
        <row r="2971">
          <cell r="D2971">
            <v>0</v>
          </cell>
        </row>
        <row r="2972">
          <cell r="D2972">
            <v>0</v>
          </cell>
        </row>
        <row r="2973">
          <cell r="D2973">
            <v>0</v>
          </cell>
        </row>
        <row r="2974">
          <cell r="D2974">
            <v>0</v>
          </cell>
        </row>
        <row r="2975">
          <cell r="D2975">
            <v>0</v>
          </cell>
        </row>
        <row r="2976">
          <cell r="D2976">
            <v>0</v>
          </cell>
        </row>
        <row r="2977">
          <cell r="D2977">
            <v>0</v>
          </cell>
        </row>
        <row r="2978">
          <cell r="D2978">
            <v>0</v>
          </cell>
        </row>
        <row r="2979">
          <cell r="D2979">
            <v>0</v>
          </cell>
        </row>
        <row r="2980">
          <cell r="D2980">
            <v>0</v>
          </cell>
        </row>
        <row r="2981">
          <cell r="D2981">
            <v>0</v>
          </cell>
        </row>
        <row r="2982">
          <cell r="D2982">
            <v>0</v>
          </cell>
        </row>
        <row r="2983">
          <cell r="D2983">
            <v>0</v>
          </cell>
        </row>
        <row r="2984">
          <cell r="D2984">
            <v>0</v>
          </cell>
        </row>
        <row r="2985">
          <cell r="D2985">
            <v>0</v>
          </cell>
        </row>
        <row r="2986">
          <cell r="D2986">
            <v>0</v>
          </cell>
        </row>
        <row r="2987">
          <cell r="D2987">
            <v>0</v>
          </cell>
        </row>
        <row r="2988">
          <cell r="D2988">
            <v>0</v>
          </cell>
        </row>
        <row r="2989">
          <cell r="D2989">
            <v>0</v>
          </cell>
        </row>
        <row r="2990">
          <cell r="D2990">
            <v>0</v>
          </cell>
        </row>
        <row r="2991">
          <cell r="D2991">
            <v>0</v>
          </cell>
        </row>
        <row r="2992">
          <cell r="D2992">
            <v>0</v>
          </cell>
        </row>
        <row r="2993">
          <cell r="D2993">
            <v>0</v>
          </cell>
        </row>
        <row r="2994">
          <cell r="D2994">
            <v>0</v>
          </cell>
        </row>
        <row r="2995">
          <cell r="D2995">
            <v>0</v>
          </cell>
        </row>
        <row r="2996">
          <cell r="D2996">
            <v>0</v>
          </cell>
        </row>
        <row r="2997">
          <cell r="D2997">
            <v>0</v>
          </cell>
        </row>
        <row r="2998">
          <cell r="D2998">
            <v>0</v>
          </cell>
        </row>
        <row r="2999">
          <cell r="D2999">
            <v>0</v>
          </cell>
        </row>
        <row r="3000">
          <cell r="D3000">
            <v>0</v>
          </cell>
        </row>
        <row r="3001">
          <cell r="D3001">
            <v>0</v>
          </cell>
        </row>
        <row r="3002">
          <cell r="D3002">
            <v>0</v>
          </cell>
        </row>
        <row r="3003">
          <cell r="D3003">
            <v>0</v>
          </cell>
        </row>
        <row r="3004">
          <cell r="D3004">
            <v>0</v>
          </cell>
        </row>
        <row r="3005">
          <cell r="D3005">
            <v>0</v>
          </cell>
        </row>
        <row r="3006">
          <cell r="D3006">
            <v>0</v>
          </cell>
        </row>
        <row r="3007">
          <cell r="D3007">
            <v>0</v>
          </cell>
        </row>
        <row r="3008">
          <cell r="D3008">
            <v>0</v>
          </cell>
        </row>
        <row r="3009">
          <cell r="D3009">
            <v>0</v>
          </cell>
        </row>
        <row r="3010">
          <cell r="D3010">
            <v>0</v>
          </cell>
        </row>
        <row r="3011">
          <cell r="D3011">
            <v>0</v>
          </cell>
        </row>
        <row r="3012">
          <cell r="D3012">
            <v>0</v>
          </cell>
        </row>
        <row r="3013">
          <cell r="D3013">
            <v>0</v>
          </cell>
        </row>
        <row r="3014">
          <cell r="D3014">
            <v>0</v>
          </cell>
        </row>
        <row r="3015">
          <cell r="D3015">
            <v>0</v>
          </cell>
        </row>
        <row r="3016">
          <cell r="D3016">
            <v>0</v>
          </cell>
        </row>
        <row r="3017">
          <cell r="D3017">
            <v>0</v>
          </cell>
        </row>
        <row r="3018">
          <cell r="D3018">
            <v>0</v>
          </cell>
        </row>
        <row r="3019">
          <cell r="D3019">
            <v>0</v>
          </cell>
        </row>
        <row r="3020">
          <cell r="D3020">
            <v>0</v>
          </cell>
        </row>
        <row r="3021">
          <cell r="D3021">
            <v>0</v>
          </cell>
        </row>
        <row r="3022">
          <cell r="D3022">
            <v>0</v>
          </cell>
        </row>
        <row r="3023">
          <cell r="D3023">
            <v>0</v>
          </cell>
        </row>
        <row r="3024">
          <cell r="D3024">
            <v>0</v>
          </cell>
        </row>
        <row r="3025">
          <cell r="D3025">
            <v>0</v>
          </cell>
        </row>
        <row r="3026">
          <cell r="D3026">
            <v>0</v>
          </cell>
        </row>
        <row r="3027">
          <cell r="D3027">
            <v>0</v>
          </cell>
        </row>
        <row r="3028">
          <cell r="D3028">
            <v>0</v>
          </cell>
        </row>
        <row r="3029">
          <cell r="D3029">
            <v>0</v>
          </cell>
        </row>
        <row r="3030">
          <cell r="D3030">
            <v>0</v>
          </cell>
        </row>
        <row r="3031">
          <cell r="D3031">
            <v>0</v>
          </cell>
        </row>
        <row r="3032">
          <cell r="D3032">
            <v>0</v>
          </cell>
        </row>
        <row r="3033">
          <cell r="D3033">
            <v>0</v>
          </cell>
        </row>
        <row r="3034">
          <cell r="D3034">
            <v>0</v>
          </cell>
        </row>
        <row r="3035">
          <cell r="D3035">
            <v>0</v>
          </cell>
        </row>
        <row r="3036">
          <cell r="D3036">
            <v>0</v>
          </cell>
        </row>
        <row r="3037">
          <cell r="D3037">
            <v>0</v>
          </cell>
        </row>
        <row r="3038">
          <cell r="D3038">
            <v>0</v>
          </cell>
        </row>
        <row r="3039">
          <cell r="D3039">
            <v>0</v>
          </cell>
        </row>
        <row r="3040">
          <cell r="D3040">
            <v>0</v>
          </cell>
        </row>
        <row r="3041">
          <cell r="D3041">
            <v>0</v>
          </cell>
        </row>
        <row r="3042">
          <cell r="D3042">
            <v>0</v>
          </cell>
        </row>
        <row r="3043">
          <cell r="D3043">
            <v>0</v>
          </cell>
        </row>
        <row r="3044">
          <cell r="D3044">
            <v>0</v>
          </cell>
        </row>
        <row r="3045">
          <cell r="D3045">
            <v>0</v>
          </cell>
        </row>
        <row r="3046">
          <cell r="D3046">
            <v>0</v>
          </cell>
        </row>
        <row r="3047">
          <cell r="D3047">
            <v>0</v>
          </cell>
        </row>
        <row r="3048">
          <cell r="D3048">
            <v>0</v>
          </cell>
        </row>
        <row r="3049">
          <cell r="D3049">
            <v>0</v>
          </cell>
        </row>
        <row r="3050">
          <cell r="D3050">
            <v>0</v>
          </cell>
        </row>
        <row r="3051">
          <cell r="D3051">
            <v>0</v>
          </cell>
        </row>
        <row r="3052">
          <cell r="D3052">
            <v>0</v>
          </cell>
        </row>
        <row r="3053">
          <cell r="D3053">
            <v>0</v>
          </cell>
        </row>
        <row r="3054">
          <cell r="D3054">
            <v>0</v>
          </cell>
        </row>
        <row r="3055">
          <cell r="D3055">
            <v>0</v>
          </cell>
        </row>
        <row r="3056">
          <cell r="D3056">
            <v>0</v>
          </cell>
        </row>
        <row r="3057">
          <cell r="D3057">
            <v>0</v>
          </cell>
        </row>
        <row r="3058">
          <cell r="D3058">
            <v>0</v>
          </cell>
        </row>
        <row r="3059">
          <cell r="D3059">
            <v>0</v>
          </cell>
        </row>
        <row r="3060">
          <cell r="D3060">
            <v>0</v>
          </cell>
        </row>
        <row r="3061">
          <cell r="D3061">
            <v>0</v>
          </cell>
        </row>
        <row r="3062">
          <cell r="D3062">
            <v>0</v>
          </cell>
        </row>
        <row r="3063">
          <cell r="D3063">
            <v>0</v>
          </cell>
        </row>
        <row r="3064">
          <cell r="D3064">
            <v>0</v>
          </cell>
        </row>
        <row r="3065">
          <cell r="D3065">
            <v>0</v>
          </cell>
        </row>
        <row r="3066">
          <cell r="D3066">
            <v>0</v>
          </cell>
        </row>
        <row r="3067">
          <cell r="D3067">
            <v>0</v>
          </cell>
        </row>
        <row r="3068">
          <cell r="D3068">
            <v>0</v>
          </cell>
        </row>
        <row r="3069">
          <cell r="D3069">
            <v>0</v>
          </cell>
        </row>
        <row r="3070">
          <cell r="D3070">
            <v>0</v>
          </cell>
        </row>
        <row r="3071">
          <cell r="D3071">
            <v>0</v>
          </cell>
        </row>
        <row r="3072">
          <cell r="D3072">
            <v>0</v>
          </cell>
        </row>
        <row r="3073">
          <cell r="D3073">
            <v>0</v>
          </cell>
        </row>
        <row r="3074">
          <cell r="D3074">
            <v>0</v>
          </cell>
        </row>
        <row r="3075">
          <cell r="D3075">
            <v>0</v>
          </cell>
        </row>
        <row r="3076">
          <cell r="D3076">
            <v>0</v>
          </cell>
        </row>
        <row r="3077">
          <cell r="D3077">
            <v>0</v>
          </cell>
        </row>
        <row r="3078">
          <cell r="D3078">
            <v>0</v>
          </cell>
        </row>
        <row r="3079">
          <cell r="D3079">
            <v>0</v>
          </cell>
        </row>
        <row r="3080">
          <cell r="D3080">
            <v>0</v>
          </cell>
        </row>
        <row r="3081">
          <cell r="D3081">
            <v>0</v>
          </cell>
        </row>
        <row r="3082">
          <cell r="D3082">
            <v>0</v>
          </cell>
        </row>
        <row r="3083">
          <cell r="D3083">
            <v>0</v>
          </cell>
        </row>
        <row r="3084">
          <cell r="D3084">
            <v>0</v>
          </cell>
        </row>
        <row r="3085">
          <cell r="D3085">
            <v>0</v>
          </cell>
        </row>
        <row r="3086">
          <cell r="D3086">
            <v>0</v>
          </cell>
        </row>
        <row r="3087">
          <cell r="D3087">
            <v>0</v>
          </cell>
        </row>
        <row r="3088">
          <cell r="D3088">
            <v>0</v>
          </cell>
        </row>
        <row r="3089">
          <cell r="D3089">
            <v>0</v>
          </cell>
        </row>
        <row r="3090">
          <cell r="D3090">
            <v>0</v>
          </cell>
        </row>
        <row r="3091">
          <cell r="D3091">
            <v>0</v>
          </cell>
        </row>
        <row r="3092">
          <cell r="D3092">
            <v>0</v>
          </cell>
        </row>
        <row r="3093">
          <cell r="D3093">
            <v>0</v>
          </cell>
        </row>
        <row r="3094">
          <cell r="D3094">
            <v>0</v>
          </cell>
        </row>
        <row r="3095">
          <cell r="D3095">
            <v>0</v>
          </cell>
        </row>
        <row r="3096">
          <cell r="D3096">
            <v>0</v>
          </cell>
        </row>
        <row r="3097">
          <cell r="D3097">
            <v>0</v>
          </cell>
        </row>
        <row r="3098">
          <cell r="D3098">
            <v>0</v>
          </cell>
        </row>
        <row r="3099">
          <cell r="D3099">
            <v>0</v>
          </cell>
        </row>
        <row r="3100">
          <cell r="D3100">
            <v>0</v>
          </cell>
        </row>
        <row r="3101">
          <cell r="D3101">
            <v>0</v>
          </cell>
        </row>
        <row r="3102">
          <cell r="D3102">
            <v>0</v>
          </cell>
        </row>
        <row r="3103">
          <cell r="D3103">
            <v>0</v>
          </cell>
        </row>
        <row r="3104">
          <cell r="D3104">
            <v>0</v>
          </cell>
        </row>
        <row r="3105">
          <cell r="D3105">
            <v>0</v>
          </cell>
        </row>
        <row r="3106">
          <cell r="D3106">
            <v>0</v>
          </cell>
        </row>
        <row r="3107">
          <cell r="D3107">
            <v>0</v>
          </cell>
        </row>
        <row r="3108">
          <cell r="D3108">
            <v>0</v>
          </cell>
        </row>
        <row r="3109">
          <cell r="D3109">
            <v>0</v>
          </cell>
        </row>
        <row r="3110">
          <cell r="D3110">
            <v>0</v>
          </cell>
        </row>
        <row r="3111">
          <cell r="D3111">
            <v>0</v>
          </cell>
        </row>
        <row r="3112">
          <cell r="D3112">
            <v>0</v>
          </cell>
        </row>
        <row r="3113">
          <cell r="D3113">
            <v>0</v>
          </cell>
        </row>
        <row r="3114">
          <cell r="D3114">
            <v>0</v>
          </cell>
        </row>
        <row r="3115">
          <cell r="D3115">
            <v>0</v>
          </cell>
        </row>
        <row r="3116">
          <cell r="D3116">
            <v>0</v>
          </cell>
        </row>
        <row r="3117">
          <cell r="D3117">
            <v>0</v>
          </cell>
        </row>
        <row r="3118">
          <cell r="D3118">
            <v>0</v>
          </cell>
        </row>
        <row r="3119">
          <cell r="D3119">
            <v>0</v>
          </cell>
        </row>
        <row r="3120">
          <cell r="D3120">
            <v>0</v>
          </cell>
        </row>
        <row r="3121">
          <cell r="D3121">
            <v>0</v>
          </cell>
        </row>
        <row r="3122">
          <cell r="D3122">
            <v>0</v>
          </cell>
        </row>
        <row r="3123">
          <cell r="D3123">
            <v>0</v>
          </cell>
        </row>
        <row r="3124">
          <cell r="D3124">
            <v>0</v>
          </cell>
        </row>
        <row r="3125">
          <cell r="D3125">
            <v>0</v>
          </cell>
        </row>
        <row r="3126">
          <cell r="D3126">
            <v>0</v>
          </cell>
        </row>
        <row r="3127">
          <cell r="D3127">
            <v>0</v>
          </cell>
        </row>
        <row r="3128">
          <cell r="D3128">
            <v>0</v>
          </cell>
        </row>
        <row r="3129">
          <cell r="D3129">
            <v>0</v>
          </cell>
        </row>
        <row r="3130">
          <cell r="D3130">
            <v>0</v>
          </cell>
        </row>
        <row r="3131">
          <cell r="D3131">
            <v>0</v>
          </cell>
        </row>
        <row r="3132">
          <cell r="D3132">
            <v>0</v>
          </cell>
        </row>
        <row r="3133">
          <cell r="D3133">
            <v>0</v>
          </cell>
        </row>
        <row r="3134">
          <cell r="D3134">
            <v>0</v>
          </cell>
        </row>
        <row r="3135">
          <cell r="D3135">
            <v>0</v>
          </cell>
        </row>
        <row r="3136">
          <cell r="D3136">
            <v>0</v>
          </cell>
        </row>
        <row r="3137">
          <cell r="D3137">
            <v>0</v>
          </cell>
        </row>
        <row r="3138">
          <cell r="D3138">
            <v>0</v>
          </cell>
        </row>
        <row r="3139">
          <cell r="D3139">
            <v>0</v>
          </cell>
        </row>
        <row r="3140">
          <cell r="D3140">
            <v>0</v>
          </cell>
        </row>
        <row r="3141">
          <cell r="D3141">
            <v>0</v>
          </cell>
        </row>
        <row r="3142">
          <cell r="D3142">
            <v>0</v>
          </cell>
        </row>
        <row r="3143">
          <cell r="D3143">
            <v>0</v>
          </cell>
        </row>
        <row r="3144">
          <cell r="D3144">
            <v>0</v>
          </cell>
        </row>
        <row r="3145">
          <cell r="D3145">
            <v>0</v>
          </cell>
        </row>
        <row r="3146">
          <cell r="D3146">
            <v>0</v>
          </cell>
        </row>
        <row r="3147">
          <cell r="D3147">
            <v>0</v>
          </cell>
        </row>
        <row r="3148">
          <cell r="D3148">
            <v>0</v>
          </cell>
        </row>
        <row r="3149">
          <cell r="D3149">
            <v>0</v>
          </cell>
        </row>
        <row r="3150">
          <cell r="D3150">
            <v>0</v>
          </cell>
        </row>
        <row r="3151">
          <cell r="D3151">
            <v>0</v>
          </cell>
        </row>
        <row r="3152">
          <cell r="D3152">
            <v>0</v>
          </cell>
        </row>
        <row r="3153">
          <cell r="D3153">
            <v>0</v>
          </cell>
        </row>
        <row r="3154">
          <cell r="D3154">
            <v>0</v>
          </cell>
        </row>
        <row r="3155">
          <cell r="D3155">
            <v>0</v>
          </cell>
        </row>
        <row r="3156">
          <cell r="D3156">
            <v>0</v>
          </cell>
        </row>
        <row r="3157">
          <cell r="D3157">
            <v>0</v>
          </cell>
        </row>
        <row r="3158">
          <cell r="D3158">
            <v>0</v>
          </cell>
        </row>
        <row r="3159">
          <cell r="D3159">
            <v>0</v>
          </cell>
        </row>
        <row r="3160">
          <cell r="D3160">
            <v>0</v>
          </cell>
        </row>
        <row r="3161">
          <cell r="D3161">
            <v>0</v>
          </cell>
        </row>
        <row r="3162">
          <cell r="D3162">
            <v>0</v>
          </cell>
        </row>
        <row r="3163">
          <cell r="D3163">
            <v>0</v>
          </cell>
        </row>
        <row r="3164">
          <cell r="D3164">
            <v>0</v>
          </cell>
        </row>
        <row r="3165">
          <cell r="D3165">
            <v>0</v>
          </cell>
        </row>
        <row r="3166">
          <cell r="D3166">
            <v>0</v>
          </cell>
        </row>
        <row r="3167">
          <cell r="D3167">
            <v>0</v>
          </cell>
        </row>
        <row r="3168">
          <cell r="D3168">
            <v>0</v>
          </cell>
        </row>
        <row r="3169">
          <cell r="D3169">
            <v>0</v>
          </cell>
        </row>
        <row r="3170">
          <cell r="D3170">
            <v>0</v>
          </cell>
        </row>
        <row r="3171">
          <cell r="D3171">
            <v>0</v>
          </cell>
        </row>
        <row r="3172">
          <cell r="D3172">
            <v>0</v>
          </cell>
        </row>
        <row r="3173">
          <cell r="D3173">
            <v>0</v>
          </cell>
        </row>
        <row r="3174">
          <cell r="D3174">
            <v>0</v>
          </cell>
        </row>
        <row r="3175">
          <cell r="D3175">
            <v>0</v>
          </cell>
        </row>
        <row r="3176">
          <cell r="D3176">
            <v>0</v>
          </cell>
        </row>
        <row r="3177">
          <cell r="D3177">
            <v>0</v>
          </cell>
        </row>
        <row r="3178">
          <cell r="D3178">
            <v>0</v>
          </cell>
        </row>
        <row r="3179">
          <cell r="D3179">
            <v>0</v>
          </cell>
        </row>
        <row r="3180">
          <cell r="D3180">
            <v>0</v>
          </cell>
        </row>
        <row r="3181">
          <cell r="D3181">
            <v>0</v>
          </cell>
        </row>
        <row r="3182">
          <cell r="D3182">
            <v>0</v>
          </cell>
        </row>
        <row r="3183">
          <cell r="D3183">
            <v>0</v>
          </cell>
        </row>
        <row r="3184">
          <cell r="D3184">
            <v>0</v>
          </cell>
        </row>
        <row r="3185">
          <cell r="D3185">
            <v>0</v>
          </cell>
        </row>
        <row r="3186">
          <cell r="D3186">
            <v>0</v>
          </cell>
        </row>
        <row r="3187">
          <cell r="D3187">
            <v>0</v>
          </cell>
        </row>
        <row r="3188">
          <cell r="D3188">
            <v>0</v>
          </cell>
        </row>
        <row r="3189">
          <cell r="D3189">
            <v>0</v>
          </cell>
        </row>
        <row r="3190">
          <cell r="D3190">
            <v>0</v>
          </cell>
        </row>
        <row r="3191">
          <cell r="D3191">
            <v>0</v>
          </cell>
        </row>
        <row r="3192">
          <cell r="D3192">
            <v>0</v>
          </cell>
        </row>
        <row r="3193">
          <cell r="D3193">
            <v>0</v>
          </cell>
        </row>
        <row r="3194">
          <cell r="D3194">
            <v>0</v>
          </cell>
        </row>
        <row r="3195">
          <cell r="D3195">
            <v>0</v>
          </cell>
        </row>
        <row r="3196">
          <cell r="D3196">
            <v>0</v>
          </cell>
        </row>
        <row r="3197">
          <cell r="D3197">
            <v>0</v>
          </cell>
        </row>
        <row r="3198">
          <cell r="D3198">
            <v>0</v>
          </cell>
        </row>
        <row r="3199">
          <cell r="D3199">
            <v>0</v>
          </cell>
        </row>
        <row r="3200">
          <cell r="D3200">
            <v>0</v>
          </cell>
        </row>
        <row r="3201">
          <cell r="D3201">
            <v>0</v>
          </cell>
        </row>
        <row r="3202">
          <cell r="D3202">
            <v>0</v>
          </cell>
        </row>
        <row r="3203">
          <cell r="D3203">
            <v>0</v>
          </cell>
        </row>
        <row r="3204">
          <cell r="D3204">
            <v>0</v>
          </cell>
        </row>
        <row r="3205">
          <cell r="D3205">
            <v>0</v>
          </cell>
        </row>
        <row r="3206">
          <cell r="D3206">
            <v>0</v>
          </cell>
        </row>
        <row r="3207">
          <cell r="D3207">
            <v>0</v>
          </cell>
        </row>
        <row r="3208">
          <cell r="D3208">
            <v>0</v>
          </cell>
        </row>
        <row r="3209">
          <cell r="D3209">
            <v>0</v>
          </cell>
        </row>
        <row r="3210">
          <cell r="D3210">
            <v>0</v>
          </cell>
        </row>
        <row r="3211">
          <cell r="D3211">
            <v>0</v>
          </cell>
        </row>
        <row r="3212">
          <cell r="D3212">
            <v>0</v>
          </cell>
        </row>
        <row r="3213">
          <cell r="D3213">
            <v>0</v>
          </cell>
        </row>
        <row r="3214">
          <cell r="D3214">
            <v>0</v>
          </cell>
        </row>
        <row r="3215">
          <cell r="D3215">
            <v>0</v>
          </cell>
        </row>
        <row r="3216">
          <cell r="D3216">
            <v>0</v>
          </cell>
        </row>
        <row r="3217">
          <cell r="D3217">
            <v>0</v>
          </cell>
        </row>
        <row r="3218">
          <cell r="D3218">
            <v>0</v>
          </cell>
        </row>
        <row r="3219">
          <cell r="D3219">
            <v>0</v>
          </cell>
        </row>
        <row r="3220">
          <cell r="D3220">
            <v>0</v>
          </cell>
        </row>
        <row r="3221">
          <cell r="D3221">
            <v>0</v>
          </cell>
        </row>
        <row r="3222">
          <cell r="D3222">
            <v>0</v>
          </cell>
        </row>
        <row r="3223">
          <cell r="D3223">
            <v>0</v>
          </cell>
        </row>
        <row r="3224">
          <cell r="D3224">
            <v>0</v>
          </cell>
        </row>
        <row r="3225">
          <cell r="D3225">
            <v>0</v>
          </cell>
        </row>
        <row r="3226">
          <cell r="D3226">
            <v>0</v>
          </cell>
        </row>
        <row r="3227">
          <cell r="D3227">
            <v>0</v>
          </cell>
        </row>
        <row r="3228">
          <cell r="D3228">
            <v>0</v>
          </cell>
        </row>
        <row r="3229">
          <cell r="D3229">
            <v>0</v>
          </cell>
        </row>
        <row r="3230">
          <cell r="D3230">
            <v>0</v>
          </cell>
        </row>
        <row r="3231">
          <cell r="D3231">
            <v>0</v>
          </cell>
        </row>
        <row r="3232">
          <cell r="D3232">
            <v>0</v>
          </cell>
        </row>
        <row r="3233">
          <cell r="D3233">
            <v>0</v>
          </cell>
        </row>
        <row r="3234">
          <cell r="D3234">
            <v>0</v>
          </cell>
        </row>
        <row r="3235">
          <cell r="D3235">
            <v>0</v>
          </cell>
        </row>
        <row r="3236">
          <cell r="D3236">
            <v>0</v>
          </cell>
        </row>
        <row r="3237">
          <cell r="D3237">
            <v>0</v>
          </cell>
        </row>
        <row r="3238">
          <cell r="D3238">
            <v>0</v>
          </cell>
        </row>
        <row r="3239">
          <cell r="D3239">
            <v>0</v>
          </cell>
        </row>
        <row r="3240">
          <cell r="D3240">
            <v>0</v>
          </cell>
        </row>
        <row r="3241">
          <cell r="D3241">
            <v>0</v>
          </cell>
        </row>
        <row r="3242">
          <cell r="D3242">
            <v>0</v>
          </cell>
        </row>
        <row r="3243">
          <cell r="D3243">
            <v>0</v>
          </cell>
        </row>
        <row r="3244">
          <cell r="D3244">
            <v>0</v>
          </cell>
        </row>
        <row r="3245">
          <cell r="D3245">
            <v>0</v>
          </cell>
        </row>
        <row r="3246">
          <cell r="D3246">
            <v>0</v>
          </cell>
        </row>
        <row r="3247">
          <cell r="D3247">
            <v>0</v>
          </cell>
        </row>
        <row r="3248">
          <cell r="D3248">
            <v>0</v>
          </cell>
        </row>
        <row r="3249">
          <cell r="D3249">
            <v>0</v>
          </cell>
        </row>
        <row r="3250">
          <cell r="D3250">
            <v>0</v>
          </cell>
        </row>
        <row r="3251">
          <cell r="D3251">
            <v>0</v>
          </cell>
        </row>
        <row r="3252">
          <cell r="D3252">
            <v>0</v>
          </cell>
        </row>
        <row r="3253">
          <cell r="D3253">
            <v>0</v>
          </cell>
        </row>
        <row r="3254">
          <cell r="D3254">
            <v>0</v>
          </cell>
        </row>
        <row r="3255">
          <cell r="D3255">
            <v>0</v>
          </cell>
        </row>
        <row r="3256">
          <cell r="D3256">
            <v>0</v>
          </cell>
        </row>
        <row r="3257">
          <cell r="D3257">
            <v>0</v>
          </cell>
        </row>
        <row r="3258">
          <cell r="D3258">
            <v>0</v>
          </cell>
        </row>
        <row r="3259">
          <cell r="D3259">
            <v>0</v>
          </cell>
        </row>
        <row r="3260">
          <cell r="D3260">
            <v>0</v>
          </cell>
        </row>
        <row r="3261">
          <cell r="D3261">
            <v>0</v>
          </cell>
        </row>
        <row r="3262">
          <cell r="D3262">
            <v>0</v>
          </cell>
        </row>
        <row r="3263">
          <cell r="D3263">
            <v>0</v>
          </cell>
        </row>
        <row r="3264">
          <cell r="D3264">
            <v>0</v>
          </cell>
        </row>
        <row r="3265">
          <cell r="D3265">
            <v>0</v>
          </cell>
        </row>
        <row r="3266">
          <cell r="D3266">
            <v>0</v>
          </cell>
        </row>
        <row r="3267">
          <cell r="D3267">
            <v>0</v>
          </cell>
        </row>
        <row r="3268">
          <cell r="D3268">
            <v>0</v>
          </cell>
        </row>
        <row r="3269">
          <cell r="D3269">
            <v>0</v>
          </cell>
        </row>
        <row r="3270">
          <cell r="D3270">
            <v>0</v>
          </cell>
        </row>
        <row r="3271">
          <cell r="D3271">
            <v>0</v>
          </cell>
        </row>
        <row r="3272">
          <cell r="D3272">
            <v>0</v>
          </cell>
        </row>
        <row r="3273">
          <cell r="D3273">
            <v>0</v>
          </cell>
        </row>
        <row r="3274">
          <cell r="D3274">
            <v>0</v>
          </cell>
        </row>
        <row r="3275">
          <cell r="D3275">
            <v>0</v>
          </cell>
        </row>
        <row r="3276">
          <cell r="D3276">
            <v>0</v>
          </cell>
        </row>
        <row r="3277">
          <cell r="D3277">
            <v>0</v>
          </cell>
        </row>
        <row r="3278">
          <cell r="D3278">
            <v>0</v>
          </cell>
        </row>
        <row r="3279">
          <cell r="D3279">
            <v>0</v>
          </cell>
        </row>
        <row r="3280">
          <cell r="D3280">
            <v>0</v>
          </cell>
        </row>
        <row r="3281">
          <cell r="D3281">
            <v>0</v>
          </cell>
        </row>
        <row r="3282">
          <cell r="D3282">
            <v>0</v>
          </cell>
        </row>
        <row r="3283">
          <cell r="D3283">
            <v>0</v>
          </cell>
        </row>
        <row r="3284">
          <cell r="D3284">
            <v>0</v>
          </cell>
        </row>
        <row r="3285">
          <cell r="D3285">
            <v>0</v>
          </cell>
        </row>
        <row r="3286">
          <cell r="D3286">
            <v>0</v>
          </cell>
        </row>
        <row r="3287">
          <cell r="D3287">
            <v>0</v>
          </cell>
        </row>
        <row r="3288">
          <cell r="D3288">
            <v>0</v>
          </cell>
        </row>
        <row r="3289">
          <cell r="D3289">
            <v>0</v>
          </cell>
        </row>
        <row r="3290">
          <cell r="D3290">
            <v>0</v>
          </cell>
        </row>
        <row r="3291">
          <cell r="D3291">
            <v>0</v>
          </cell>
        </row>
        <row r="3292">
          <cell r="D3292">
            <v>0</v>
          </cell>
        </row>
        <row r="3293">
          <cell r="D3293">
            <v>0</v>
          </cell>
        </row>
        <row r="3294">
          <cell r="D3294">
            <v>0</v>
          </cell>
        </row>
        <row r="3295">
          <cell r="D3295">
            <v>0</v>
          </cell>
        </row>
        <row r="3296">
          <cell r="D3296">
            <v>0</v>
          </cell>
        </row>
        <row r="3297">
          <cell r="D3297">
            <v>0</v>
          </cell>
        </row>
        <row r="3298">
          <cell r="D3298">
            <v>0</v>
          </cell>
        </row>
        <row r="3299">
          <cell r="D3299">
            <v>0</v>
          </cell>
        </row>
        <row r="3300">
          <cell r="D3300">
            <v>0</v>
          </cell>
        </row>
        <row r="3301">
          <cell r="D3301">
            <v>0</v>
          </cell>
        </row>
        <row r="3302">
          <cell r="D3302">
            <v>0</v>
          </cell>
        </row>
        <row r="3303">
          <cell r="D3303">
            <v>0</v>
          </cell>
        </row>
        <row r="3304">
          <cell r="D3304">
            <v>0</v>
          </cell>
        </row>
        <row r="3305">
          <cell r="D3305">
            <v>0</v>
          </cell>
        </row>
        <row r="3306">
          <cell r="D3306">
            <v>0</v>
          </cell>
        </row>
        <row r="3307">
          <cell r="D3307">
            <v>0</v>
          </cell>
        </row>
        <row r="3308">
          <cell r="D3308">
            <v>0</v>
          </cell>
        </row>
        <row r="3309">
          <cell r="D3309">
            <v>0</v>
          </cell>
        </row>
        <row r="3310">
          <cell r="D3310">
            <v>0</v>
          </cell>
        </row>
        <row r="3311">
          <cell r="D3311">
            <v>0</v>
          </cell>
        </row>
        <row r="3312">
          <cell r="D3312">
            <v>0</v>
          </cell>
        </row>
        <row r="3313">
          <cell r="D3313">
            <v>0</v>
          </cell>
        </row>
        <row r="3314">
          <cell r="D3314">
            <v>0</v>
          </cell>
        </row>
        <row r="3315">
          <cell r="D3315">
            <v>0</v>
          </cell>
        </row>
        <row r="3316">
          <cell r="D3316">
            <v>0</v>
          </cell>
        </row>
        <row r="3317">
          <cell r="D3317">
            <v>0</v>
          </cell>
        </row>
        <row r="3318">
          <cell r="D3318">
            <v>0</v>
          </cell>
        </row>
        <row r="3319">
          <cell r="D3319">
            <v>0</v>
          </cell>
        </row>
        <row r="3320">
          <cell r="D3320">
            <v>0</v>
          </cell>
        </row>
        <row r="3321">
          <cell r="D3321">
            <v>0</v>
          </cell>
        </row>
        <row r="3322">
          <cell r="D3322">
            <v>0</v>
          </cell>
        </row>
        <row r="3323">
          <cell r="D3323">
            <v>0</v>
          </cell>
        </row>
        <row r="3324">
          <cell r="D3324">
            <v>0</v>
          </cell>
        </row>
        <row r="3325">
          <cell r="D3325">
            <v>0</v>
          </cell>
        </row>
        <row r="3326">
          <cell r="D3326">
            <v>0</v>
          </cell>
        </row>
        <row r="3327">
          <cell r="D3327">
            <v>0</v>
          </cell>
        </row>
        <row r="3328">
          <cell r="D3328">
            <v>0</v>
          </cell>
        </row>
        <row r="3329">
          <cell r="D3329">
            <v>0</v>
          </cell>
        </row>
        <row r="3330">
          <cell r="D3330">
            <v>0</v>
          </cell>
        </row>
        <row r="3331">
          <cell r="D3331">
            <v>0</v>
          </cell>
        </row>
        <row r="3332">
          <cell r="D3332">
            <v>0</v>
          </cell>
        </row>
        <row r="3333">
          <cell r="D3333">
            <v>0</v>
          </cell>
        </row>
        <row r="3334">
          <cell r="D3334">
            <v>0</v>
          </cell>
        </row>
        <row r="3335">
          <cell r="D3335">
            <v>0</v>
          </cell>
        </row>
        <row r="3336">
          <cell r="D3336">
            <v>0</v>
          </cell>
        </row>
        <row r="3337">
          <cell r="D3337">
            <v>0</v>
          </cell>
        </row>
        <row r="3338">
          <cell r="D3338">
            <v>0</v>
          </cell>
        </row>
        <row r="3339">
          <cell r="D3339">
            <v>0</v>
          </cell>
        </row>
        <row r="3340">
          <cell r="D3340">
            <v>0</v>
          </cell>
        </row>
        <row r="3341">
          <cell r="D3341">
            <v>0</v>
          </cell>
        </row>
        <row r="3342">
          <cell r="D3342">
            <v>0</v>
          </cell>
        </row>
        <row r="3343">
          <cell r="D3343">
            <v>0</v>
          </cell>
        </row>
        <row r="3344">
          <cell r="D3344">
            <v>0</v>
          </cell>
        </row>
        <row r="3345">
          <cell r="D3345">
            <v>0</v>
          </cell>
        </row>
        <row r="3346">
          <cell r="D3346">
            <v>0</v>
          </cell>
        </row>
        <row r="3347">
          <cell r="D3347">
            <v>0</v>
          </cell>
        </row>
        <row r="3348">
          <cell r="D3348">
            <v>0</v>
          </cell>
        </row>
        <row r="3349">
          <cell r="D3349">
            <v>0</v>
          </cell>
        </row>
        <row r="3350">
          <cell r="D3350">
            <v>0</v>
          </cell>
        </row>
        <row r="3351">
          <cell r="D3351">
            <v>0</v>
          </cell>
        </row>
        <row r="3352">
          <cell r="D3352">
            <v>0</v>
          </cell>
        </row>
        <row r="3353">
          <cell r="D3353">
            <v>0</v>
          </cell>
        </row>
        <row r="3354">
          <cell r="D3354">
            <v>0</v>
          </cell>
        </row>
        <row r="3355">
          <cell r="D3355">
            <v>0</v>
          </cell>
        </row>
        <row r="3356">
          <cell r="D3356">
            <v>0</v>
          </cell>
        </row>
        <row r="3357">
          <cell r="D3357">
            <v>0</v>
          </cell>
        </row>
        <row r="3358">
          <cell r="D3358">
            <v>0</v>
          </cell>
        </row>
        <row r="3359">
          <cell r="D3359">
            <v>0</v>
          </cell>
        </row>
        <row r="3360">
          <cell r="D3360">
            <v>0</v>
          </cell>
        </row>
        <row r="3361">
          <cell r="D3361">
            <v>0</v>
          </cell>
        </row>
        <row r="3362">
          <cell r="D3362">
            <v>0</v>
          </cell>
        </row>
        <row r="3363">
          <cell r="D3363">
            <v>0</v>
          </cell>
        </row>
        <row r="3364">
          <cell r="D3364">
            <v>0</v>
          </cell>
        </row>
        <row r="3365">
          <cell r="D3365">
            <v>0</v>
          </cell>
        </row>
        <row r="3366">
          <cell r="D3366">
            <v>0</v>
          </cell>
        </row>
        <row r="3367">
          <cell r="D3367">
            <v>0</v>
          </cell>
        </row>
        <row r="3368">
          <cell r="D3368">
            <v>0</v>
          </cell>
        </row>
        <row r="3369">
          <cell r="D3369">
            <v>0</v>
          </cell>
        </row>
        <row r="3370">
          <cell r="D3370">
            <v>0</v>
          </cell>
        </row>
        <row r="3371">
          <cell r="D3371">
            <v>0</v>
          </cell>
        </row>
        <row r="3372">
          <cell r="D3372">
            <v>0</v>
          </cell>
        </row>
        <row r="3373">
          <cell r="D3373">
            <v>0</v>
          </cell>
        </row>
        <row r="3374">
          <cell r="D3374">
            <v>0</v>
          </cell>
        </row>
        <row r="3375">
          <cell r="D3375">
            <v>0</v>
          </cell>
        </row>
        <row r="3376">
          <cell r="D3376">
            <v>0</v>
          </cell>
        </row>
        <row r="3377">
          <cell r="D3377">
            <v>0</v>
          </cell>
        </row>
        <row r="3378">
          <cell r="D3378">
            <v>0</v>
          </cell>
        </row>
        <row r="3379">
          <cell r="D3379">
            <v>0</v>
          </cell>
        </row>
        <row r="3380">
          <cell r="D3380">
            <v>0</v>
          </cell>
        </row>
        <row r="3381">
          <cell r="D3381">
            <v>0</v>
          </cell>
        </row>
        <row r="3382">
          <cell r="D3382">
            <v>0</v>
          </cell>
        </row>
        <row r="3383">
          <cell r="D3383">
            <v>0</v>
          </cell>
        </row>
        <row r="3384">
          <cell r="D3384">
            <v>0</v>
          </cell>
        </row>
        <row r="3385">
          <cell r="D3385">
            <v>0</v>
          </cell>
        </row>
        <row r="3386">
          <cell r="D3386">
            <v>0</v>
          </cell>
        </row>
        <row r="3387">
          <cell r="D3387">
            <v>0</v>
          </cell>
        </row>
        <row r="3388">
          <cell r="D3388">
            <v>0</v>
          </cell>
        </row>
        <row r="3389">
          <cell r="D3389">
            <v>0</v>
          </cell>
        </row>
        <row r="3390">
          <cell r="D3390">
            <v>0</v>
          </cell>
        </row>
        <row r="3391">
          <cell r="D3391">
            <v>0</v>
          </cell>
        </row>
        <row r="3392">
          <cell r="D3392">
            <v>0</v>
          </cell>
        </row>
        <row r="3393">
          <cell r="D3393">
            <v>0</v>
          </cell>
        </row>
        <row r="3394">
          <cell r="D3394">
            <v>0</v>
          </cell>
        </row>
        <row r="3395">
          <cell r="D3395">
            <v>0</v>
          </cell>
        </row>
        <row r="3396">
          <cell r="D3396">
            <v>0</v>
          </cell>
        </row>
        <row r="3397">
          <cell r="D3397">
            <v>0</v>
          </cell>
        </row>
        <row r="3398">
          <cell r="D3398">
            <v>0</v>
          </cell>
        </row>
        <row r="3399">
          <cell r="D3399">
            <v>0</v>
          </cell>
        </row>
        <row r="3400">
          <cell r="D3400">
            <v>0</v>
          </cell>
        </row>
        <row r="3401">
          <cell r="D3401">
            <v>0</v>
          </cell>
        </row>
        <row r="3402">
          <cell r="D3402">
            <v>0</v>
          </cell>
        </row>
        <row r="3403">
          <cell r="D3403">
            <v>0</v>
          </cell>
        </row>
        <row r="3404">
          <cell r="D3404">
            <v>0</v>
          </cell>
        </row>
        <row r="3405">
          <cell r="D3405">
            <v>0</v>
          </cell>
        </row>
        <row r="3406">
          <cell r="D3406">
            <v>0</v>
          </cell>
        </row>
        <row r="3407">
          <cell r="D3407">
            <v>0</v>
          </cell>
        </row>
        <row r="3408">
          <cell r="D3408">
            <v>0</v>
          </cell>
        </row>
        <row r="3409">
          <cell r="D3409">
            <v>0</v>
          </cell>
        </row>
        <row r="3410">
          <cell r="D3410">
            <v>0</v>
          </cell>
        </row>
        <row r="3411">
          <cell r="D3411">
            <v>0</v>
          </cell>
        </row>
        <row r="3412">
          <cell r="D3412">
            <v>0</v>
          </cell>
        </row>
        <row r="3413">
          <cell r="D3413">
            <v>0</v>
          </cell>
        </row>
        <row r="3414">
          <cell r="D3414">
            <v>0</v>
          </cell>
        </row>
        <row r="3415">
          <cell r="D3415">
            <v>0</v>
          </cell>
        </row>
        <row r="3416">
          <cell r="D3416">
            <v>0</v>
          </cell>
        </row>
        <row r="3417">
          <cell r="D3417">
            <v>0</v>
          </cell>
        </row>
        <row r="3418">
          <cell r="D3418">
            <v>0</v>
          </cell>
        </row>
        <row r="3419">
          <cell r="D3419">
            <v>0</v>
          </cell>
        </row>
        <row r="3420">
          <cell r="D3420">
            <v>0</v>
          </cell>
        </row>
        <row r="3421">
          <cell r="D3421">
            <v>0</v>
          </cell>
        </row>
        <row r="3422">
          <cell r="D3422">
            <v>0</v>
          </cell>
        </row>
        <row r="3423">
          <cell r="D3423">
            <v>0</v>
          </cell>
        </row>
        <row r="3424">
          <cell r="D3424">
            <v>0</v>
          </cell>
        </row>
        <row r="3425">
          <cell r="D3425">
            <v>0</v>
          </cell>
        </row>
        <row r="3426">
          <cell r="D3426">
            <v>0</v>
          </cell>
        </row>
        <row r="3427">
          <cell r="D3427">
            <v>0</v>
          </cell>
        </row>
        <row r="3428">
          <cell r="D3428">
            <v>0</v>
          </cell>
        </row>
        <row r="3429">
          <cell r="D3429">
            <v>0</v>
          </cell>
        </row>
        <row r="3430">
          <cell r="D3430">
            <v>0</v>
          </cell>
        </row>
        <row r="3431">
          <cell r="D3431">
            <v>0</v>
          </cell>
        </row>
        <row r="3432">
          <cell r="D3432">
            <v>0</v>
          </cell>
        </row>
        <row r="3433">
          <cell r="D3433">
            <v>0</v>
          </cell>
        </row>
        <row r="3434">
          <cell r="D3434">
            <v>0</v>
          </cell>
        </row>
        <row r="3435">
          <cell r="D3435">
            <v>0</v>
          </cell>
        </row>
        <row r="3436">
          <cell r="D3436">
            <v>0</v>
          </cell>
        </row>
        <row r="3437">
          <cell r="D3437">
            <v>0</v>
          </cell>
        </row>
        <row r="3438">
          <cell r="D3438">
            <v>0</v>
          </cell>
        </row>
        <row r="3439">
          <cell r="D3439">
            <v>0</v>
          </cell>
        </row>
        <row r="3440">
          <cell r="D3440">
            <v>0</v>
          </cell>
        </row>
        <row r="3441">
          <cell r="D3441">
            <v>0</v>
          </cell>
        </row>
        <row r="3442">
          <cell r="D3442">
            <v>0</v>
          </cell>
        </row>
        <row r="3443">
          <cell r="D3443">
            <v>0</v>
          </cell>
        </row>
        <row r="3444">
          <cell r="D3444">
            <v>0</v>
          </cell>
        </row>
        <row r="3445">
          <cell r="D3445">
            <v>0</v>
          </cell>
        </row>
        <row r="3446">
          <cell r="D3446">
            <v>0</v>
          </cell>
        </row>
        <row r="3447">
          <cell r="D3447">
            <v>0</v>
          </cell>
        </row>
        <row r="3448">
          <cell r="D3448">
            <v>0</v>
          </cell>
        </row>
        <row r="3449">
          <cell r="D3449">
            <v>0</v>
          </cell>
        </row>
        <row r="3450">
          <cell r="D3450">
            <v>0</v>
          </cell>
        </row>
        <row r="3451">
          <cell r="D3451">
            <v>0</v>
          </cell>
        </row>
        <row r="3452">
          <cell r="D3452">
            <v>0</v>
          </cell>
        </row>
        <row r="3453">
          <cell r="D3453">
            <v>0</v>
          </cell>
        </row>
        <row r="3454">
          <cell r="D3454">
            <v>0</v>
          </cell>
        </row>
        <row r="3455">
          <cell r="D3455">
            <v>0</v>
          </cell>
        </row>
        <row r="3456">
          <cell r="D3456">
            <v>0</v>
          </cell>
        </row>
        <row r="3457">
          <cell r="D3457">
            <v>0</v>
          </cell>
        </row>
        <row r="3458">
          <cell r="D3458">
            <v>0</v>
          </cell>
        </row>
        <row r="3459">
          <cell r="D3459">
            <v>0</v>
          </cell>
        </row>
        <row r="3460">
          <cell r="D3460">
            <v>0</v>
          </cell>
        </row>
        <row r="3461">
          <cell r="D3461">
            <v>0</v>
          </cell>
        </row>
        <row r="3462">
          <cell r="D3462">
            <v>0</v>
          </cell>
        </row>
        <row r="3463">
          <cell r="D3463">
            <v>0</v>
          </cell>
        </row>
        <row r="3464">
          <cell r="D3464">
            <v>0</v>
          </cell>
        </row>
        <row r="3465">
          <cell r="D3465">
            <v>0</v>
          </cell>
        </row>
        <row r="3466">
          <cell r="D3466">
            <v>0</v>
          </cell>
        </row>
        <row r="3467">
          <cell r="D3467">
            <v>0</v>
          </cell>
        </row>
        <row r="3468">
          <cell r="D3468">
            <v>0</v>
          </cell>
        </row>
        <row r="3469">
          <cell r="D3469">
            <v>0</v>
          </cell>
        </row>
        <row r="3470">
          <cell r="D3470">
            <v>0</v>
          </cell>
        </row>
        <row r="3471">
          <cell r="D3471">
            <v>0</v>
          </cell>
        </row>
        <row r="3472">
          <cell r="D3472">
            <v>0</v>
          </cell>
        </row>
        <row r="3473">
          <cell r="D3473">
            <v>0</v>
          </cell>
        </row>
        <row r="3474">
          <cell r="D3474">
            <v>0</v>
          </cell>
        </row>
        <row r="3475">
          <cell r="D3475">
            <v>0</v>
          </cell>
        </row>
        <row r="3476">
          <cell r="D3476">
            <v>0</v>
          </cell>
        </row>
        <row r="3477">
          <cell r="D3477">
            <v>0</v>
          </cell>
        </row>
        <row r="3478">
          <cell r="D3478">
            <v>0</v>
          </cell>
        </row>
        <row r="3479">
          <cell r="D3479">
            <v>0</v>
          </cell>
        </row>
        <row r="3480">
          <cell r="D3480">
            <v>0</v>
          </cell>
        </row>
        <row r="3481">
          <cell r="D3481">
            <v>0</v>
          </cell>
        </row>
        <row r="3482">
          <cell r="D3482">
            <v>0</v>
          </cell>
        </row>
        <row r="3483">
          <cell r="D3483">
            <v>0</v>
          </cell>
        </row>
        <row r="3484">
          <cell r="D3484">
            <v>0</v>
          </cell>
        </row>
        <row r="3485">
          <cell r="D3485">
            <v>0</v>
          </cell>
        </row>
        <row r="3486">
          <cell r="D3486">
            <v>0</v>
          </cell>
        </row>
        <row r="3487">
          <cell r="D3487">
            <v>0</v>
          </cell>
        </row>
        <row r="3488">
          <cell r="D3488">
            <v>0</v>
          </cell>
        </row>
        <row r="3489">
          <cell r="D3489">
            <v>0</v>
          </cell>
        </row>
        <row r="3490">
          <cell r="D3490">
            <v>0</v>
          </cell>
        </row>
        <row r="3491">
          <cell r="D3491">
            <v>0</v>
          </cell>
        </row>
        <row r="3492">
          <cell r="D3492">
            <v>0</v>
          </cell>
        </row>
        <row r="3493">
          <cell r="D3493">
            <v>0</v>
          </cell>
        </row>
        <row r="3494">
          <cell r="D3494">
            <v>0</v>
          </cell>
        </row>
        <row r="3495">
          <cell r="D3495">
            <v>0</v>
          </cell>
        </row>
        <row r="3496">
          <cell r="D3496">
            <v>0</v>
          </cell>
        </row>
        <row r="3497">
          <cell r="D3497">
            <v>0</v>
          </cell>
        </row>
        <row r="3498">
          <cell r="D3498">
            <v>0</v>
          </cell>
        </row>
        <row r="3499">
          <cell r="D3499">
            <v>0</v>
          </cell>
        </row>
        <row r="3500">
          <cell r="D3500">
            <v>0</v>
          </cell>
        </row>
        <row r="3501">
          <cell r="D3501">
            <v>0</v>
          </cell>
        </row>
        <row r="3502">
          <cell r="D3502">
            <v>0</v>
          </cell>
        </row>
        <row r="3503">
          <cell r="D3503">
            <v>0</v>
          </cell>
        </row>
        <row r="3504">
          <cell r="D3504">
            <v>0</v>
          </cell>
        </row>
        <row r="3505">
          <cell r="D3505">
            <v>0</v>
          </cell>
        </row>
        <row r="3506">
          <cell r="D3506">
            <v>0</v>
          </cell>
        </row>
        <row r="3507">
          <cell r="D3507">
            <v>0</v>
          </cell>
        </row>
        <row r="3508">
          <cell r="D3508">
            <v>0</v>
          </cell>
        </row>
        <row r="3509">
          <cell r="D3509">
            <v>0</v>
          </cell>
        </row>
        <row r="3510">
          <cell r="D3510">
            <v>0</v>
          </cell>
        </row>
        <row r="3511">
          <cell r="D3511">
            <v>0</v>
          </cell>
        </row>
        <row r="3512">
          <cell r="D3512">
            <v>0</v>
          </cell>
        </row>
        <row r="3513">
          <cell r="D3513">
            <v>0</v>
          </cell>
        </row>
        <row r="3514">
          <cell r="D3514">
            <v>0</v>
          </cell>
        </row>
        <row r="3515">
          <cell r="D3515">
            <v>0</v>
          </cell>
        </row>
        <row r="3516">
          <cell r="D3516">
            <v>0</v>
          </cell>
        </row>
        <row r="3517">
          <cell r="D3517">
            <v>0</v>
          </cell>
        </row>
        <row r="3518">
          <cell r="D3518">
            <v>0</v>
          </cell>
        </row>
        <row r="3519">
          <cell r="D3519">
            <v>0</v>
          </cell>
        </row>
        <row r="3520">
          <cell r="D3520">
            <v>0</v>
          </cell>
        </row>
        <row r="3521">
          <cell r="D3521">
            <v>0</v>
          </cell>
        </row>
        <row r="3522">
          <cell r="D3522">
            <v>0</v>
          </cell>
        </row>
        <row r="3523">
          <cell r="D3523">
            <v>0</v>
          </cell>
        </row>
        <row r="3524">
          <cell r="D3524">
            <v>0</v>
          </cell>
        </row>
        <row r="3525">
          <cell r="D3525">
            <v>0</v>
          </cell>
        </row>
        <row r="3526">
          <cell r="D3526">
            <v>0</v>
          </cell>
        </row>
        <row r="3527">
          <cell r="D3527">
            <v>0</v>
          </cell>
        </row>
        <row r="3528">
          <cell r="D3528">
            <v>0</v>
          </cell>
        </row>
        <row r="3529">
          <cell r="D3529">
            <v>0</v>
          </cell>
        </row>
        <row r="3530">
          <cell r="D3530">
            <v>0</v>
          </cell>
        </row>
        <row r="3531">
          <cell r="D3531">
            <v>0</v>
          </cell>
        </row>
        <row r="3532">
          <cell r="D3532">
            <v>0</v>
          </cell>
        </row>
        <row r="3533">
          <cell r="D3533">
            <v>0</v>
          </cell>
        </row>
        <row r="3534">
          <cell r="D3534">
            <v>0</v>
          </cell>
        </row>
        <row r="3535">
          <cell r="D3535">
            <v>0</v>
          </cell>
        </row>
        <row r="3536">
          <cell r="D3536">
            <v>0</v>
          </cell>
        </row>
        <row r="3537">
          <cell r="D3537">
            <v>0</v>
          </cell>
        </row>
        <row r="3538">
          <cell r="D3538">
            <v>0</v>
          </cell>
        </row>
        <row r="3539">
          <cell r="D3539">
            <v>0</v>
          </cell>
        </row>
        <row r="3540">
          <cell r="D3540">
            <v>0</v>
          </cell>
        </row>
        <row r="3541">
          <cell r="D3541">
            <v>0</v>
          </cell>
        </row>
        <row r="3542">
          <cell r="D3542">
            <v>0</v>
          </cell>
        </row>
        <row r="3543">
          <cell r="D3543">
            <v>0</v>
          </cell>
        </row>
        <row r="3544">
          <cell r="D3544">
            <v>0</v>
          </cell>
        </row>
        <row r="3545">
          <cell r="D3545">
            <v>0</v>
          </cell>
        </row>
        <row r="3546">
          <cell r="D3546">
            <v>0</v>
          </cell>
        </row>
        <row r="3547">
          <cell r="D3547">
            <v>0</v>
          </cell>
        </row>
        <row r="3548">
          <cell r="D3548">
            <v>0</v>
          </cell>
        </row>
        <row r="3549">
          <cell r="D3549">
            <v>0</v>
          </cell>
        </row>
        <row r="3550">
          <cell r="D3550">
            <v>0</v>
          </cell>
        </row>
        <row r="3551">
          <cell r="D3551">
            <v>0</v>
          </cell>
        </row>
        <row r="3552">
          <cell r="D3552">
            <v>0</v>
          </cell>
        </row>
        <row r="3553">
          <cell r="D3553">
            <v>0</v>
          </cell>
        </row>
        <row r="3554">
          <cell r="D3554">
            <v>0</v>
          </cell>
        </row>
        <row r="3555">
          <cell r="D3555">
            <v>0</v>
          </cell>
        </row>
        <row r="3556">
          <cell r="D3556">
            <v>0</v>
          </cell>
        </row>
        <row r="3557">
          <cell r="D3557">
            <v>0</v>
          </cell>
        </row>
        <row r="3558">
          <cell r="D3558">
            <v>0</v>
          </cell>
        </row>
        <row r="3559">
          <cell r="D3559">
            <v>0</v>
          </cell>
        </row>
        <row r="3560">
          <cell r="D3560">
            <v>0</v>
          </cell>
        </row>
        <row r="3561">
          <cell r="D3561">
            <v>0</v>
          </cell>
        </row>
        <row r="3562">
          <cell r="D3562">
            <v>0</v>
          </cell>
        </row>
        <row r="3563">
          <cell r="D3563">
            <v>0</v>
          </cell>
        </row>
        <row r="3564">
          <cell r="D3564">
            <v>0</v>
          </cell>
        </row>
        <row r="3565">
          <cell r="D3565">
            <v>0</v>
          </cell>
        </row>
        <row r="3566">
          <cell r="D3566">
            <v>0</v>
          </cell>
        </row>
        <row r="3567">
          <cell r="D3567">
            <v>0</v>
          </cell>
        </row>
        <row r="3568">
          <cell r="D3568">
            <v>0</v>
          </cell>
        </row>
        <row r="3569">
          <cell r="D3569">
            <v>0</v>
          </cell>
        </row>
        <row r="3570">
          <cell r="D3570">
            <v>0</v>
          </cell>
        </row>
        <row r="3571">
          <cell r="D3571">
            <v>0</v>
          </cell>
        </row>
        <row r="3572">
          <cell r="D3572">
            <v>0</v>
          </cell>
        </row>
        <row r="3573">
          <cell r="D3573">
            <v>0</v>
          </cell>
        </row>
        <row r="3574">
          <cell r="D3574">
            <v>0</v>
          </cell>
        </row>
        <row r="3575">
          <cell r="D3575">
            <v>0</v>
          </cell>
        </row>
        <row r="3576">
          <cell r="D3576">
            <v>0</v>
          </cell>
        </row>
        <row r="3577">
          <cell r="D3577">
            <v>0</v>
          </cell>
        </row>
        <row r="3578">
          <cell r="D3578">
            <v>0</v>
          </cell>
        </row>
        <row r="3579">
          <cell r="D3579">
            <v>0</v>
          </cell>
        </row>
        <row r="3580">
          <cell r="D3580">
            <v>0</v>
          </cell>
        </row>
        <row r="3581">
          <cell r="D3581">
            <v>0</v>
          </cell>
        </row>
        <row r="3582">
          <cell r="D3582">
            <v>0</v>
          </cell>
        </row>
        <row r="3583">
          <cell r="D3583">
            <v>0</v>
          </cell>
        </row>
        <row r="3584">
          <cell r="D3584">
            <v>0</v>
          </cell>
        </row>
        <row r="3585">
          <cell r="D3585">
            <v>0</v>
          </cell>
        </row>
        <row r="3586">
          <cell r="D3586">
            <v>0</v>
          </cell>
        </row>
        <row r="3587">
          <cell r="D3587">
            <v>0</v>
          </cell>
        </row>
        <row r="3588">
          <cell r="D3588">
            <v>0</v>
          </cell>
        </row>
        <row r="3589">
          <cell r="D3589">
            <v>0</v>
          </cell>
        </row>
        <row r="3590">
          <cell r="D3590">
            <v>0</v>
          </cell>
        </row>
        <row r="3591">
          <cell r="D3591">
            <v>0</v>
          </cell>
        </row>
        <row r="3592">
          <cell r="D3592">
            <v>0</v>
          </cell>
        </row>
        <row r="3593">
          <cell r="D3593">
            <v>0</v>
          </cell>
        </row>
        <row r="3594">
          <cell r="D3594">
            <v>0</v>
          </cell>
        </row>
        <row r="3595">
          <cell r="D3595">
            <v>0</v>
          </cell>
        </row>
        <row r="3596">
          <cell r="D3596">
            <v>0</v>
          </cell>
        </row>
        <row r="3597">
          <cell r="D3597">
            <v>0</v>
          </cell>
        </row>
        <row r="3598">
          <cell r="D3598">
            <v>0</v>
          </cell>
        </row>
        <row r="3599">
          <cell r="D3599">
            <v>0</v>
          </cell>
        </row>
        <row r="3600">
          <cell r="D3600">
            <v>0</v>
          </cell>
        </row>
        <row r="3601">
          <cell r="D3601">
            <v>0</v>
          </cell>
        </row>
        <row r="3602">
          <cell r="D3602">
            <v>0</v>
          </cell>
        </row>
        <row r="3603">
          <cell r="D3603">
            <v>0</v>
          </cell>
        </row>
        <row r="3604">
          <cell r="D3604">
            <v>0</v>
          </cell>
        </row>
        <row r="3605">
          <cell r="D3605">
            <v>0</v>
          </cell>
        </row>
        <row r="3606">
          <cell r="D3606">
            <v>0</v>
          </cell>
        </row>
        <row r="3607">
          <cell r="D3607">
            <v>0</v>
          </cell>
        </row>
        <row r="3608">
          <cell r="D3608">
            <v>0</v>
          </cell>
        </row>
        <row r="3609">
          <cell r="D3609">
            <v>0</v>
          </cell>
        </row>
        <row r="3610">
          <cell r="D3610">
            <v>0</v>
          </cell>
        </row>
        <row r="3611">
          <cell r="D3611">
            <v>0</v>
          </cell>
        </row>
        <row r="3612">
          <cell r="D3612">
            <v>0</v>
          </cell>
        </row>
        <row r="3613">
          <cell r="D3613">
            <v>0</v>
          </cell>
        </row>
        <row r="3614">
          <cell r="D3614">
            <v>0</v>
          </cell>
        </row>
        <row r="3615">
          <cell r="D3615">
            <v>0</v>
          </cell>
        </row>
        <row r="3616">
          <cell r="D3616">
            <v>0</v>
          </cell>
        </row>
        <row r="3617">
          <cell r="D3617">
            <v>0</v>
          </cell>
        </row>
        <row r="3618">
          <cell r="D3618">
            <v>0</v>
          </cell>
        </row>
        <row r="3619">
          <cell r="D3619">
            <v>0</v>
          </cell>
        </row>
        <row r="3620">
          <cell r="D3620">
            <v>0</v>
          </cell>
        </row>
        <row r="3621">
          <cell r="D3621">
            <v>0</v>
          </cell>
        </row>
        <row r="3622">
          <cell r="D3622">
            <v>0</v>
          </cell>
        </row>
        <row r="3623">
          <cell r="D3623">
            <v>0</v>
          </cell>
        </row>
        <row r="3624">
          <cell r="D3624">
            <v>0</v>
          </cell>
        </row>
        <row r="3625">
          <cell r="D3625">
            <v>0</v>
          </cell>
        </row>
        <row r="3626">
          <cell r="D3626">
            <v>0</v>
          </cell>
        </row>
        <row r="3627">
          <cell r="D3627">
            <v>0</v>
          </cell>
        </row>
        <row r="3628">
          <cell r="D3628">
            <v>0</v>
          </cell>
        </row>
        <row r="3629">
          <cell r="D3629">
            <v>0</v>
          </cell>
        </row>
        <row r="3630">
          <cell r="D3630">
            <v>0</v>
          </cell>
        </row>
        <row r="3631">
          <cell r="D3631">
            <v>0</v>
          </cell>
        </row>
        <row r="3632">
          <cell r="D3632">
            <v>0</v>
          </cell>
        </row>
        <row r="3633">
          <cell r="D3633">
            <v>0</v>
          </cell>
        </row>
        <row r="3634">
          <cell r="D3634">
            <v>0</v>
          </cell>
        </row>
        <row r="3635">
          <cell r="D3635">
            <v>0</v>
          </cell>
        </row>
        <row r="3636">
          <cell r="D3636">
            <v>0</v>
          </cell>
        </row>
        <row r="3637">
          <cell r="D3637">
            <v>0</v>
          </cell>
        </row>
        <row r="3638">
          <cell r="D3638">
            <v>0</v>
          </cell>
        </row>
        <row r="3639">
          <cell r="D3639">
            <v>0</v>
          </cell>
        </row>
        <row r="3640">
          <cell r="D3640">
            <v>0</v>
          </cell>
        </row>
        <row r="3641">
          <cell r="D3641">
            <v>0</v>
          </cell>
        </row>
        <row r="3642">
          <cell r="D3642">
            <v>0</v>
          </cell>
        </row>
        <row r="3643">
          <cell r="D3643">
            <v>0</v>
          </cell>
        </row>
        <row r="3644">
          <cell r="D3644">
            <v>0</v>
          </cell>
        </row>
        <row r="3645">
          <cell r="D3645">
            <v>0</v>
          </cell>
        </row>
        <row r="3646">
          <cell r="D3646">
            <v>0</v>
          </cell>
        </row>
        <row r="3647">
          <cell r="D3647">
            <v>0</v>
          </cell>
        </row>
        <row r="3648">
          <cell r="D3648">
            <v>0</v>
          </cell>
        </row>
        <row r="3649">
          <cell r="D3649">
            <v>0</v>
          </cell>
        </row>
        <row r="3650">
          <cell r="D3650">
            <v>0</v>
          </cell>
        </row>
        <row r="3651">
          <cell r="D3651">
            <v>0</v>
          </cell>
        </row>
        <row r="3652">
          <cell r="D3652">
            <v>0</v>
          </cell>
        </row>
        <row r="3653">
          <cell r="D3653">
            <v>0</v>
          </cell>
        </row>
        <row r="3654">
          <cell r="D3654">
            <v>0</v>
          </cell>
        </row>
        <row r="3655">
          <cell r="D3655">
            <v>0</v>
          </cell>
        </row>
        <row r="3656">
          <cell r="D3656">
            <v>0</v>
          </cell>
        </row>
        <row r="3657">
          <cell r="D3657">
            <v>0</v>
          </cell>
        </row>
        <row r="3658">
          <cell r="D3658">
            <v>0</v>
          </cell>
        </row>
        <row r="3659">
          <cell r="D3659">
            <v>0</v>
          </cell>
        </row>
        <row r="3660">
          <cell r="D3660">
            <v>0</v>
          </cell>
        </row>
        <row r="3661">
          <cell r="D3661">
            <v>0</v>
          </cell>
        </row>
        <row r="3662">
          <cell r="D3662">
            <v>0</v>
          </cell>
        </row>
        <row r="3663">
          <cell r="D3663">
            <v>0</v>
          </cell>
        </row>
        <row r="3664">
          <cell r="D3664">
            <v>0</v>
          </cell>
        </row>
        <row r="3665">
          <cell r="D3665">
            <v>0</v>
          </cell>
        </row>
        <row r="3666">
          <cell r="D3666">
            <v>0</v>
          </cell>
        </row>
        <row r="3667">
          <cell r="D3667">
            <v>0</v>
          </cell>
        </row>
        <row r="3668">
          <cell r="D3668">
            <v>0</v>
          </cell>
        </row>
        <row r="3669">
          <cell r="D3669">
            <v>0</v>
          </cell>
        </row>
        <row r="3670">
          <cell r="D3670">
            <v>0</v>
          </cell>
        </row>
        <row r="3671">
          <cell r="D3671">
            <v>0</v>
          </cell>
        </row>
        <row r="3672">
          <cell r="D3672">
            <v>0</v>
          </cell>
        </row>
        <row r="3673">
          <cell r="D3673">
            <v>0</v>
          </cell>
        </row>
        <row r="3674">
          <cell r="D3674">
            <v>0</v>
          </cell>
        </row>
        <row r="3675">
          <cell r="D3675">
            <v>0</v>
          </cell>
        </row>
        <row r="3676">
          <cell r="D3676">
            <v>0</v>
          </cell>
        </row>
        <row r="3677">
          <cell r="D3677">
            <v>0</v>
          </cell>
        </row>
        <row r="3678">
          <cell r="D3678">
            <v>0</v>
          </cell>
        </row>
        <row r="3679">
          <cell r="D3679">
            <v>0</v>
          </cell>
        </row>
        <row r="3680">
          <cell r="D3680">
            <v>0</v>
          </cell>
        </row>
        <row r="3681">
          <cell r="D3681">
            <v>0</v>
          </cell>
        </row>
        <row r="3682">
          <cell r="D3682">
            <v>0</v>
          </cell>
        </row>
        <row r="3683">
          <cell r="D3683">
            <v>0</v>
          </cell>
        </row>
        <row r="3684">
          <cell r="D3684">
            <v>0</v>
          </cell>
        </row>
        <row r="3685">
          <cell r="D3685">
            <v>0</v>
          </cell>
        </row>
        <row r="3686">
          <cell r="D3686">
            <v>0</v>
          </cell>
        </row>
        <row r="3687">
          <cell r="D3687">
            <v>0</v>
          </cell>
        </row>
        <row r="3688">
          <cell r="D3688">
            <v>0</v>
          </cell>
        </row>
        <row r="3689">
          <cell r="D3689">
            <v>0</v>
          </cell>
        </row>
        <row r="3690">
          <cell r="D3690">
            <v>0</v>
          </cell>
        </row>
        <row r="3691">
          <cell r="D3691">
            <v>0</v>
          </cell>
        </row>
        <row r="3692">
          <cell r="D3692">
            <v>0</v>
          </cell>
        </row>
        <row r="3693">
          <cell r="D3693">
            <v>0</v>
          </cell>
        </row>
        <row r="3694">
          <cell r="D3694">
            <v>0</v>
          </cell>
        </row>
        <row r="3695">
          <cell r="D3695">
            <v>0</v>
          </cell>
        </row>
        <row r="3696">
          <cell r="D3696">
            <v>0</v>
          </cell>
        </row>
        <row r="3697">
          <cell r="D3697">
            <v>0</v>
          </cell>
        </row>
        <row r="3698">
          <cell r="D3698">
            <v>0</v>
          </cell>
        </row>
        <row r="3699">
          <cell r="D3699">
            <v>0</v>
          </cell>
        </row>
        <row r="3700">
          <cell r="D3700">
            <v>0</v>
          </cell>
        </row>
        <row r="3701">
          <cell r="D3701">
            <v>0</v>
          </cell>
        </row>
        <row r="3702">
          <cell r="D3702">
            <v>0</v>
          </cell>
        </row>
        <row r="3703">
          <cell r="D3703">
            <v>0</v>
          </cell>
        </row>
        <row r="3704">
          <cell r="D3704">
            <v>0</v>
          </cell>
        </row>
        <row r="3705">
          <cell r="D3705">
            <v>0</v>
          </cell>
        </row>
        <row r="3706">
          <cell r="D3706">
            <v>0</v>
          </cell>
        </row>
        <row r="3707">
          <cell r="D3707">
            <v>0</v>
          </cell>
        </row>
        <row r="3708">
          <cell r="D3708">
            <v>0</v>
          </cell>
        </row>
        <row r="3709">
          <cell r="D3709">
            <v>0</v>
          </cell>
        </row>
        <row r="3710">
          <cell r="D3710">
            <v>0</v>
          </cell>
        </row>
        <row r="3711">
          <cell r="D3711">
            <v>0</v>
          </cell>
        </row>
        <row r="3712">
          <cell r="D3712">
            <v>0</v>
          </cell>
        </row>
        <row r="3713">
          <cell r="D3713">
            <v>0</v>
          </cell>
        </row>
        <row r="3714">
          <cell r="D3714">
            <v>0</v>
          </cell>
        </row>
        <row r="3715">
          <cell r="D3715">
            <v>0</v>
          </cell>
        </row>
        <row r="3716">
          <cell r="D3716">
            <v>0</v>
          </cell>
        </row>
        <row r="3717">
          <cell r="D3717">
            <v>0</v>
          </cell>
        </row>
        <row r="3718">
          <cell r="D3718">
            <v>0</v>
          </cell>
        </row>
        <row r="3719">
          <cell r="D3719">
            <v>0</v>
          </cell>
        </row>
        <row r="3720">
          <cell r="D3720">
            <v>0</v>
          </cell>
        </row>
        <row r="3721">
          <cell r="D3721">
            <v>0</v>
          </cell>
        </row>
        <row r="3722">
          <cell r="D3722">
            <v>0</v>
          </cell>
        </row>
        <row r="3723">
          <cell r="D3723">
            <v>0</v>
          </cell>
        </row>
        <row r="3724">
          <cell r="D3724">
            <v>0</v>
          </cell>
        </row>
        <row r="3725">
          <cell r="D3725">
            <v>0</v>
          </cell>
        </row>
        <row r="3726">
          <cell r="D3726">
            <v>0</v>
          </cell>
        </row>
        <row r="3727">
          <cell r="D3727">
            <v>0</v>
          </cell>
        </row>
        <row r="3728">
          <cell r="D3728">
            <v>0</v>
          </cell>
        </row>
        <row r="3729">
          <cell r="D3729">
            <v>0</v>
          </cell>
        </row>
        <row r="3730">
          <cell r="D3730">
            <v>0</v>
          </cell>
        </row>
        <row r="3731">
          <cell r="D3731">
            <v>0</v>
          </cell>
        </row>
        <row r="3732">
          <cell r="D3732">
            <v>0</v>
          </cell>
        </row>
        <row r="3733">
          <cell r="D3733">
            <v>0</v>
          </cell>
        </row>
        <row r="3734">
          <cell r="D3734">
            <v>0</v>
          </cell>
        </row>
        <row r="3735">
          <cell r="D3735">
            <v>0</v>
          </cell>
        </row>
        <row r="3736">
          <cell r="D3736">
            <v>0</v>
          </cell>
        </row>
        <row r="3737">
          <cell r="D3737">
            <v>0</v>
          </cell>
        </row>
        <row r="3738">
          <cell r="D3738">
            <v>0</v>
          </cell>
        </row>
        <row r="3739">
          <cell r="D3739">
            <v>0</v>
          </cell>
        </row>
        <row r="3740">
          <cell r="D3740">
            <v>0</v>
          </cell>
        </row>
        <row r="3741">
          <cell r="D3741">
            <v>0</v>
          </cell>
        </row>
        <row r="3742">
          <cell r="D3742">
            <v>0</v>
          </cell>
        </row>
        <row r="3743">
          <cell r="D3743">
            <v>0</v>
          </cell>
        </row>
        <row r="3744">
          <cell r="D3744">
            <v>0</v>
          </cell>
        </row>
        <row r="3745">
          <cell r="D3745">
            <v>0</v>
          </cell>
        </row>
        <row r="3746">
          <cell r="D3746">
            <v>0</v>
          </cell>
        </row>
        <row r="3747">
          <cell r="D3747">
            <v>0</v>
          </cell>
        </row>
        <row r="3748">
          <cell r="D3748">
            <v>0</v>
          </cell>
        </row>
        <row r="3749">
          <cell r="D3749">
            <v>0</v>
          </cell>
        </row>
        <row r="3750">
          <cell r="D3750">
            <v>0</v>
          </cell>
        </row>
        <row r="3751">
          <cell r="D3751">
            <v>0</v>
          </cell>
        </row>
        <row r="3752">
          <cell r="D3752">
            <v>0</v>
          </cell>
        </row>
        <row r="3753">
          <cell r="D3753">
            <v>0</v>
          </cell>
        </row>
        <row r="3754">
          <cell r="D3754">
            <v>0</v>
          </cell>
        </row>
        <row r="3755">
          <cell r="D3755">
            <v>0</v>
          </cell>
        </row>
        <row r="3756">
          <cell r="D3756">
            <v>0</v>
          </cell>
        </row>
        <row r="3757">
          <cell r="D3757">
            <v>0</v>
          </cell>
        </row>
        <row r="3758">
          <cell r="D3758">
            <v>0</v>
          </cell>
        </row>
        <row r="3759">
          <cell r="D3759">
            <v>0</v>
          </cell>
        </row>
        <row r="3760">
          <cell r="D3760">
            <v>0</v>
          </cell>
        </row>
        <row r="3761">
          <cell r="D3761">
            <v>0</v>
          </cell>
        </row>
        <row r="3762">
          <cell r="D3762">
            <v>0</v>
          </cell>
        </row>
        <row r="3763">
          <cell r="D3763">
            <v>0</v>
          </cell>
        </row>
        <row r="3764">
          <cell r="D3764">
            <v>0</v>
          </cell>
        </row>
        <row r="3765">
          <cell r="D3765">
            <v>0</v>
          </cell>
        </row>
        <row r="3766">
          <cell r="D3766">
            <v>0</v>
          </cell>
        </row>
        <row r="3767">
          <cell r="D3767">
            <v>0</v>
          </cell>
        </row>
        <row r="3768">
          <cell r="D3768">
            <v>0</v>
          </cell>
        </row>
        <row r="3769">
          <cell r="D3769">
            <v>0</v>
          </cell>
        </row>
        <row r="3770">
          <cell r="D3770">
            <v>0</v>
          </cell>
        </row>
        <row r="3771">
          <cell r="D3771">
            <v>0</v>
          </cell>
        </row>
        <row r="3772">
          <cell r="D3772">
            <v>0</v>
          </cell>
        </row>
        <row r="3773">
          <cell r="D3773">
            <v>0</v>
          </cell>
        </row>
        <row r="3774">
          <cell r="D3774">
            <v>0</v>
          </cell>
        </row>
        <row r="3775">
          <cell r="D3775">
            <v>0</v>
          </cell>
        </row>
        <row r="3776">
          <cell r="D3776">
            <v>0</v>
          </cell>
        </row>
        <row r="3777">
          <cell r="D3777">
            <v>0</v>
          </cell>
        </row>
        <row r="3778">
          <cell r="D3778">
            <v>0</v>
          </cell>
        </row>
        <row r="3779">
          <cell r="D3779">
            <v>0</v>
          </cell>
        </row>
        <row r="3780">
          <cell r="D3780">
            <v>0</v>
          </cell>
        </row>
        <row r="3781">
          <cell r="D3781">
            <v>0</v>
          </cell>
        </row>
        <row r="3782">
          <cell r="D3782">
            <v>0</v>
          </cell>
        </row>
        <row r="3783">
          <cell r="D3783">
            <v>0</v>
          </cell>
        </row>
        <row r="3784">
          <cell r="D3784">
            <v>0</v>
          </cell>
        </row>
        <row r="3785">
          <cell r="D3785">
            <v>0</v>
          </cell>
        </row>
        <row r="3786">
          <cell r="D3786">
            <v>0</v>
          </cell>
        </row>
        <row r="3787">
          <cell r="D3787">
            <v>0</v>
          </cell>
        </row>
        <row r="3788">
          <cell r="D3788">
            <v>0</v>
          </cell>
        </row>
        <row r="3789">
          <cell r="D3789">
            <v>0</v>
          </cell>
        </row>
        <row r="3790">
          <cell r="D3790">
            <v>0</v>
          </cell>
        </row>
        <row r="3791">
          <cell r="D3791">
            <v>0</v>
          </cell>
        </row>
        <row r="3792">
          <cell r="D3792">
            <v>0</v>
          </cell>
        </row>
        <row r="3793">
          <cell r="D3793">
            <v>0</v>
          </cell>
        </row>
        <row r="3794">
          <cell r="D3794">
            <v>0</v>
          </cell>
        </row>
        <row r="3795">
          <cell r="D3795">
            <v>0</v>
          </cell>
        </row>
        <row r="3796">
          <cell r="D3796">
            <v>0</v>
          </cell>
        </row>
        <row r="3797">
          <cell r="D3797">
            <v>0</v>
          </cell>
        </row>
        <row r="3798">
          <cell r="D3798">
            <v>0</v>
          </cell>
        </row>
        <row r="3799">
          <cell r="D3799">
            <v>0</v>
          </cell>
        </row>
        <row r="3800">
          <cell r="D3800">
            <v>0</v>
          </cell>
        </row>
        <row r="3801">
          <cell r="D3801">
            <v>0</v>
          </cell>
        </row>
        <row r="3802">
          <cell r="D3802">
            <v>0</v>
          </cell>
        </row>
        <row r="3803">
          <cell r="D3803">
            <v>0</v>
          </cell>
        </row>
        <row r="3804">
          <cell r="D3804">
            <v>0</v>
          </cell>
        </row>
        <row r="3805">
          <cell r="D3805">
            <v>0</v>
          </cell>
        </row>
        <row r="3806">
          <cell r="D3806">
            <v>0</v>
          </cell>
        </row>
        <row r="3807">
          <cell r="D3807">
            <v>0</v>
          </cell>
        </row>
        <row r="3808">
          <cell r="D3808">
            <v>0</v>
          </cell>
        </row>
        <row r="3809">
          <cell r="D3809">
            <v>0</v>
          </cell>
        </row>
        <row r="3810">
          <cell r="D3810">
            <v>0</v>
          </cell>
        </row>
        <row r="3811">
          <cell r="D3811">
            <v>0</v>
          </cell>
        </row>
        <row r="3812">
          <cell r="D3812">
            <v>0</v>
          </cell>
        </row>
        <row r="3813">
          <cell r="D3813">
            <v>0</v>
          </cell>
        </row>
        <row r="3814">
          <cell r="D3814">
            <v>0</v>
          </cell>
        </row>
        <row r="3815">
          <cell r="D3815">
            <v>0</v>
          </cell>
        </row>
        <row r="3816">
          <cell r="D3816">
            <v>0</v>
          </cell>
        </row>
        <row r="3817">
          <cell r="D3817">
            <v>0</v>
          </cell>
        </row>
        <row r="3818">
          <cell r="D3818">
            <v>0</v>
          </cell>
        </row>
        <row r="3819">
          <cell r="D3819">
            <v>0</v>
          </cell>
        </row>
        <row r="3820">
          <cell r="D3820">
            <v>0</v>
          </cell>
        </row>
        <row r="3821">
          <cell r="D3821">
            <v>0</v>
          </cell>
        </row>
        <row r="3822">
          <cell r="D3822">
            <v>0</v>
          </cell>
        </row>
        <row r="3823">
          <cell r="D3823">
            <v>0</v>
          </cell>
        </row>
        <row r="3824">
          <cell r="D3824">
            <v>0</v>
          </cell>
        </row>
        <row r="3825">
          <cell r="D3825">
            <v>0</v>
          </cell>
        </row>
        <row r="3826">
          <cell r="D3826">
            <v>0</v>
          </cell>
        </row>
        <row r="3827">
          <cell r="D3827">
            <v>0</v>
          </cell>
        </row>
        <row r="3828">
          <cell r="D3828">
            <v>0</v>
          </cell>
        </row>
        <row r="3829">
          <cell r="D3829">
            <v>0</v>
          </cell>
        </row>
        <row r="3830">
          <cell r="D3830">
            <v>0</v>
          </cell>
        </row>
        <row r="3831">
          <cell r="D3831">
            <v>0</v>
          </cell>
        </row>
        <row r="3832">
          <cell r="D3832">
            <v>0</v>
          </cell>
        </row>
        <row r="3833">
          <cell r="D3833">
            <v>0</v>
          </cell>
        </row>
        <row r="3834">
          <cell r="D3834">
            <v>0</v>
          </cell>
        </row>
        <row r="3835">
          <cell r="D3835">
            <v>0</v>
          </cell>
        </row>
        <row r="3836">
          <cell r="D3836">
            <v>0</v>
          </cell>
        </row>
        <row r="3837">
          <cell r="D3837">
            <v>0</v>
          </cell>
        </row>
        <row r="3838">
          <cell r="D3838">
            <v>0</v>
          </cell>
        </row>
        <row r="3839">
          <cell r="D3839">
            <v>0</v>
          </cell>
        </row>
        <row r="3840">
          <cell r="D3840">
            <v>0</v>
          </cell>
        </row>
        <row r="3841">
          <cell r="D3841">
            <v>0</v>
          </cell>
        </row>
        <row r="3842">
          <cell r="D3842">
            <v>0</v>
          </cell>
        </row>
        <row r="3843">
          <cell r="D3843">
            <v>0</v>
          </cell>
        </row>
        <row r="3844">
          <cell r="D3844">
            <v>0</v>
          </cell>
        </row>
        <row r="3845">
          <cell r="D3845">
            <v>0</v>
          </cell>
        </row>
        <row r="3846">
          <cell r="D3846">
            <v>0</v>
          </cell>
        </row>
        <row r="3847">
          <cell r="D3847">
            <v>0</v>
          </cell>
        </row>
        <row r="3848">
          <cell r="D3848">
            <v>0</v>
          </cell>
        </row>
        <row r="3849">
          <cell r="D3849">
            <v>0</v>
          </cell>
        </row>
        <row r="3850">
          <cell r="D3850">
            <v>0</v>
          </cell>
        </row>
        <row r="3851">
          <cell r="D3851">
            <v>0</v>
          </cell>
        </row>
        <row r="3852">
          <cell r="D3852">
            <v>0</v>
          </cell>
        </row>
        <row r="3853">
          <cell r="D3853">
            <v>0</v>
          </cell>
        </row>
        <row r="3854">
          <cell r="D3854">
            <v>0</v>
          </cell>
        </row>
        <row r="3855">
          <cell r="D3855">
            <v>0</v>
          </cell>
        </row>
        <row r="3856">
          <cell r="D3856">
            <v>0</v>
          </cell>
        </row>
        <row r="3857">
          <cell r="D3857">
            <v>0</v>
          </cell>
        </row>
        <row r="3858">
          <cell r="D3858">
            <v>0</v>
          </cell>
        </row>
        <row r="3859">
          <cell r="D3859">
            <v>0</v>
          </cell>
        </row>
        <row r="3860">
          <cell r="D3860">
            <v>0</v>
          </cell>
        </row>
        <row r="3861">
          <cell r="D3861">
            <v>0</v>
          </cell>
        </row>
        <row r="3862">
          <cell r="D3862">
            <v>0</v>
          </cell>
        </row>
        <row r="3863">
          <cell r="D3863">
            <v>0</v>
          </cell>
        </row>
        <row r="3864">
          <cell r="D3864">
            <v>0</v>
          </cell>
        </row>
        <row r="3865">
          <cell r="D3865">
            <v>0</v>
          </cell>
        </row>
        <row r="3866">
          <cell r="D3866">
            <v>0</v>
          </cell>
        </row>
        <row r="3867">
          <cell r="D3867">
            <v>0</v>
          </cell>
        </row>
        <row r="3868">
          <cell r="D3868">
            <v>0</v>
          </cell>
        </row>
        <row r="3869">
          <cell r="D3869">
            <v>0</v>
          </cell>
        </row>
        <row r="3870">
          <cell r="D3870">
            <v>0</v>
          </cell>
        </row>
        <row r="3871">
          <cell r="D3871">
            <v>0</v>
          </cell>
        </row>
        <row r="3872">
          <cell r="D3872">
            <v>0</v>
          </cell>
        </row>
        <row r="3873">
          <cell r="D3873">
            <v>0</v>
          </cell>
        </row>
        <row r="3874">
          <cell r="D3874">
            <v>0</v>
          </cell>
        </row>
        <row r="3875">
          <cell r="D3875">
            <v>0</v>
          </cell>
        </row>
        <row r="3876">
          <cell r="D3876">
            <v>0</v>
          </cell>
        </row>
        <row r="3877">
          <cell r="D3877">
            <v>0</v>
          </cell>
        </row>
        <row r="3878">
          <cell r="D3878">
            <v>0</v>
          </cell>
        </row>
        <row r="3879">
          <cell r="D3879">
            <v>0</v>
          </cell>
        </row>
        <row r="3880">
          <cell r="D3880">
            <v>0</v>
          </cell>
        </row>
        <row r="3881">
          <cell r="D3881">
            <v>0</v>
          </cell>
        </row>
        <row r="3882">
          <cell r="D3882">
            <v>0</v>
          </cell>
        </row>
        <row r="3883">
          <cell r="D3883">
            <v>0</v>
          </cell>
        </row>
        <row r="3884">
          <cell r="D3884">
            <v>0</v>
          </cell>
        </row>
        <row r="3885">
          <cell r="D3885">
            <v>0</v>
          </cell>
        </row>
        <row r="3886">
          <cell r="D3886">
            <v>0</v>
          </cell>
        </row>
        <row r="3887">
          <cell r="D3887">
            <v>0</v>
          </cell>
        </row>
        <row r="3888">
          <cell r="D3888">
            <v>0</v>
          </cell>
        </row>
        <row r="3889">
          <cell r="D3889">
            <v>0</v>
          </cell>
        </row>
        <row r="3890">
          <cell r="D3890">
            <v>0</v>
          </cell>
        </row>
        <row r="3891">
          <cell r="D3891">
            <v>0</v>
          </cell>
        </row>
        <row r="3892">
          <cell r="D3892">
            <v>0</v>
          </cell>
        </row>
        <row r="3893">
          <cell r="D3893">
            <v>0</v>
          </cell>
        </row>
        <row r="3894">
          <cell r="D3894">
            <v>0</v>
          </cell>
        </row>
        <row r="3895">
          <cell r="D3895">
            <v>0</v>
          </cell>
        </row>
        <row r="3896">
          <cell r="D3896">
            <v>0</v>
          </cell>
        </row>
        <row r="3897">
          <cell r="D3897">
            <v>0</v>
          </cell>
        </row>
        <row r="3898">
          <cell r="D3898">
            <v>0</v>
          </cell>
        </row>
        <row r="3899">
          <cell r="D3899">
            <v>0</v>
          </cell>
        </row>
        <row r="3900">
          <cell r="D3900">
            <v>0</v>
          </cell>
        </row>
        <row r="3901">
          <cell r="D3901">
            <v>0</v>
          </cell>
        </row>
        <row r="3902">
          <cell r="D3902">
            <v>0</v>
          </cell>
        </row>
        <row r="3903">
          <cell r="D3903">
            <v>0</v>
          </cell>
        </row>
        <row r="3904">
          <cell r="D3904">
            <v>0</v>
          </cell>
        </row>
        <row r="3905">
          <cell r="D3905">
            <v>0</v>
          </cell>
        </row>
        <row r="3906">
          <cell r="D3906">
            <v>0</v>
          </cell>
        </row>
        <row r="3907">
          <cell r="D3907">
            <v>0</v>
          </cell>
        </row>
        <row r="3908">
          <cell r="D3908">
            <v>0</v>
          </cell>
        </row>
        <row r="3909">
          <cell r="D3909">
            <v>0</v>
          </cell>
        </row>
        <row r="3910">
          <cell r="D3910">
            <v>0</v>
          </cell>
        </row>
        <row r="3911">
          <cell r="D3911">
            <v>0</v>
          </cell>
        </row>
        <row r="3912">
          <cell r="D3912">
            <v>0</v>
          </cell>
        </row>
        <row r="3913">
          <cell r="D3913">
            <v>0</v>
          </cell>
        </row>
        <row r="3914">
          <cell r="D3914">
            <v>0</v>
          </cell>
        </row>
        <row r="3915">
          <cell r="D3915">
            <v>0</v>
          </cell>
        </row>
        <row r="3916">
          <cell r="D3916">
            <v>0</v>
          </cell>
        </row>
        <row r="3917">
          <cell r="D3917">
            <v>0</v>
          </cell>
        </row>
        <row r="3918">
          <cell r="D3918">
            <v>0</v>
          </cell>
        </row>
        <row r="3919">
          <cell r="D3919">
            <v>0</v>
          </cell>
        </row>
        <row r="3920">
          <cell r="D3920">
            <v>0</v>
          </cell>
        </row>
        <row r="3921">
          <cell r="D3921">
            <v>0</v>
          </cell>
        </row>
        <row r="3922">
          <cell r="D3922">
            <v>0</v>
          </cell>
        </row>
        <row r="3923">
          <cell r="D3923">
            <v>0</v>
          </cell>
        </row>
        <row r="3924">
          <cell r="D3924">
            <v>0</v>
          </cell>
        </row>
        <row r="3925">
          <cell r="D3925">
            <v>0</v>
          </cell>
        </row>
        <row r="3926">
          <cell r="D3926">
            <v>0</v>
          </cell>
        </row>
        <row r="3927">
          <cell r="D3927">
            <v>0</v>
          </cell>
        </row>
        <row r="3928">
          <cell r="D3928">
            <v>0</v>
          </cell>
        </row>
        <row r="3929">
          <cell r="D3929">
            <v>0</v>
          </cell>
        </row>
        <row r="3930">
          <cell r="D3930">
            <v>0</v>
          </cell>
        </row>
        <row r="3931">
          <cell r="D3931">
            <v>0</v>
          </cell>
        </row>
        <row r="3932">
          <cell r="D3932">
            <v>0</v>
          </cell>
        </row>
        <row r="3933">
          <cell r="D3933">
            <v>0</v>
          </cell>
        </row>
        <row r="3934">
          <cell r="D3934">
            <v>0</v>
          </cell>
        </row>
        <row r="3935">
          <cell r="D3935">
            <v>0</v>
          </cell>
        </row>
        <row r="3936">
          <cell r="D3936">
            <v>0</v>
          </cell>
        </row>
        <row r="3937">
          <cell r="D3937">
            <v>0</v>
          </cell>
        </row>
        <row r="3938">
          <cell r="D3938">
            <v>0</v>
          </cell>
        </row>
        <row r="3939">
          <cell r="D3939">
            <v>0</v>
          </cell>
        </row>
        <row r="3940">
          <cell r="D3940">
            <v>0</v>
          </cell>
        </row>
        <row r="3941">
          <cell r="D3941">
            <v>0</v>
          </cell>
        </row>
        <row r="3942">
          <cell r="D3942">
            <v>0</v>
          </cell>
        </row>
        <row r="3943">
          <cell r="D3943">
            <v>0</v>
          </cell>
        </row>
        <row r="3944">
          <cell r="D3944">
            <v>0</v>
          </cell>
        </row>
        <row r="3945">
          <cell r="D3945">
            <v>0</v>
          </cell>
        </row>
        <row r="3946">
          <cell r="D3946">
            <v>0</v>
          </cell>
        </row>
        <row r="3947">
          <cell r="D3947">
            <v>0</v>
          </cell>
        </row>
        <row r="3948">
          <cell r="D3948">
            <v>0</v>
          </cell>
        </row>
        <row r="3949">
          <cell r="D3949">
            <v>0</v>
          </cell>
        </row>
        <row r="3950">
          <cell r="D3950">
            <v>0</v>
          </cell>
        </row>
        <row r="3951">
          <cell r="D3951">
            <v>0</v>
          </cell>
        </row>
        <row r="3952">
          <cell r="D3952">
            <v>0</v>
          </cell>
        </row>
        <row r="3953">
          <cell r="D3953">
            <v>0</v>
          </cell>
        </row>
        <row r="3954">
          <cell r="D3954">
            <v>0</v>
          </cell>
        </row>
        <row r="3955">
          <cell r="D3955">
            <v>0</v>
          </cell>
        </row>
        <row r="3956">
          <cell r="D3956">
            <v>0</v>
          </cell>
        </row>
        <row r="3957">
          <cell r="D3957">
            <v>0</v>
          </cell>
        </row>
        <row r="3958">
          <cell r="D3958">
            <v>0</v>
          </cell>
        </row>
        <row r="3959">
          <cell r="D3959">
            <v>0</v>
          </cell>
        </row>
        <row r="3960">
          <cell r="D3960">
            <v>0</v>
          </cell>
        </row>
        <row r="3961">
          <cell r="D3961">
            <v>0</v>
          </cell>
        </row>
        <row r="3962">
          <cell r="D3962">
            <v>0</v>
          </cell>
        </row>
        <row r="3963">
          <cell r="D3963">
            <v>0</v>
          </cell>
        </row>
        <row r="3964">
          <cell r="D3964">
            <v>0</v>
          </cell>
        </row>
        <row r="3965">
          <cell r="D3965">
            <v>0</v>
          </cell>
        </row>
        <row r="3966">
          <cell r="D3966">
            <v>0</v>
          </cell>
        </row>
        <row r="3967">
          <cell r="D3967">
            <v>0</v>
          </cell>
        </row>
        <row r="3968">
          <cell r="D3968">
            <v>0</v>
          </cell>
        </row>
        <row r="3969">
          <cell r="D3969">
            <v>0</v>
          </cell>
        </row>
        <row r="3970">
          <cell r="D3970">
            <v>0</v>
          </cell>
        </row>
        <row r="3971">
          <cell r="D3971">
            <v>0</v>
          </cell>
        </row>
        <row r="3972">
          <cell r="D3972">
            <v>0</v>
          </cell>
        </row>
        <row r="3973">
          <cell r="D3973">
            <v>0</v>
          </cell>
        </row>
        <row r="3974">
          <cell r="D3974">
            <v>0</v>
          </cell>
        </row>
        <row r="3975">
          <cell r="D3975">
            <v>0</v>
          </cell>
        </row>
        <row r="3976">
          <cell r="D3976">
            <v>0</v>
          </cell>
        </row>
        <row r="3977">
          <cell r="D3977">
            <v>0</v>
          </cell>
        </row>
        <row r="3978">
          <cell r="D3978">
            <v>0</v>
          </cell>
        </row>
        <row r="3979">
          <cell r="D3979">
            <v>0</v>
          </cell>
        </row>
        <row r="3980">
          <cell r="D3980">
            <v>0</v>
          </cell>
        </row>
        <row r="3981">
          <cell r="D3981">
            <v>0</v>
          </cell>
        </row>
        <row r="3982">
          <cell r="D3982">
            <v>0</v>
          </cell>
        </row>
        <row r="3983">
          <cell r="D3983">
            <v>0</v>
          </cell>
        </row>
        <row r="3984">
          <cell r="D3984">
            <v>0</v>
          </cell>
        </row>
        <row r="3985">
          <cell r="D3985">
            <v>0</v>
          </cell>
        </row>
        <row r="3986">
          <cell r="D3986">
            <v>0</v>
          </cell>
        </row>
        <row r="3987">
          <cell r="D3987">
            <v>0</v>
          </cell>
        </row>
        <row r="3988">
          <cell r="D3988">
            <v>0</v>
          </cell>
        </row>
        <row r="3989">
          <cell r="D3989">
            <v>0</v>
          </cell>
        </row>
        <row r="3990">
          <cell r="D3990">
            <v>0</v>
          </cell>
        </row>
        <row r="3991">
          <cell r="D3991">
            <v>0</v>
          </cell>
        </row>
        <row r="3992">
          <cell r="D3992">
            <v>0</v>
          </cell>
        </row>
        <row r="3993">
          <cell r="D3993">
            <v>0</v>
          </cell>
        </row>
        <row r="3994">
          <cell r="D3994">
            <v>0</v>
          </cell>
        </row>
        <row r="3995">
          <cell r="D3995">
            <v>0</v>
          </cell>
        </row>
        <row r="3996">
          <cell r="D3996">
            <v>0</v>
          </cell>
        </row>
        <row r="3997">
          <cell r="D3997">
            <v>0</v>
          </cell>
        </row>
        <row r="3998">
          <cell r="D3998">
            <v>0</v>
          </cell>
        </row>
        <row r="3999">
          <cell r="D3999">
            <v>0</v>
          </cell>
        </row>
        <row r="4000">
          <cell r="D4000">
            <v>0</v>
          </cell>
        </row>
        <row r="4001">
          <cell r="D4001">
            <v>0</v>
          </cell>
        </row>
        <row r="4002">
          <cell r="D4002">
            <v>0</v>
          </cell>
        </row>
        <row r="4003">
          <cell r="D4003">
            <v>0</v>
          </cell>
        </row>
        <row r="4004">
          <cell r="D4004">
            <v>0</v>
          </cell>
        </row>
        <row r="4005">
          <cell r="D4005">
            <v>0</v>
          </cell>
        </row>
        <row r="4006">
          <cell r="D4006">
            <v>0</v>
          </cell>
        </row>
        <row r="4007">
          <cell r="D4007">
            <v>0</v>
          </cell>
        </row>
        <row r="4008">
          <cell r="D4008">
            <v>0</v>
          </cell>
        </row>
        <row r="4009">
          <cell r="D4009">
            <v>0</v>
          </cell>
        </row>
        <row r="4010">
          <cell r="D4010">
            <v>0</v>
          </cell>
        </row>
        <row r="4011">
          <cell r="D4011">
            <v>0</v>
          </cell>
        </row>
        <row r="4012">
          <cell r="D4012">
            <v>0</v>
          </cell>
        </row>
        <row r="4013">
          <cell r="D4013">
            <v>0</v>
          </cell>
        </row>
        <row r="4014">
          <cell r="D4014">
            <v>0</v>
          </cell>
        </row>
        <row r="4015">
          <cell r="D4015">
            <v>0</v>
          </cell>
        </row>
        <row r="4016">
          <cell r="D4016">
            <v>0</v>
          </cell>
        </row>
        <row r="4017">
          <cell r="D4017">
            <v>0</v>
          </cell>
        </row>
        <row r="4018">
          <cell r="D4018">
            <v>0</v>
          </cell>
        </row>
        <row r="4019">
          <cell r="D4019">
            <v>0</v>
          </cell>
        </row>
        <row r="4020">
          <cell r="D4020">
            <v>0</v>
          </cell>
        </row>
        <row r="4021">
          <cell r="D4021">
            <v>0</v>
          </cell>
        </row>
        <row r="4022">
          <cell r="D4022">
            <v>0</v>
          </cell>
        </row>
        <row r="4023">
          <cell r="D4023">
            <v>0</v>
          </cell>
        </row>
        <row r="4024">
          <cell r="D4024">
            <v>0</v>
          </cell>
        </row>
        <row r="4025">
          <cell r="D4025">
            <v>0</v>
          </cell>
        </row>
        <row r="4026">
          <cell r="D4026">
            <v>0</v>
          </cell>
        </row>
        <row r="4027">
          <cell r="D4027">
            <v>0</v>
          </cell>
        </row>
        <row r="4028">
          <cell r="D4028">
            <v>0</v>
          </cell>
        </row>
        <row r="4029">
          <cell r="D4029">
            <v>0</v>
          </cell>
        </row>
        <row r="4030">
          <cell r="D4030">
            <v>0</v>
          </cell>
        </row>
        <row r="4031">
          <cell r="D4031">
            <v>0</v>
          </cell>
        </row>
        <row r="4032">
          <cell r="D4032">
            <v>0</v>
          </cell>
        </row>
        <row r="4033">
          <cell r="D4033">
            <v>0</v>
          </cell>
        </row>
        <row r="4034">
          <cell r="D4034">
            <v>0</v>
          </cell>
        </row>
        <row r="4035">
          <cell r="D4035">
            <v>0</v>
          </cell>
        </row>
        <row r="4036">
          <cell r="D4036">
            <v>0</v>
          </cell>
        </row>
        <row r="4037">
          <cell r="D4037">
            <v>0</v>
          </cell>
        </row>
        <row r="4038">
          <cell r="D4038">
            <v>0</v>
          </cell>
        </row>
        <row r="4039">
          <cell r="D4039">
            <v>0</v>
          </cell>
        </row>
        <row r="4040">
          <cell r="D4040">
            <v>0</v>
          </cell>
        </row>
        <row r="4041">
          <cell r="D4041">
            <v>0</v>
          </cell>
        </row>
        <row r="4042">
          <cell r="D4042">
            <v>0</v>
          </cell>
        </row>
        <row r="4043">
          <cell r="D4043">
            <v>0</v>
          </cell>
        </row>
        <row r="4044">
          <cell r="D4044">
            <v>0</v>
          </cell>
        </row>
        <row r="4045">
          <cell r="D4045">
            <v>0</v>
          </cell>
        </row>
        <row r="4046">
          <cell r="D4046">
            <v>0</v>
          </cell>
        </row>
        <row r="4047">
          <cell r="D4047">
            <v>0</v>
          </cell>
        </row>
        <row r="4048">
          <cell r="D4048">
            <v>0</v>
          </cell>
        </row>
        <row r="4049">
          <cell r="D4049">
            <v>0</v>
          </cell>
        </row>
        <row r="4050">
          <cell r="D4050">
            <v>0</v>
          </cell>
        </row>
        <row r="4051">
          <cell r="D4051">
            <v>0</v>
          </cell>
        </row>
        <row r="4052">
          <cell r="D4052">
            <v>0</v>
          </cell>
        </row>
        <row r="4053">
          <cell r="D4053">
            <v>0</v>
          </cell>
        </row>
        <row r="4054">
          <cell r="D4054">
            <v>0</v>
          </cell>
        </row>
        <row r="4055">
          <cell r="D4055">
            <v>0</v>
          </cell>
        </row>
        <row r="4056">
          <cell r="D4056">
            <v>0</v>
          </cell>
        </row>
        <row r="4057">
          <cell r="D4057">
            <v>0</v>
          </cell>
        </row>
        <row r="4058">
          <cell r="D4058">
            <v>0</v>
          </cell>
        </row>
        <row r="4059">
          <cell r="D4059">
            <v>0</v>
          </cell>
        </row>
        <row r="4060">
          <cell r="D4060">
            <v>0</v>
          </cell>
        </row>
        <row r="4061">
          <cell r="D4061">
            <v>0</v>
          </cell>
        </row>
        <row r="4062">
          <cell r="D4062">
            <v>0</v>
          </cell>
        </row>
        <row r="4063">
          <cell r="D4063">
            <v>0</v>
          </cell>
        </row>
        <row r="4064">
          <cell r="D4064">
            <v>0</v>
          </cell>
        </row>
        <row r="4065">
          <cell r="D4065">
            <v>0</v>
          </cell>
        </row>
        <row r="4066">
          <cell r="D4066">
            <v>0</v>
          </cell>
        </row>
        <row r="4067">
          <cell r="D4067">
            <v>0</v>
          </cell>
        </row>
        <row r="4068">
          <cell r="D4068">
            <v>0</v>
          </cell>
        </row>
        <row r="4069">
          <cell r="D4069">
            <v>0</v>
          </cell>
        </row>
        <row r="4070">
          <cell r="D4070">
            <v>0</v>
          </cell>
        </row>
        <row r="4071">
          <cell r="D4071">
            <v>0</v>
          </cell>
        </row>
        <row r="4072">
          <cell r="D4072">
            <v>0</v>
          </cell>
        </row>
        <row r="4073">
          <cell r="D4073">
            <v>0</v>
          </cell>
        </row>
        <row r="4074">
          <cell r="D4074">
            <v>0</v>
          </cell>
        </row>
        <row r="4075">
          <cell r="D4075">
            <v>0</v>
          </cell>
        </row>
        <row r="4076">
          <cell r="D4076">
            <v>0</v>
          </cell>
        </row>
        <row r="4077">
          <cell r="D4077">
            <v>0</v>
          </cell>
        </row>
        <row r="4078">
          <cell r="D4078">
            <v>0</v>
          </cell>
        </row>
        <row r="4079">
          <cell r="D4079">
            <v>0</v>
          </cell>
        </row>
        <row r="4080">
          <cell r="D4080">
            <v>0</v>
          </cell>
        </row>
        <row r="4081">
          <cell r="D4081">
            <v>0</v>
          </cell>
        </row>
        <row r="4082">
          <cell r="D4082">
            <v>0</v>
          </cell>
        </row>
        <row r="4083">
          <cell r="D4083">
            <v>0</v>
          </cell>
        </row>
        <row r="4084">
          <cell r="D4084">
            <v>0</v>
          </cell>
        </row>
        <row r="4085">
          <cell r="D4085">
            <v>0</v>
          </cell>
        </row>
        <row r="4086">
          <cell r="D4086">
            <v>0</v>
          </cell>
        </row>
        <row r="4087">
          <cell r="D4087">
            <v>0</v>
          </cell>
        </row>
        <row r="4088">
          <cell r="D4088">
            <v>0</v>
          </cell>
        </row>
        <row r="4089">
          <cell r="D4089">
            <v>0</v>
          </cell>
        </row>
        <row r="4090">
          <cell r="D4090">
            <v>0</v>
          </cell>
        </row>
        <row r="4091">
          <cell r="D4091">
            <v>0</v>
          </cell>
        </row>
        <row r="4092">
          <cell r="D4092">
            <v>0</v>
          </cell>
        </row>
      </sheetData>
      <sheetData sheetId="14">
        <row r="2">
          <cell r="A2" t="str">
            <v>CRC</v>
          </cell>
        </row>
        <row r="3">
          <cell r="A3" t="str">
            <v>USD</v>
          </cell>
        </row>
      </sheetData>
      <sheetData sheetId="15" refreshError="1"/>
      <sheetData sheetId="16">
        <row r="2">
          <cell r="A2" t="str">
            <v>SI</v>
          </cell>
        </row>
        <row r="3">
          <cell r="A3" t="str">
            <v>NO</v>
          </cell>
        </row>
      </sheetData>
      <sheetData sheetId="17" refreshError="1"/>
      <sheetData sheetId="18">
        <row r="1">
          <cell r="A1" t="str">
            <v>Análisis</v>
          </cell>
        </row>
        <row r="2">
          <cell r="A2" t="str">
            <v>Pre-análisis</v>
          </cell>
        </row>
        <row r="3">
          <cell r="A3" t="str">
            <v>Cotización</v>
          </cell>
        </row>
      </sheetData>
      <sheetData sheetId="19" refreshError="1"/>
      <sheetData sheetId="20" refreshError="1"/>
      <sheetData sheetId="21">
        <row r="1">
          <cell r="A1" t="str">
            <v>Prendario</v>
          </cell>
        </row>
        <row r="2">
          <cell r="A2" t="str">
            <v>Leasing</v>
          </cell>
        </row>
      </sheetData>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s2"/>
      <sheetName val="Cotizador"/>
      <sheetName val="SeguroManual"/>
      <sheetName val="Endeudamiento"/>
      <sheetName val="OtrasDeudas"/>
      <sheetName val="Carátula"/>
      <sheetName val="Analisis"/>
      <sheetName val="Dealer"/>
      <sheetName val="Ctas Prom"/>
      <sheetName val="TiposVehiculos"/>
      <sheetName val="CondicionesPorTipo"/>
      <sheetName val="Aseguradoras"/>
      <sheetName val="INS"/>
      <sheetName val="ASSA"/>
      <sheetName val="Monedas"/>
      <sheetName val="Calculos"/>
      <sheetName val="Respuestas"/>
      <sheetName val="Flujo"/>
      <sheetName val="TipoCaso"/>
      <sheetName val="Login"/>
      <sheetName val="Usuarios"/>
      <sheetName val="TiposUsuarios"/>
      <sheetName val="TiposCrédito"/>
      <sheetName val="OtrosParametros"/>
      <sheetName val="Tasas"/>
      <sheetName val="Capacidad de Pago"/>
      <sheetName val="Canal de Venta"/>
      <sheetName val="Vaciado CIC"/>
    </sheetNames>
    <sheetDataSet>
      <sheetData sheetId="0" refreshError="1"/>
      <sheetData sheetId="1">
        <row r="14">
          <cell r="C14" t="str">
            <v>LINBING WU</v>
          </cell>
        </row>
      </sheetData>
      <sheetData sheetId="2" refreshError="1"/>
      <sheetData sheetId="3">
        <row r="7">
          <cell r="I7">
            <v>0</v>
          </cell>
        </row>
      </sheetData>
      <sheetData sheetId="4" refreshError="1"/>
      <sheetData sheetId="5"/>
      <sheetData sheetId="6">
        <row r="35">
          <cell r="E35" t="str">
            <v>A1</v>
          </cell>
        </row>
      </sheetData>
      <sheetData sheetId="7" refreshError="1"/>
      <sheetData sheetId="8" refreshError="1"/>
      <sheetData sheetId="9">
        <row r="2">
          <cell r="A2" t="str">
            <v>Particular Liviano</v>
          </cell>
        </row>
        <row r="3">
          <cell r="A3" t="str">
            <v>Carga Liviana</v>
          </cell>
        </row>
        <row r="4">
          <cell r="A4" t="str">
            <v>Particular de 13 a 15 Pasajeros (Liviano)</v>
          </cell>
        </row>
        <row r="5">
          <cell r="A5" t="str">
            <v>Moto</v>
          </cell>
        </row>
      </sheetData>
      <sheetData sheetId="10">
        <row r="2">
          <cell r="C2" t="str">
            <v>Particular LivianoUSD</v>
          </cell>
          <cell r="D2">
            <v>2007</v>
          </cell>
          <cell r="E2" t="str">
            <v>Particular Liviano2007USD</v>
          </cell>
          <cell r="F2">
            <v>1.0145999999999999</v>
          </cell>
          <cell r="G2">
            <v>3.2500000000000001E-2</v>
          </cell>
          <cell r="H2">
            <v>3.2500000000000001E-2</v>
          </cell>
          <cell r="I2">
            <v>8.7499999999999994E-2</v>
          </cell>
          <cell r="J2">
            <v>0.1075</v>
          </cell>
          <cell r="K2">
            <v>0.3</v>
          </cell>
          <cell r="L2">
            <v>3.5000000000000003E-2</v>
          </cell>
          <cell r="M2" t="str">
            <v>12</v>
          </cell>
        </row>
        <row r="3">
          <cell r="C3" t="str">
            <v>Particular LivianoUSD</v>
          </cell>
          <cell r="E3" t="str">
            <v>Particular Liviano2008USD</v>
          </cell>
          <cell r="F3">
            <v>1.0145999999999999</v>
          </cell>
          <cell r="G3">
            <v>3.2500000000000001E-2</v>
          </cell>
          <cell r="H3">
            <v>3.2500000000000001E-2</v>
          </cell>
          <cell r="I3">
            <v>8.7499999999999994E-2</v>
          </cell>
          <cell r="J3">
            <v>0.1075</v>
          </cell>
          <cell r="K3">
            <v>0.25</v>
          </cell>
          <cell r="L3">
            <v>3.5000000000000003E-2</v>
          </cell>
          <cell r="M3" t="str">
            <v>12</v>
          </cell>
        </row>
        <row r="4">
          <cell r="C4" t="str">
            <v>Particular LivianoUSD</v>
          </cell>
          <cell r="E4" t="str">
            <v>Particular Liviano2009USD</v>
          </cell>
          <cell r="F4">
            <v>1.0145999999999999</v>
          </cell>
          <cell r="G4">
            <v>3.2500000000000001E-2</v>
          </cell>
          <cell r="H4">
            <v>3.2500000000000001E-2</v>
          </cell>
          <cell r="I4">
            <v>8.7499999999999994E-2</v>
          </cell>
          <cell r="J4">
            <v>0.1075</v>
          </cell>
          <cell r="K4">
            <v>0.25</v>
          </cell>
          <cell r="L4">
            <v>3.5000000000000003E-2</v>
          </cell>
          <cell r="M4" t="str">
            <v>12</v>
          </cell>
        </row>
        <row r="5">
          <cell r="C5" t="str">
            <v>Particular LivianoUSD</v>
          </cell>
          <cell r="E5" t="str">
            <v>Particular Liviano2010USD</v>
          </cell>
          <cell r="F5">
            <v>1.0145999999999999</v>
          </cell>
          <cell r="G5">
            <v>3.2500000000000001E-2</v>
          </cell>
          <cell r="H5">
            <v>3.2500000000000001E-2</v>
          </cell>
          <cell r="I5">
            <v>8.7499999999999994E-2</v>
          </cell>
          <cell r="J5">
            <v>0.1075</v>
          </cell>
          <cell r="K5">
            <v>0.25</v>
          </cell>
          <cell r="L5">
            <v>3.5000000000000003E-2</v>
          </cell>
          <cell r="M5" t="str">
            <v>12</v>
          </cell>
        </row>
        <row r="6">
          <cell r="C6" t="str">
            <v>Particular LivianoUSD</v>
          </cell>
          <cell r="E6" t="str">
            <v>Particular Liviano2011USD</v>
          </cell>
          <cell r="F6">
            <v>1.0145999999999999</v>
          </cell>
          <cell r="G6">
            <v>3.2500000000000001E-2</v>
          </cell>
          <cell r="H6">
            <v>3.2500000000000001E-2</v>
          </cell>
          <cell r="I6">
            <v>8.7499999999999994E-2</v>
          </cell>
          <cell r="J6">
            <v>0.1075</v>
          </cell>
          <cell r="K6">
            <v>0.25</v>
          </cell>
          <cell r="L6">
            <v>3.5000000000000003E-2</v>
          </cell>
          <cell r="M6" t="str">
            <v>12</v>
          </cell>
        </row>
        <row r="7">
          <cell r="C7" t="str">
            <v>Particular LivianoUSD</v>
          </cell>
          <cell r="E7" t="str">
            <v>Particular Liviano2012USD</v>
          </cell>
          <cell r="F7">
            <v>1.0145999999999999</v>
          </cell>
          <cell r="G7">
            <v>3.2500000000000001E-2</v>
          </cell>
          <cell r="H7">
            <v>3.2500000000000001E-2</v>
          </cell>
          <cell r="I7">
            <v>8.7499999999999994E-2</v>
          </cell>
          <cell r="J7">
            <v>0.1075</v>
          </cell>
          <cell r="K7">
            <v>0.25</v>
          </cell>
          <cell r="L7">
            <v>3.5000000000000003E-2</v>
          </cell>
          <cell r="M7" t="str">
            <v>12</v>
          </cell>
        </row>
        <row r="8">
          <cell r="C8" t="str">
            <v>Particular LivianoUSD</v>
          </cell>
          <cell r="E8" t="str">
            <v>Particular Liviano2013USD</v>
          </cell>
          <cell r="F8">
            <v>1.0145999999999999</v>
          </cell>
          <cell r="G8">
            <v>3.2500000000000001E-2</v>
          </cell>
          <cell r="H8">
            <v>3.2500000000000001E-2</v>
          </cell>
          <cell r="I8">
            <v>8.7499999999999994E-2</v>
          </cell>
          <cell r="J8">
            <v>0.1075</v>
          </cell>
          <cell r="K8">
            <v>0.25</v>
          </cell>
          <cell r="L8">
            <v>3.5000000000000003E-2</v>
          </cell>
          <cell r="M8" t="str">
            <v>12</v>
          </cell>
        </row>
        <row r="9">
          <cell r="C9" t="str">
            <v>Particular LivianoUSD</v>
          </cell>
          <cell r="E9" t="str">
            <v>Particular Liviano2014USD</v>
          </cell>
          <cell r="F9">
            <v>1.0145999999999999</v>
          </cell>
          <cell r="G9">
            <v>3.2500000000000001E-2</v>
          </cell>
          <cell r="H9">
            <v>3.2500000000000001E-2</v>
          </cell>
          <cell r="I9">
            <v>8.7499999999999994E-2</v>
          </cell>
          <cell r="J9">
            <v>0.1075</v>
          </cell>
          <cell r="K9">
            <v>0.2</v>
          </cell>
          <cell r="L9">
            <v>3.5000000000000003E-2</v>
          </cell>
          <cell r="M9" t="str">
            <v>12</v>
          </cell>
        </row>
        <row r="10">
          <cell r="C10" t="str">
            <v>Particular LivianoUSD</v>
          </cell>
          <cell r="E10" t="str">
            <v>Particular Liviano2015USD</v>
          </cell>
          <cell r="F10">
            <v>1.0145999999999999</v>
          </cell>
          <cell r="G10">
            <v>3.2500000000000001E-2</v>
          </cell>
          <cell r="H10">
            <v>3.2500000000000001E-2</v>
          </cell>
          <cell r="I10">
            <v>8.7499999999999994E-2</v>
          </cell>
          <cell r="J10">
            <v>0.1075</v>
          </cell>
          <cell r="K10">
            <v>0.2</v>
          </cell>
          <cell r="L10">
            <v>3.5000000000000003E-2</v>
          </cell>
          <cell r="M10" t="str">
            <v>12</v>
          </cell>
        </row>
        <row r="11">
          <cell r="C11" t="str">
            <v>Particular LivianoCRC</v>
          </cell>
          <cell r="E11" t="str">
            <v>Particular Liviano2007CRC</v>
          </cell>
          <cell r="F11">
            <v>1.0145999999999999</v>
          </cell>
          <cell r="G11">
            <v>6.9000000000000006E-2</v>
          </cell>
          <cell r="H11">
            <v>6.9000000000000006E-2</v>
          </cell>
          <cell r="I11">
            <v>7.1000000000000008E-2</v>
          </cell>
          <cell r="J11">
            <v>9.0999999999999998E-2</v>
          </cell>
          <cell r="K11">
            <v>0.3</v>
          </cell>
          <cell r="L11">
            <v>3.5000000000000003E-2</v>
          </cell>
          <cell r="M11" t="str">
            <v>12</v>
          </cell>
        </row>
        <row r="12">
          <cell r="C12" t="str">
            <v>Particular LivianoCRC</v>
          </cell>
          <cell r="E12" t="str">
            <v>Particular Liviano2008CRC</v>
          </cell>
          <cell r="F12">
            <v>1.0145999999999999</v>
          </cell>
          <cell r="G12">
            <v>7.1999999999999995E-2</v>
          </cell>
          <cell r="H12">
            <v>7.1999999999999995E-2</v>
          </cell>
          <cell r="I12">
            <v>0.108</v>
          </cell>
          <cell r="J12">
            <v>0.108</v>
          </cell>
          <cell r="K12">
            <v>0.25</v>
          </cell>
          <cell r="L12">
            <v>3.5000000000000003E-2</v>
          </cell>
          <cell r="M12" t="str">
            <v>12</v>
          </cell>
        </row>
        <row r="13">
          <cell r="C13" t="str">
            <v>Particular LivianoCRC</v>
          </cell>
          <cell r="E13" t="str">
            <v>Particular Liviano2009CRC</v>
          </cell>
          <cell r="F13">
            <v>1.0145999999999999</v>
          </cell>
          <cell r="G13">
            <v>7.1999999999999995E-2</v>
          </cell>
          <cell r="H13">
            <v>7.1999999999999995E-2</v>
          </cell>
          <cell r="I13">
            <v>0.108</v>
          </cell>
          <cell r="J13">
            <v>0.108</v>
          </cell>
          <cell r="K13">
            <v>0.25</v>
          </cell>
          <cell r="L13">
            <v>3.5000000000000003E-2</v>
          </cell>
          <cell r="M13" t="str">
            <v>12</v>
          </cell>
        </row>
        <row r="14">
          <cell r="C14" t="str">
            <v>Particular LivianoCRC</v>
          </cell>
          <cell r="E14" t="str">
            <v>Particular Liviano2010CRC</v>
          </cell>
          <cell r="F14">
            <v>1.0145999999999999</v>
          </cell>
          <cell r="G14">
            <v>7.1999999999999995E-2</v>
          </cell>
          <cell r="H14">
            <v>7.1999999999999995E-2</v>
          </cell>
          <cell r="I14">
            <v>0.108</v>
          </cell>
          <cell r="J14">
            <v>0.108</v>
          </cell>
          <cell r="K14">
            <v>0.25</v>
          </cell>
          <cell r="L14">
            <v>3.5000000000000003E-2</v>
          </cell>
          <cell r="M14" t="str">
            <v>12</v>
          </cell>
        </row>
        <row r="15">
          <cell r="C15" t="str">
            <v>Particular LivianoCRC</v>
          </cell>
          <cell r="E15" t="str">
            <v>Particular Liviano2011CRC</v>
          </cell>
          <cell r="F15">
            <v>1.0145999999999999</v>
          </cell>
          <cell r="G15">
            <v>7.1999999999999995E-2</v>
          </cell>
          <cell r="H15">
            <v>7.1999999999999995E-2</v>
          </cell>
          <cell r="I15">
            <v>0.108</v>
          </cell>
          <cell r="J15">
            <v>0.108</v>
          </cell>
          <cell r="K15">
            <v>0.25</v>
          </cell>
          <cell r="L15">
            <v>3.5000000000000003E-2</v>
          </cell>
          <cell r="M15" t="str">
            <v>12</v>
          </cell>
        </row>
        <row r="16">
          <cell r="C16" t="str">
            <v>Particular LivianoCRC</v>
          </cell>
          <cell r="E16" t="str">
            <v>Particular Liviano2012CRC</v>
          </cell>
          <cell r="F16">
            <v>1.0145999999999999</v>
          </cell>
          <cell r="G16">
            <v>7.1999999999999995E-2</v>
          </cell>
          <cell r="H16">
            <v>7.1999999999999995E-2</v>
          </cell>
          <cell r="I16">
            <v>0.108</v>
          </cell>
          <cell r="J16">
            <v>0.108</v>
          </cell>
          <cell r="K16">
            <v>0.25</v>
          </cell>
          <cell r="L16">
            <v>3.5000000000000003E-2</v>
          </cell>
          <cell r="M16" t="str">
            <v>12</v>
          </cell>
        </row>
        <row r="17">
          <cell r="C17" t="str">
            <v>Particular LivianoCRC</v>
          </cell>
          <cell r="E17" t="str">
            <v>Particular Liviano2013CRC</v>
          </cell>
          <cell r="F17">
            <v>1.0145999999999999</v>
          </cell>
          <cell r="G17">
            <v>7.1999999999999995E-2</v>
          </cell>
          <cell r="H17">
            <v>7.1999999999999995E-2</v>
          </cell>
          <cell r="I17">
            <v>0.108</v>
          </cell>
          <cell r="J17">
            <v>0.108</v>
          </cell>
          <cell r="K17">
            <v>0.25</v>
          </cell>
          <cell r="L17">
            <v>3.5000000000000003E-2</v>
          </cell>
          <cell r="M17" t="str">
            <v>12</v>
          </cell>
        </row>
        <row r="18">
          <cell r="C18" t="str">
            <v>Particular LivianoCRC</v>
          </cell>
          <cell r="E18" t="str">
            <v>Particular Liviano2014CRC</v>
          </cell>
          <cell r="F18">
            <v>1.0145999999999999</v>
          </cell>
          <cell r="G18">
            <v>7.1999999999999995E-2</v>
          </cell>
          <cell r="H18">
            <v>7.1999999999999995E-2</v>
          </cell>
          <cell r="I18">
            <v>0.108</v>
          </cell>
          <cell r="J18">
            <v>0.108</v>
          </cell>
          <cell r="K18">
            <v>0.2</v>
          </cell>
          <cell r="L18">
            <v>3.5000000000000003E-2</v>
          </cell>
          <cell r="M18" t="str">
            <v>12</v>
          </cell>
        </row>
        <row r="19">
          <cell r="C19" t="str">
            <v>Particular LivianoCRC</v>
          </cell>
          <cell r="E19" t="str">
            <v>Particular Liviano2015CRC</v>
          </cell>
          <cell r="F19">
            <v>1.0145999999999999</v>
          </cell>
          <cell r="G19">
            <v>7.1999999999999995E-2</v>
          </cell>
          <cell r="H19">
            <v>7.1999999999999995E-2</v>
          </cell>
          <cell r="I19">
            <v>0.108</v>
          </cell>
          <cell r="J19">
            <v>0.108</v>
          </cell>
          <cell r="K19">
            <v>0.2</v>
          </cell>
          <cell r="L19">
            <v>3.5000000000000003E-2</v>
          </cell>
          <cell r="M19" t="str">
            <v>12</v>
          </cell>
        </row>
        <row r="20">
          <cell r="C20" t="str">
            <v>Particular de 13 a 15 Pasajeros (Liviano)USD</v>
          </cell>
          <cell r="E20" t="str">
            <v>Particular de 13 a 15 Pasajeros (Liviano)2007USD</v>
          </cell>
          <cell r="F20">
            <v>1.0145999999999999</v>
          </cell>
          <cell r="G20">
            <v>3.2500000000000001E-2</v>
          </cell>
          <cell r="H20">
            <v>3.2500000000000001E-2</v>
          </cell>
          <cell r="I20">
            <v>5.2500000000000005E-2</v>
          </cell>
          <cell r="J20">
            <v>7.2499999999999995E-2</v>
          </cell>
          <cell r="K20">
            <v>0.3</v>
          </cell>
          <cell r="L20">
            <v>3.5000000000000003E-2</v>
          </cell>
          <cell r="M20" t="str">
            <v>12</v>
          </cell>
        </row>
        <row r="21">
          <cell r="C21" t="str">
            <v>Particular de 13 a 15 Pasajeros (Liviano)USD</v>
          </cell>
          <cell r="E21" t="str">
            <v>Particular de 13 a 15 Pasajeros (Liviano)2008USD</v>
          </cell>
          <cell r="F21">
            <v>1.0145999999999999</v>
          </cell>
          <cell r="G21">
            <v>3.2500000000000001E-2</v>
          </cell>
          <cell r="H21">
            <v>3.2500000000000001E-2</v>
          </cell>
          <cell r="I21">
            <v>5.2500000000000005E-2</v>
          </cell>
          <cell r="J21">
            <v>7.2499999999999995E-2</v>
          </cell>
          <cell r="K21">
            <v>0.25</v>
          </cell>
          <cell r="L21">
            <v>3.5000000000000003E-2</v>
          </cell>
          <cell r="M21" t="str">
            <v>12</v>
          </cell>
        </row>
        <row r="22">
          <cell r="C22" t="str">
            <v>Particular de 13 a 15 Pasajeros (Liviano)USD</v>
          </cell>
          <cell r="E22" t="str">
            <v>Particular de 13 a 15 Pasajeros (Liviano)2009USD</v>
          </cell>
          <cell r="F22">
            <v>1.0145999999999999</v>
          </cell>
          <cell r="G22">
            <v>3.2500000000000001E-2</v>
          </cell>
          <cell r="H22">
            <v>3.2500000000000001E-2</v>
          </cell>
          <cell r="I22">
            <v>5.2500000000000005E-2</v>
          </cell>
          <cell r="J22">
            <v>7.2499999999999995E-2</v>
          </cell>
          <cell r="K22">
            <v>0.25</v>
          </cell>
          <cell r="L22">
            <v>3.5000000000000003E-2</v>
          </cell>
          <cell r="M22" t="str">
            <v>12</v>
          </cell>
        </row>
        <row r="23">
          <cell r="C23" t="str">
            <v>Particular de 13 a 15 Pasajeros (Liviano)USD</v>
          </cell>
          <cell r="E23" t="str">
            <v>Particular de 13 a 15 Pasajeros (Liviano)2010USD</v>
          </cell>
          <cell r="F23">
            <v>1.0145999999999999</v>
          </cell>
          <cell r="G23">
            <v>3.2500000000000001E-2</v>
          </cell>
          <cell r="H23">
            <v>3.2500000000000001E-2</v>
          </cell>
          <cell r="I23">
            <v>5.2500000000000005E-2</v>
          </cell>
          <cell r="J23">
            <v>7.2499999999999995E-2</v>
          </cell>
          <cell r="K23">
            <v>0.25</v>
          </cell>
          <cell r="L23">
            <v>3.5000000000000003E-2</v>
          </cell>
          <cell r="M23" t="str">
            <v>12</v>
          </cell>
        </row>
        <row r="24">
          <cell r="C24" t="str">
            <v>Particular de 13 a 15 Pasajeros (Liviano)USD</v>
          </cell>
          <cell r="E24" t="str">
            <v>Particular de 13 a 15 Pasajeros (Liviano)2011USD</v>
          </cell>
          <cell r="F24">
            <v>1.0145999999999999</v>
          </cell>
          <cell r="G24">
            <v>3.2500000000000001E-2</v>
          </cell>
          <cell r="H24">
            <v>3.2500000000000001E-2</v>
          </cell>
          <cell r="I24">
            <v>5.2500000000000005E-2</v>
          </cell>
          <cell r="J24">
            <v>7.2499999999999995E-2</v>
          </cell>
          <cell r="K24">
            <v>0.25</v>
          </cell>
          <cell r="L24">
            <v>3.5000000000000003E-2</v>
          </cell>
          <cell r="M24" t="str">
            <v>12</v>
          </cell>
        </row>
        <row r="25">
          <cell r="C25" t="str">
            <v>Particular de 13 a 15 Pasajeros (Liviano)USD</v>
          </cell>
          <cell r="E25" t="str">
            <v>Particular de 13 a 15 Pasajeros (Liviano)2012USD</v>
          </cell>
          <cell r="F25">
            <v>1.0145999999999999</v>
          </cell>
          <cell r="G25">
            <v>3.2500000000000001E-2</v>
          </cell>
          <cell r="H25">
            <v>3.2500000000000001E-2</v>
          </cell>
          <cell r="I25">
            <v>5.2500000000000005E-2</v>
          </cell>
          <cell r="J25">
            <v>7.2499999999999995E-2</v>
          </cell>
          <cell r="K25">
            <v>0.25</v>
          </cell>
          <cell r="L25">
            <v>3.5000000000000003E-2</v>
          </cell>
          <cell r="M25" t="str">
            <v>12</v>
          </cell>
        </row>
        <row r="26">
          <cell r="C26" t="str">
            <v>Particular de 13 a 15 Pasajeros (Liviano)USD</v>
          </cell>
          <cell r="E26" t="str">
            <v>Particular de 13 a 15 Pasajeros (Liviano)2013USD</v>
          </cell>
          <cell r="F26">
            <v>1.0145999999999999</v>
          </cell>
          <cell r="G26">
            <v>3.2500000000000001E-2</v>
          </cell>
          <cell r="H26">
            <v>3.2500000000000001E-2</v>
          </cell>
          <cell r="I26">
            <v>5.2500000000000005E-2</v>
          </cell>
          <cell r="J26">
            <v>7.2499999999999995E-2</v>
          </cell>
          <cell r="K26">
            <v>0.25</v>
          </cell>
          <cell r="L26">
            <v>3.5000000000000003E-2</v>
          </cell>
          <cell r="M26" t="str">
            <v>12</v>
          </cell>
        </row>
        <row r="27">
          <cell r="C27" t="str">
            <v>Particular de 13 a 15 Pasajeros (Liviano)USD</v>
          </cell>
          <cell r="E27" t="str">
            <v>Particular de 13 a 15 Pasajeros (Liviano)2014USD</v>
          </cell>
          <cell r="F27">
            <v>1.0145999999999999</v>
          </cell>
          <cell r="G27">
            <v>3.2500000000000001E-2</v>
          </cell>
          <cell r="H27">
            <v>3.2500000000000001E-2</v>
          </cell>
          <cell r="I27">
            <v>5.2500000000000005E-2</v>
          </cell>
          <cell r="J27">
            <v>7.2499999999999995E-2</v>
          </cell>
          <cell r="K27">
            <v>0.2</v>
          </cell>
          <cell r="L27">
            <v>3.5000000000000003E-2</v>
          </cell>
          <cell r="M27" t="str">
            <v>24</v>
          </cell>
        </row>
        <row r="28">
          <cell r="C28" t="str">
            <v>Particular de 13 a 15 Pasajeros (Liviano)USD</v>
          </cell>
          <cell r="E28" t="str">
            <v>Particular de 13 a 15 Pasajeros (Liviano)2015USD</v>
          </cell>
          <cell r="F28">
            <v>1.0145999999999999</v>
          </cell>
          <cell r="G28">
            <v>3.2500000000000001E-2</v>
          </cell>
          <cell r="H28">
            <v>3.2500000000000001E-2</v>
          </cell>
          <cell r="I28">
            <v>5.2500000000000005E-2</v>
          </cell>
          <cell r="J28">
            <v>7.2499999999999995E-2</v>
          </cell>
          <cell r="K28">
            <v>0.2</v>
          </cell>
          <cell r="L28">
            <v>3.5000000000000003E-2</v>
          </cell>
          <cell r="M28" t="str">
            <v>24</v>
          </cell>
        </row>
        <row r="29">
          <cell r="C29" t="str">
            <v>Particular de 13 a 15 Pasajeros (Liviano)CRC</v>
          </cell>
          <cell r="E29" t="str">
            <v>Particular de 13 a 15 Pasajeros (Liviano)2007CRC</v>
          </cell>
          <cell r="F29">
            <v>1.0145999999999999</v>
          </cell>
          <cell r="G29">
            <v>6.9000000000000006E-2</v>
          </cell>
          <cell r="H29">
            <v>6.9000000000000006E-2</v>
          </cell>
          <cell r="I29">
            <v>7.1000000000000008E-2</v>
          </cell>
          <cell r="J29">
            <v>9.0999999999999998E-2</v>
          </cell>
          <cell r="K29">
            <v>0.3</v>
          </cell>
          <cell r="L29">
            <v>3.5000000000000003E-2</v>
          </cell>
          <cell r="M29" t="str">
            <v>12</v>
          </cell>
        </row>
        <row r="30">
          <cell r="C30" t="str">
            <v>Particular de 13 a 15 Pasajeros (Liviano)CRC</v>
          </cell>
          <cell r="E30" t="str">
            <v>Particular de 13 a 15 Pasajeros (Liviano)2008CRC</v>
          </cell>
          <cell r="F30">
            <v>1.0145999999999999</v>
          </cell>
          <cell r="G30">
            <v>6.9000000000000006E-2</v>
          </cell>
          <cell r="H30">
            <v>6.9000000000000006E-2</v>
          </cell>
          <cell r="I30">
            <v>7.1000000000000008E-2</v>
          </cell>
          <cell r="J30">
            <v>9.0999999999999998E-2</v>
          </cell>
          <cell r="K30">
            <v>0.25</v>
          </cell>
          <cell r="L30">
            <v>3.5000000000000003E-2</v>
          </cell>
          <cell r="M30" t="str">
            <v>12</v>
          </cell>
        </row>
        <row r="31">
          <cell r="C31" t="str">
            <v>Particular de 13 a 15 Pasajeros (Liviano)CRC</v>
          </cell>
          <cell r="E31" t="str">
            <v>Particular de 13 a 15 Pasajeros (Liviano)2009CRC</v>
          </cell>
          <cell r="F31">
            <v>1.0145999999999999</v>
          </cell>
          <cell r="G31">
            <v>6.9000000000000006E-2</v>
          </cell>
          <cell r="H31">
            <v>6.9000000000000006E-2</v>
          </cell>
          <cell r="I31">
            <v>7.1000000000000008E-2</v>
          </cell>
          <cell r="J31">
            <v>9.0999999999999998E-2</v>
          </cell>
          <cell r="K31">
            <v>0.25</v>
          </cell>
          <cell r="L31">
            <v>3.5000000000000003E-2</v>
          </cell>
          <cell r="M31" t="str">
            <v>12</v>
          </cell>
        </row>
        <row r="32">
          <cell r="C32" t="str">
            <v>Particular de 13 a 15 Pasajeros (Liviano)CRC</v>
          </cell>
          <cell r="E32" t="str">
            <v>Particular de 13 a 15 Pasajeros (Liviano)2010CRC</v>
          </cell>
          <cell r="F32">
            <v>1.0145999999999999</v>
          </cell>
          <cell r="G32">
            <v>6.9000000000000006E-2</v>
          </cell>
          <cell r="H32">
            <v>6.9000000000000006E-2</v>
          </cell>
          <cell r="I32">
            <v>7.1000000000000008E-2</v>
          </cell>
          <cell r="J32">
            <v>9.0999999999999998E-2</v>
          </cell>
          <cell r="K32">
            <v>0.25</v>
          </cell>
          <cell r="L32">
            <v>3.5000000000000003E-2</v>
          </cell>
          <cell r="M32" t="str">
            <v>12</v>
          </cell>
        </row>
        <row r="33">
          <cell r="C33" t="str">
            <v>Particular de 13 a 15 Pasajeros (Liviano)CRC</v>
          </cell>
          <cell r="E33" t="str">
            <v>Particular de 13 a 15 Pasajeros (Liviano)2011CRC</v>
          </cell>
          <cell r="F33">
            <v>1.0145999999999999</v>
          </cell>
          <cell r="G33">
            <v>6.9000000000000006E-2</v>
          </cell>
          <cell r="H33">
            <v>6.9000000000000006E-2</v>
          </cell>
          <cell r="I33">
            <v>7.1000000000000008E-2</v>
          </cell>
          <cell r="J33">
            <v>9.0999999999999998E-2</v>
          </cell>
          <cell r="K33">
            <v>0.25</v>
          </cell>
          <cell r="L33">
            <v>3.5000000000000003E-2</v>
          </cell>
          <cell r="M33" t="str">
            <v>12</v>
          </cell>
        </row>
        <row r="34">
          <cell r="C34" t="str">
            <v>Particular de 13 a 15 Pasajeros (Liviano)CRC</v>
          </cell>
          <cell r="E34" t="str">
            <v>Particular de 13 a 15 Pasajeros (Liviano)2012CRC</v>
          </cell>
          <cell r="F34">
            <v>1.0145999999999999</v>
          </cell>
          <cell r="G34">
            <v>6.9000000000000006E-2</v>
          </cell>
          <cell r="H34">
            <v>6.9000000000000006E-2</v>
          </cell>
          <cell r="I34">
            <v>7.1000000000000008E-2</v>
          </cell>
          <cell r="J34">
            <v>9.0999999999999998E-2</v>
          </cell>
          <cell r="K34">
            <v>0.25</v>
          </cell>
          <cell r="L34">
            <v>3.5000000000000003E-2</v>
          </cell>
          <cell r="M34" t="str">
            <v>12</v>
          </cell>
        </row>
        <row r="35">
          <cell r="C35" t="str">
            <v>Particular de 13 a 15 Pasajeros (Liviano)CRC</v>
          </cell>
          <cell r="E35" t="str">
            <v>Particular de 13 a 15 Pasajeros (Liviano)2013CRC</v>
          </cell>
          <cell r="F35">
            <v>1.0145999999999999</v>
          </cell>
          <cell r="G35">
            <v>6.9000000000000006E-2</v>
          </cell>
          <cell r="H35">
            <v>6.9000000000000006E-2</v>
          </cell>
          <cell r="I35">
            <v>7.1000000000000008E-2</v>
          </cell>
          <cell r="J35">
            <v>9.0999999999999998E-2</v>
          </cell>
          <cell r="K35">
            <v>0.25</v>
          </cell>
          <cell r="L35">
            <v>3.5000000000000003E-2</v>
          </cell>
          <cell r="M35" t="str">
            <v>12</v>
          </cell>
        </row>
        <row r="36">
          <cell r="C36" t="str">
            <v>Particular de 13 a 15 Pasajeros (Liviano)CRC</v>
          </cell>
          <cell r="E36" t="str">
            <v>Particular de 13 a 15 Pasajeros (Liviano)2014CRC</v>
          </cell>
          <cell r="F36">
            <v>1.0145999999999999</v>
          </cell>
          <cell r="G36">
            <v>6.9000000000000006E-2</v>
          </cell>
          <cell r="H36">
            <v>6.9000000000000006E-2</v>
          </cell>
          <cell r="I36">
            <v>7.1000000000000008E-2</v>
          </cell>
          <cell r="J36">
            <v>9.0999999999999998E-2</v>
          </cell>
          <cell r="K36">
            <v>0.2</v>
          </cell>
          <cell r="L36">
            <v>3.5000000000000003E-2</v>
          </cell>
          <cell r="M36" t="str">
            <v>24</v>
          </cell>
        </row>
        <row r="37">
          <cell r="C37" t="str">
            <v>Particular de 13 a 15 Pasajeros (Liviano)CRC</v>
          </cell>
          <cell r="E37" t="str">
            <v>Particular de 13 a 15 Pasajeros (Liviano)2015CRC</v>
          </cell>
          <cell r="F37">
            <v>1.0145999999999999</v>
          </cell>
          <cell r="G37">
            <v>6.9000000000000006E-2</v>
          </cell>
          <cell r="H37">
            <v>6.9000000000000006E-2</v>
          </cell>
          <cell r="I37">
            <v>7.1000000000000008E-2</v>
          </cell>
          <cell r="J37">
            <v>9.0999999999999998E-2</v>
          </cell>
          <cell r="K37">
            <v>0.2</v>
          </cell>
          <cell r="L37">
            <v>3.5000000000000003E-2</v>
          </cell>
          <cell r="M37" t="str">
            <v>24</v>
          </cell>
        </row>
        <row r="38">
          <cell r="C38" t="str">
            <v>MotoUSD</v>
          </cell>
          <cell r="E38" t="str">
            <v>Moto2009USD</v>
          </cell>
          <cell r="F38">
            <v>1.0145999999999999</v>
          </cell>
          <cell r="G38">
            <v>3.2500000000000001E-2</v>
          </cell>
          <cell r="H38">
            <v>3.2500000000000001E-2</v>
          </cell>
          <cell r="I38">
            <v>4.7E-2</v>
          </cell>
          <cell r="J38">
            <v>7.2499999999999995E-2</v>
          </cell>
          <cell r="K38">
            <v>0.25</v>
          </cell>
          <cell r="L38">
            <v>3.5000000000000003E-2</v>
          </cell>
          <cell r="M38" t="str">
            <v>12</v>
          </cell>
        </row>
        <row r="39">
          <cell r="C39" t="str">
            <v>MotoUSD</v>
          </cell>
          <cell r="E39" t="str">
            <v>Moto2010USD</v>
          </cell>
          <cell r="F39">
            <v>1.0145999999999999</v>
          </cell>
          <cell r="G39">
            <v>3.2500000000000001E-2</v>
          </cell>
          <cell r="H39">
            <v>3.2500000000000001E-2</v>
          </cell>
          <cell r="I39">
            <v>4.7E-2</v>
          </cell>
          <cell r="J39">
            <v>7.2499999999999995E-2</v>
          </cell>
          <cell r="K39">
            <v>0.25</v>
          </cell>
          <cell r="L39">
            <v>3.5000000000000003E-2</v>
          </cell>
          <cell r="M39" t="str">
            <v>12</v>
          </cell>
        </row>
        <row r="40">
          <cell r="C40" t="str">
            <v>MotoUSD</v>
          </cell>
          <cell r="E40" t="str">
            <v>Moto2011USD</v>
          </cell>
          <cell r="F40">
            <v>1.0145999999999999</v>
          </cell>
          <cell r="G40">
            <v>3.2500000000000001E-2</v>
          </cell>
          <cell r="H40">
            <v>3.2500000000000001E-2</v>
          </cell>
          <cell r="I40">
            <v>4.7E-2</v>
          </cell>
          <cell r="J40">
            <v>7.2499999999999995E-2</v>
          </cell>
          <cell r="K40">
            <v>0.25</v>
          </cell>
          <cell r="L40">
            <v>3.5000000000000003E-2</v>
          </cell>
          <cell r="M40" t="str">
            <v>12</v>
          </cell>
        </row>
        <row r="41">
          <cell r="C41" t="str">
            <v>MotoUSD</v>
          </cell>
          <cell r="E41" t="str">
            <v>Moto2012USD</v>
          </cell>
          <cell r="F41">
            <v>1.0145999999999999</v>
          </cell>
          <cell r="G41">
            <v>3.2500000000000001E-2</v>
          </cell>
          <cell r="H41">
            <v>3.2500000000000001E-2</v>
          </cell>
          <cell r="I41">
            <v>4.7E-2</v>
          </cell>
          <cell r="J41">
            <v>7.2499999999999995E-2</v>
          </cell>
          <cell r="K41">
            <v>0.25</v>
          </cell>
          <cell r="L41">
            <v>3.5000000000000003E-2</v>
          </cell>
          <cell r="M41" t="str">
            <v>12</v>
          </cell>
        </row>
        <row r="42">
          <cell r="C42" t="str">
            <v>MotoUSD</v>
          </cell>
          <cell r="E42" t="str">
            <v>Moto2013USD</v>
          </cell>
          <cell r="F42">
            <v>1.0145999999999999</v>
          </cell>
          <cell r="G42">
            <v>3.2500000000000001E-2</v>
          </cell>
          <cell r="H42">
            <v>3.2500000000000001E-2</v>
          </cell>
          <cell r="I42">
            <v>4.7E-2</v>
          </cell>
          <cell r="J42">
            <v>7.2499999999999995E-2</v>
          </cell>
          <cell r="K42">
            <v>0.25</v>
          </cell>
          <cell r="L42">
            <v>3.5000000000000003E-2</v>
          </cell>
          <cell r="M42" t="str">
            <v>12</v>
          </cell>
        </row>
        <row r="43">
          <cell r="C43" t="str">
            <v>MotoUSD</v>
          </cell>
          <cell r="E43" t="str">
            <v>Moto2014USD</v>
          </cell>
          <cell r="F43">
            <v>1.0145999999999999</v>
          </cell>
          <cell r="G43">
            <v>3.2500000000000001E-2</v>
          </cell>
          <cell r="H43">
            <v>3.2500000000000001E-2</v>
          </cell>
          <cell r="I43">
            <v>5.2500000000000005E-2</v>
          </cell>
          <cell r="J43">
            <v>7.2499999999999995E-2</v>
          </cell>
          <cell r="K43">
            <v>0.25</v>
          </cell>
          <cell r="L43">
            <v>3.5000000000000003E-2</v>
          </cell>
          <cell r="M43" t="str">
            <v>24</v>
          </cell>
        </row>
        <row r="44">
          <cell r="C44" t="str">
            <v>MotoUSD</v>
          </cell>
          <cell r="E44" t="str">
            <v>Moto2015USD</v>
          </cell>
          <cell r="F44">
            <v>1.0145999999999999</v>
          </cell>
          <cell r="G44">
            <v>3.2500000000000001E-2</v>
          </cell>
          <cell r="H44">
            <v>3.2500000000000001E-2</v>
          </cell>
          <cell r="I44">
            <v>5.2500000000000005E-2</v>
          </cell>
          <cell r="J44">
            <v>7.2499999999999995E-2</v>
          </cell>
          <cell r="K44">
            <v>0.25</v>
          </cell>
          <cell r="L44">
            <v>3.5000000000000003E-2</v>
          </cell>
          <cell r="M44" t="str">
            <v>24</v>
          </cell>
        </row>
        <row r="45">
          <cell r="C45" t="str">
            <v>MotoCRC</v>
          </cell>
          <cell r="E45" t="str">
            <v>Moto2009CRC</v>
          </cell>
          <cell r="F45">
            <v>1.0145999999999999</v>
          </cell>
          <cell r="G45">
            <v>6.9000000000000006E-2</v>
          </cell>
          <cell r="H45">
            <v>6.9000000000000006E-2</v>
          </cell>
          <cell r="I45">
            <v>7.1000000000000008E-2</v>
          </cell>
          <cell r="J45">
            <v>9.0999999999999998E-2</v>
          </cell>
          <cell r="K45">
            <v>0.25</v>
          </cell>
          <cell r="L45">
            <v>3.5000000000000003E-2</v>
          </cell>
          <cell r="M45" t="str">
            <v>12</v>
          </cell>
        </row>
        <row r="46">
          <cell r="C46" t="str">
            <v>MotoCRC</v>
          </cell>
          <cell r="E46" t="str">
            <v>Moto2010CRC</v>
          </cell>
          <cell r="F46">
            <v>1.0145999999999999</v>
          </cell>
          <cell r="G46">
            <v>6.9000000000000006E-2</v>
          </cell>
          <cell r="H46">
            <v>6.9000000000000006E-2</v>
          </cell>
          <cell r="I46">
            <v>7.1000000000000008E-2</v>
          </cell>
          <cell r="J46">
            <v>9.0999999999999998E-2</v>
          </cell>
          <cell r="K46">
            <v>0.25</v>
          </cell>
          <cell r="L46">
            <v>3.5000000000000003E-2</v>
          </cell>
          <cell r="M46" t="str">
            <v>12</v>
          </cell>
        </row>
        <row r="47">
          <cell r="C47" t="str">
            <v>MotoCRC</v>
          </cell>
          <cell r="E47" t="str">
            <v>Moto2011CRC</v>
          </cell>
          <cell r="F47">
            <v>1.0145999999999999</v>
          </cell>
          <cell r="G47">
            <v>6.9000000000000006E-2</v>
          </cell>
          <cell r="H47">
            <v>6.9000000000000006E-2</v>
          </cell>
          <cell r="I47">
            <v>7.1000000000000008E-2</v>
          </cell>
          <cell r="J47">
            <v>9.0999999999999998E-2</v>
          </cell>
          <cell r="K47">
            <v>0.25</v>
          </cell>
          <cell r="L47">
            <v>3.5000000000000003E-2</v>
          </cell>
          <cell r="M47" t="str">
            <v>12</v>
          </cell>
        </row>
        <row r="48">
          <cell r="C48" t="str">
            <v>MotoCRC</v>
          </cell>
          <cell r="E48" t="str">
            <v>Moto2012CRC</v>
          </cell>
          <cell r="F48">
            <v>1.0145999999999999</v>
          </cell>
          <cell r="G48">
            <v>6.9000000000000006E-2</v>
          </cell>
          <cell r="H48">
            <v>6.9000000000000006E-2</v>
          </cell>
          <cell r="I48">
            <v>7.1000000000000008E-2</v>
          </cell>
          <cell r="J48">
            <v>9.0999999999999998E-2</v>
          </cell>
          <cell r="K48">
            <v>0.25</v>
          </cell>
          <cell r="L48">
            <v>3.5000000000000003E-2</v>
          </cell>
          <cell r="M48" t="str">
            <v>12</v>
          </cell>
        </row>
        <row r="49">
          <cell r="C49" t="str">
            <v>MotoCRC</v>
          </cell>
          <cell r="E49" t="str">
            <v>Moto2013CRC</v>
          </cell>
          <cell r="F49">
            <v>1.0145999999999999</v>
          </cell>
          <cell r="G49">
            <v>6.9000000000000006E-2</v>
          </cell>
          <cell r="H49">
            <v>6.9000000000000006E-2</v>
          </cell>
          <cell r="I49">
            <v>7.1000000000000008E-2</v>
          </cell>
          <cell r="J49">
            <v>9.0999999999999998E-2</v>
          </cell>
          <cell r="K49">
            <v>0.25</v>
          </cell>
          <cell r="L49">
            <v>3.5000000000000003E-2</v>
          </cell>
          <cell r="M49" t="str">
            <v>12</v>
          </cell>
        </row>
        <row r="50">
          <cell r="C50" t="str">
            <v>MotoCRC</v>
          </cell>
          <cell r="E50" t="str">
            <v>Moto2014CRC</v>
          </cell>
          <cell r="F50">
            <v>1.0145999999999999</v>
          </cell>
          <cell r="G50">
            <v>6.9000000000000006E-2</v>
          </cell>
          <cell r="H50">
            <v>6.9000000000000006E-2</v>
          </cell>
          <cell r="I50">
            <v>7.1000000000000008E-2</v>
          </cell>
          <cell r="J50">
            <v>9.0999999999999998E-2</v>
          </cell>
          <cell r="K50">
            <v>0.25</v>
          </cell>
          <cell r="L50">
            <v>3.5000000000000003E-2</v>
          </cell>
          <cell r="M50" t="str">
            <v>24</v>
          </cell>
        </row>
        <row r="51">
          <cell r="C51" t="str">
            <v>MotoCRC</v>
          </cell>
          <cell r="E51" t="str">
            <v>Moto2015CRC</v>
          </cell>
          <cell r="F51">
            <v>1.0145999999999999</v>
          </cell>
          <cell r="G51">
            <v>6.9000000000000006E-2</v>
          </cell>
          <cell r="H51">
            <v>6.9000000000000006E-2</v>
          </cell>
          <cell r="I51">
            <v>7.1000000000000008E-2</v>
          </cell>
          <cell r="J51">
            <v>9.0999999999999998E-2</v>
          </cell>
          <cell r="K51">
            <v>0.25</v>
          </cell>
          <cell r="L51">
            <v>3.5000000000000003E-2</v>
          </cell>
          <cell r="M51" t="str">
            <v>24</v>
          </cell>
        </row>
        <row r="52">
          <cell r="C52" t="str">
            <v>Carga LivianaUSD</v>
          </cell>
          <cell r="E52" t="str">
            <v>Carga Liviana2007USD</v>
          </cell>
          <cell r="F52">
            <v>1.0145999999999999</v>
          </cell>
          <cell r="G52">
            <v>3.2500000000000001E-2</v>
          </cell>
          <cell r="H52">
            <v>3.2500000000000001E-2</v>
          </cell>
          <cell r="I52">
            <v>5.2500000000000005E-2</v>
          </cell>
          <cell r="J52">
            <v>7.2499999999999995E-2</v>
          </cell>
          <cell r="K52">
            <v>0.3</v>
          </cell>
          <cell r="L52">
            <v>3.5000000000000003E-2</v>
          </cell>
          <cell r="M52" t="str">
            <v>12</v>
          </cell>
        </row>
        <row r="53">
          <cell r="C53" t="str">
            <v>Carga LivianaUSD</v>
          </cell>
          <cell r="E53" t="str">
            <v>Carga Liviana2008USD</v>
          </cell>
          <cell r="F53">
            <v>1.0145999999999999</v>
          </cell>
          <cell r="G53">
            <v>3.2500000000000001E-2</v>
          </cell>
          <cell r="H53">
            <v>3.2500000000000001E-2</v>
          </cell>
          <cell r="I53">
            <v>5.2500000000000005E-2</v>
          </cell>
          <cell r="J53">
            <v>7.2499999999999995E-2</v>
          </cell>
          <cell r="K53">
            <v>0.25</v>
          </cell>
          <cell r="L53">
            <v>3.5000000000000003E-2</v>
          </cell>
          <cell r="M53" t="str">
            <v>12</v>
          </cell>
        </row>
        <row r="54">
          <cell r="C54" t="str">
            <v>Carga LivianaUSD</v>
          </cell>
          <cell r="E54" t="str">
            <v>Carga Liviana2009USD</v>
          </cell>
          <cell r="F54">
            <v>1.0145999999999999</v>
          </cell>
          <cell r="G54">
            <v>3.2500000000000001E-2</v>
          </cell>
          <cell r="H54">
            <v>3.2500000000000001E-2</v>
          </cell>
          <cell r="I54">
            <v>5.2500000000000005E-2</v>
          </cell>
          <cell r="J54">
            <v>7.2499999999999995E-2</v>
          </cell>
          <cell r="K54">
            <v>0.25</v>
          </cell>
          <cell r="L54">
            <v>3.5000000000000003E-2</v>
          </cell>
          <cell r="M54" t="str">
            <v>12</v>
          </cell>
        </row>
        <row r="55">
          <cell r="C55" t="str">
            <v>Carga LivianaUSD</v>
          </cell>
          <cell r="E55" t="str">
            <v>Carga Liviana2010USD</v>
          </cell>
          <cell r="F55">
            <v>1.0145999999999999</v>
          </cell>
          <cell r="G55">
            <v>3.2500000000000001E-2</v>
          </cell>
          <cell r="H55">
            <v>3.2500000000000001E-2</v>
          </cell>
          <cell r="I55">
            <v>5.2500000000000005E-2</v>
          </cell>
          <cell r="J55">
            <v>7.2499999999999995E-2</v>
          </cell>
          <cell r="K55">
            <v>0.25</v>
          </cell>
          <cell r="L55">
            <v>3.5000000000000003E-2</v>
          </cell>
          <cell r="M55" t="str">
            <v>12</v>
          </cell>
        </row>
        <row r="56">
          <cell r="C56" t="str">
            <v>Carga LivianaUSD</v>
          </cell>
          <cell r="E56" t="str">
            <v>Carga Liviana2011USD</v>
          </cell>
          <cell r="F56">
            <v>1.0145999999999999</v>
          </cell>
          <cell r="G56">
            <v>3.2500000000000001E-2</v>
          </cell>
          <cell r="H56">
            <v>3.2500000000000001E-2</v>
          </cell>
          <cell r="I56">
            <v>5.2500000000000005E-2</v>
          </cell>
          <cell r="J56">
            <v>7.2499999999999995E-2</v>
          </cell>
          <cell r="K56">
            <v>0.25</v>
          </cell>
          <cell r="L56">
            <v>3.5000000000000003E-2</v>
          </cell>
          <cell r="M56" t="str">
            <v>12</v>
          </cell>
        </row>
        <row r="57">
          <cell r="C57" t="str">
            <v>Carga LivianaUSD</v>
          </cell>
          <cell r="E57" t="str">
            <v>Carga Liviana2012USD</v>
          </cell>
          <cell r="F57">
            <v>1.0145999999999999</v>
          </cell>
          <cell r="G57">
            <v>3.2500000000000001E-2</v>
          </cell>
          <cell r="H57">
            <v>3.2500000000000001E-2</v>
          </cell>
          <cell r="I57">
            <v>5.2500000000000005E-2</v>
          </cell>
          <cell r="J57">
            <v>7.2499999999999995E-2</v>
          </cell>
          <cell r="K57">
            <v>0.25</v>
          </cell>
          <cell r="L57">
            <v>3.5000000000000003E-2</v>
          </cell>
          <cell r="M57" t="str">
            <v>12</v>
          </cell>
        </row>
        <row r="58">
          <cell r="C58" t="str">
            <v>Carga LivianaUSD</v>
          </cell>
          <cell r="E58" t="str">
            <v>Carga Liviana2013USD</v>
          </cell>
          <cell r="F58">
            <v>1.0145999999999999</v>
          </cell>
          <cell r="G58">
            <v>3.2500000000000001E-2</v>
          </cell>
          <cell r="H58">
            <v>3.2500000000000001E-2</v>
          </cell>
          <cell r="I58">
            <v>5.2500000000000005E-2</v>
          </cell>
          <cell r="J58">
            <v>7.2499999999999995E-2</v>
          </cell>
          <cell r="K58">
            <v>0.25</v>
          </cell>
          <cell r="L58">
            <v>3.5000000000000003E-2</v>
          </cell>
          <cell r="M58" t="str">
            <v>12</v>
          </cell>
        </row>
        <row r="59">
          <cell r="C59" t="str">
            <v>Carga LivianaUSD</v>
          </cell>
          <cell r="E59" t="str">
            <v>Carga Liviana2014USD</v>
          </cell>
          <cell r="F59">
            <v>1.0145999999999999</v>
          </cell>
          <cell r="G59">
            <v>3.2500000000000001E-2</v>
          </cell>
          <cell r="H59">
            <v>3.2500000000000001E-2</v>
          </cell>
          <cell r="I59">
            <v>5.2500000000000005E-2</v>
          </cell>
          <cell r="J59">
            <v>7.2499999999999995E-2</v>
          </cell>
          <cell r="K59">
            <v>0.2</v>
          </cell>
          <cell r="L59">
            <v>3.5000000000000003E-2</v>
          </cell>
          <cell r="M59" t="str">
            <v>24</v>
          </cell>
        </row>
        <row r="60">
          <cell r="C60" t="str">
            <v>Carga LivianaUSD</v>
          </cell>
          <cell r="E60" t="str">
            <v>Carga Liviana2015USD</v>
          </cell>
          <cell r="F60">
            <v>1.0145999999999999</v>
          </cell>
          <cell r="G60">
            <v>3.2500000000000001E-2</v>
          </cell>
          <cell r="H60">
            <v>3.2500000000000001E-2</v>
          </cell>
          <cell r="I60">
            <v>5.2500000000000005E-2</v>
          </cell>
          <cell r="J60">
            <v>7.2499999999999995E-2</v>
          </cell>
          <cell r="K60">
            <v>0.2</v>
          </cell>
          <cell r="L60">
            <v>3.5000000000000003E-2</v>
          </cell>
          <cell r="M60" t="str">
            <v>24</v>
          </cell>
        </row>
        <row r="61">
          <cell r="C61" t="str">
            <v>Carga LivianaCRC</v>
          </cell>
          <cell r="E61" t="str">
            <v>Carga Liviana2007CRC</v>
          </cell>
          <cell r="F61">
            <v>1.0145999999999999</v>
          </cell>
          <cell r="G61">
            <v>6.9000000000000006E-2</v>
          </cell>
          <cell r="H61">
            <v>6.9000000000000006E-2</v>
          </cell>
          <cell r="I61">
            <v>7.1000000000000008E-2</v>
          </cell>
          <cell r="J61">
            <v>9.0999999999999998E-2</v>
          </cell>
          <cell r="K61">
            <v>0.3</v>
          </cell>
          <cell r="L61">
            <v>3.5000000000000003E-2</v>
          </cell>
          <cell r="M61" t="str">
            <v>12</v>
          </cell>
        </row>
        <row r="62">
          <cell r="C62" t="str">
            <v>Carga LivianaCRC</v>
          </cell>
          <cell r="E62" t="str">
            <v>Carga Liviana2008CRC</v>
          </cell>
          <cell r="F62">
            <v>1.0145999999999999</v>
          </cell>
          <cell r="G62">
            <v>6.9000000000000006E-2</v>
          </cell>
          <cell r="H62">
            <v>6.9000000000000006E-2</v>
          </cell>
          <cell r="I62">
            <v>7.1000000000000008E-2</v>
          </cell>
          <cell r="J62">
            <v>9.0999999999999998E-2</v>
          </cell>
          <cell r="K62">
            <v>0.25</v>
          </cell>
          <cell r="L62">
            <v>3.5000000000000003E-2</v>
          </cell>
          <cell r="M62" t="str">
            <v>12</v>
          </cell>
        </row>
        <row r="63">
          <cell r="C63" t="str">
            <v>Carga LivianaCRC</v>
          </cell>
          <cell r="E63" t="str">
            <v>Carga Liviana2009CRC</v>
          </cell>
          <cell r="F63">
            <v>1.0145999999999999</v>
          </cell>
          <cell r="G63">
            <v>6.9000000000000006E-2</v>
          </cell>
          <cell r="H63">
            <v>6.9000000000000006E-2</v>
          </cell>
          <cell r="I63">
            <v>7.1000000000000008E-2</v>
          </cell>
          <cell r="J63">
            <v>9.0999999999999998E-2</v>
          </cell>
          <cell r="K63">
            <v>0.25</v>
          </cell>
          <cell r="L63">
            <v>3.5000000000000003E-2</v>
          </cell>
          <cell r="M63" t="str">
            <v>12</v>
          </cell>
        </row>
        <row r="64">
          <cell r="C64" t="str">
            <v>Carga LivianaCRC</v>
          </cell>
          <cell r="E64" t="str">
            <v>Carga Liviana2010CRC</v>
          </cell>
          <cell r="F64">
            <v>1.0145999999999999</v>
          </cell>
          <cell r="G64">
            <v>6.9000000000000006E-2</v>
          </cell>
          <cell r="H64">
            <v>6.9000000000000006E-2</v>
          </cell>
          <cell r="I64">
            <v>7.1000000000000008E-2</v>
          </cell>
          <cell r="J64">
            <v>9.0999999999999998E-2</v>
          </cell>
          <cell r="K64">
            <v>0.25</v>
          </cell>
          <cell r="L64">
            <v>3.5000000000000003E-2</v>
          </cell>
          <cell r="M64" t="str">
            <v>12</v>
          </cell>
        </row>
        <row r="65">
          <cell r="C65" t="str">
            <v>Carga LivianaCRC</v>
          </cell>
          <cell r="E65" t="str">
            <v>Carga Liviana2011CRC</v>
          </cell>
          <cell r="F65">
            <v>1.0145999999999999</v>
          </cell>
          <cell r="G65">
            <v>6.9000000000000006E-2</v>
          </cell>
          <cell r="H65">
            <v>6.9000000000000006E-2</v>
          </cell>
          <cell r="I65">
            <v>7.1000000000000008E-2</v>
          </cell>
          <cell r="J65">
            <v>9.0999999999999998E-2</v>
          </cell>
          <cell r="K65">
            <v>0.25</v>
          </cell>
          <cell r="L65">
            <v>3.5000000000000003E-2</v>
          </cell>
          <cell r="M65" t="str">
            <v>12</v>
          </cell>
        </row>
        <row r="66">
          <cell r="C66" t="str">
            <v>Carga LivianaCRC</v>
          </cell>
          <cell r="E66" t="str">
            <v>Carga Liviana2012CRC</v>
          </cell>
          <cell r="F66">
            <v>1.0145999999999999</v>
          </cell>
          <cell r="G66">
            <v>6.9000000000000006E-2</v>
          </cell>
          <cell r="H66">
            <v>6.9000000000000006E-2</v>
          </cell>
          <cell r="I66">
            <v>7.1000000000000008E-2</v>
          </cell>
          <cell r="J66">
            <v>9.0999999999999998E-2</v>
          </cell>
          <cell r="K66">
            <v>0.25</v>
          </cell>
          <cell r="L66">
            <v>3.5000000000000003E-2</v>
          </cell>
          <cell r="M66" t="str">
            <v>12</v>
          </cell>
        </row>
        <row r="67">
          <cell r="C67" t="str">
            <v>Carga LivianaCRC</v>
          </cell>
          <cell r="E67" t="str">
            <v>Carga Liviana2013CRC</v>
          </cell>
          <cell r="F67">
            <v>1.0145999999999999</v>
          </cell>
          <cell r="G67">
            <v>6.9000000000000006E-2</v>
          </cell>
          <cell r="H67">
            <v>6.9000000000000006E-2</v>
          </cell>
          <cell r="I67">
            <v>7.1000000000000008E-2</v>
          </cell>
          <cell r="J67">
            <v>9.0999999999999998E-2</v>
          </cell>
          <cell r="K67">
            <v>0.25</v>
          </cell>
          <cell r="L67">
            <v>3.5000000000000003E-2</v>
          </cell>
          <cell r="M67" t="str">
            <v>12</v>
          </cell>
        </row>
        <row r="68">
          <cell r="C68" t="str">
            <v>Carga LivianaCRC</v>
          </cell>
          <cell r="E68" t="str">
            <v>Carga Liviana2014CRC</v>
          </cell>
          <cell r="F68">
            <v>1.0145999999999999</v>
          </cell>
          <cell r="G68">
            <v>6.9000000000000006E-2</v>
          </cell>
          <cell r="H68">
            <v>6.9000000000000006E-2</v>
          </cell>
          <cell r="I68">
            <v>7.1000000000000008E-2</v>
          </cell>
          <cell r="J68">
            <v>9.0999999999999998E-2</v>
          </cell>
          <cell r="K68">
            <v>0.2</v>
          </cell>
          <cell r="L68">
            <v>3.5000000000000003E-2</v>
          </cell>
          <cell r="M68" t="str">
            <v>24</v>
          </cell>
        </row>
        <row r="69">
          <cell r="C69" t="str">
            <v>Carga LivianaCRC</v>
          </cell>
          <cell r="E69" t="str">
            <v>Carga Liviana2015CRC</v>
          </cell>
          <cell r="F69">
            <v>1.0145999999999999</v>
          </cell>
          <cell r="G69">
            <v>6.9000000000000006E-2</v>
          </cell>
          <cell r="H69">
            <v>6.9000000000000006E-2</v>
          </cell>
          <cell r="I69">
            <v>7.1000000000000008E-2</v>
          </cell>
          <cell r="J69">
            <v>9.0999999999999998E-2</v>
          </cell>
          <cell r="K69">
            <v>0.2</v>
          </cell>
          <cell r="L69">
            <v>3.5000000000000003E-2</v>
          </cell>
          <cell r="M69" t="str">
            <v>24</v>
          </cell>
        </row>
        <row r="70">
          <cell r="C70">
            <v>0</v>
          </cell>
          <cell r="E70">
            <v>0</v>
          </cell>
        </row>
        <row r="71">
          <cell r="C71">
            <v>0</v>
          </cell>
          <cell r="E71">
            <v>0</v>
          </cell>
        </row>
        <row r="72">
          <cell r="C72">
            <v>0</v>
          </cell>
          <cell r="E72">
            <v>0</v>
          </cell>
        </row>
        <row r="73">
          <cell r="C73">
            <v>0</v>
          </cell>
          <cell r="E73">
            <v>0</v>
          </cell>
        </row>
        <row r="74">
          <cell r="C74">
            <v>0</v>
          </cell>
          <cell r="E74">
            <v>0</v>
          </cell>
        </row>
        <row r="75">
          <cell r="C75">
            <v>0</v>
          </cell>
          <cell r="E75">
            <v>0</v>
          </cell>
        </row>
        <row r="76">
          <cell r="C76">
            <v>0</v>
          </cell>
          <cell r="E76">
            <v>0</v>
          </cell>
        </row>
        <row r="77">
          <cell r="C77">
            <v>0</v>
          </cell>
          <cell r="E77">
            <v>0</v>
          </cell>
        </row>
        <row r="78">
          <cell r="C78">
            <v>0</v>
          </cell>
          <cell r="E78">
            <v>0</v>
          </cell>
        </row>
        <row r="79">
          <cell r="C79">
            <v>0</v>
          </cell>
          <cell r="E79">
            <v>0</v>
          </cell>
        </row>
        <row r="80">
          <cell r="C80">
            <v>0</v>
          </cell>
          <cell r="E80">
            <v>0</v>
          </cell>
        </row>
        <row r="81">
          <cell r="C81">
            <v>0</v>
          </cell>
          <cell r="E81">
            <v>0</v>
          </cell>
        </row>
        <row r="82">
          <cell r="C82">
            <v>0</v>
          </cell>
          <cell r="E82">
            <v>0</v>
          </cell>
        </row>
        <row r="83">
          <cell r="C83">
            <v>0</v>
          </cell>
          <cell r="E83">
            <v>0</v>
          </cell>
        </row>
        <row r="84">
          <cell r="C84">
            <v>0</v>
          </cell>
          <cell r="E84">
            <v>0</v>
          </cell>
        </row>
        <row r="85">
          <cell r="C85">
            <v>0</v>
          </cell>
          <cell r="E85">
            <v>0</v>
          </cell>
        </row>
        <row r="86">
          <cell r="C86">
            <v>0</v>
          </cell>
          <cell r="E86">
            <v>0</v>
          </cell>
        </row>
        <row r="87">
          <cell r="C87">
            <v>0</v>
          </cell>
          <cell r="E87">
            <v>0</v>
          </cell>
        </row>
        <row r="88">
          <cell r="C88">
            <v>0</v>
          </cell>
          <cell r="E88">
            <v>0</v>
          </cell>
        </row>
        <row r="89">
          <cell r="C89">
            <v>0</v>
          </cell>
          <cell r="E89">
            <v>0</v>
          </cell>
        </row>
        <row r="90">
          <cell r="C90">
            <v>0</v>
          </cell>
          <cell r="E90">
            <v>0</v>
          </cell>
        </row>
        <row r="91">
          <cell r="C91">
            <v>0</v>
          </cell>
          <cell r="E91">
            <v>0</v>
          </cell>
        </row>
        <row r="92">
          <cell r="C92">
            <v>0</v>
          </cell>
          <cell r="E92">
            <v>0</v>
          </cell>
        </row>
        <row r="93">
          <cell r="C93">
            <v>0</v>
          </cell>
          <cell r="E93">
            <v>0</v>
          </cell>
        </row>
        <row r="94">
          <cell r="C94">
            <v>0</v>
          </cell>
          <cell r="E94">
            <v>0</v>
          </cell>
        </row>
        <row r="95">
          <cell r="C95">
            <v>0</v>
          </cell>
          <cell r="E95">
            <v>0</v>
          </cell>
        </row>
        <row r="96">
          <cell r="C96">
            <v>0</v>
          </cell>
          <cell r="E96">
            <v>0</v>
          </cell>
        </row>
        <row r="97">
          <cell r="C97">
            <v>0</v>
          </cell>
          <cell r="E97">
            <v>0</v>
          </cell>
        </row>
        <row r="98">
          <cell r="C98">
            <v>0</v>
          </cell>
          <cell r="E98">
            <v>0</v>
          </cell>
        </row>
        <row r="99">
          <cell r="C99">
            <v>0</v>
          </cell>
          <cell r="E99">
            <v>0</v>
          </cell>
        </row>
        <row r="100">
          <cell r="C100">
            <v>0</v>
          </cell>
          <cell r="E100">
            <v>0</v>
          </cell>
        </row>
        <row r="101">
          <cell r="C101">
            <v>0</v>
          </cell>
          <cell r="E101">
            <v>0</v>
          </cell>
        </row>
        <row r="102">
          <cell r="C102">
            <v>0</v>
          </cell>
          <cell r="E102">
            <v>0</v>
          </cell>
        </row>
        <row r="103">
          <cell r="C103">
            <v>0</v>
          </cell>
          <cell r="E103">
            <v>0</v>
          </cell>
        </row>
        <row r="104">
          <cell r="C104">
            <v>0</v>
          </cell>
          <cell r="E104">
            <v>0</v>
          </cell>
        </row>
        <row r="105">
          <cell r="C105">
            <v>0</v>
          </cell>
          <cell r="E105">
            <v>0</v>
          </cell>
        </row>
        <row r="106">
          <cell r="C106">
            <v>0</v>
          </cell>
          <cell r="E106">
            <v>0</v>
          </cell>
        </row>
        <row r="107">
          <cell r="C107">
            <v>0</v>
          </cell>
          <cell r="E107">
            <v>0</v>
          </cell>
        </row>
        <row r="108">
          <cell r="C108">
            <v>0</v>
          </cell>
          <cell r="E108">
            <v>0</v>
          </cell>
        </row>
        <row r="109">
          <cell r="C109">
            <v>0</v>
          </cell>
          <cell r="E109">
            <v>0</v>
          </cell>
        </row>
        <row r="110">
          <cell r="C110">
            <v>0</v>
          </cell>
          <cell r="E110">
            <v>0</v>
          </cell>
        </row>
        <row r="111">
          <cell r="C111">
            <v>0</v>
          </cell>
          <cell r="E111">
            <v>0</v>
          </cell>
        </row>
        <row r="112">
          <cell r="C112">
            <v>0</v>
          </cell>
          <cell r="E112">
            <v>0</v>
          </cell>
        </row>
        <row r="113">
          <cell r="C113">
            <v>0</v>
          </cell>
          <cell r="E113">
            <v>0</v>
          </cell>
        </row>
        <row r="114">
          <cell r="C114">
            <v>0</v>
          </cell>
          <cell r="E114">
            <v>0</v>
          </cell>
        </row>
        <row r="115">
          <cell r="C115">
            <v>0</v>
          </cell>
          <cell r="E115">
            <v>0</v>
          </cell>
        </row>
        <row r="116">
          <cell r="C116">
            <v>0</v>
          </cell>
          <cell r="E116">
            <v>0</v>
          </cell>
        </row>
        <row r="117">
          <cell r="C117">
            <v>0</v>
          </cell>
          <cell r="E117">
            <v>0</v>
          </cell>
        </row>
        <row r="118">
          <cell r="C118">
            <v>0</v>
          </cell>
          <cell r="E118">
            <v>0</v>
          </cell>
        </row>
        <row r="119">
          <cell r="C119">
            <v>0</v>
          </cell>
          <cell r="E119">
            <v>0</v>
          </cell>
        </row>
        <row r="120">
          <cell r="C120">
            <v>0</v>
          </cell>
          <cell r="E120">
            <v>0</v>
          </cell>
        </row>
        <row r="121">
          <cell r="C121">
            <v>0</v>
          </cell>
          <cell r="E121">
            <v>0</v>
          </cell>
        </row>
        <row r="122">
          <cell r="C122">
            <v>0</v>
          </cell>
          <cell r="E122">
            <v>0</v>
          </cell>
        </row>
        <row r="123">
          <cell r="C123">
            <v>0</v>
          </cell>
          <cell r="E123">
            <v>0</v>
          </cell>
        </row>
        <row r="124">
          <cell r="C124">
            <v>0</v>
          </cell>
          <cell r="E124">
            <v>0</v>
          </cell>
        </row>
        <row r="125">
          <cell r="C125">
            <v>0</v>
          </cell>
          <cell r="E125">
            <v>0</v>
          </cell>
        </row>
        <row r="126">
          <cell r="C126">
            <v>0</v>
          </cell>
          <cell r="E126">
            <v>0</v>
          </cell>
        </row>
        <row r="127">
          <cell r="C127">
            <v>0</v>
          </cell>
          <cell r="E127">
            <v>0</v>
          </cell>
        </row>
        <row r="128">
          <cell r="C128">
            <v>0</v>
          </cell>
          <cell r="E128">
            <v>0</v>
          </cell>
        </row>
        <row r="129">
          <cell r="C129">
            <v>0</v>
          </cell>
          <cell r="E129">
            <v>0</v>
          </cell>
        </row>
        <row r="130">
          <cell r="C130">
            <v>0</v>
          </cell>
          <cell r="E130">
            <v>0</v>
          </cell>
        </row>
        <row r="131">
          <cell r="C131">
            <v>0</v>
          </cell>
          <cell r="E131">
            <v>0</v>
          </cell>
        </row>
        <row r="132">
          <cell r="C132">
            <v>0</v>
          </cell>
          <cell r="E132">
            <v>0</v>
          </cell>
        </row>
        <row r="133">
          <cell r="C133">
            <v>0</v>
          </cell>
          <cell r="E133">
            <v>0</v>
          </cell>
        </row>
        <row r="134">
          <cell r="C134">
            <v>0</v>
          </cell>
          <cell r="E134">
            <v>0</v>
          </cell>
        </row>
        <row r="135">
          <cell r="C135">
            <v>0</v>
          </cell>
          <cell r="E135">
            <v>0</v>
          </cell>
        </row>
        <row r="136">
          <cell r="C136">
            <v>0</v>
          </cell>
          <cell r="E136">
            <v>0</v>
          </cell>
        </row>
        <row r="137">
          <cell r="C137">
            <v>0</v>
          </cell>
          <cell r="E137">
            <v>0</v>
          </cell>
        </row>
        <row r="138">
          <cell r="C138">
            <v>0</v>
          </cell>
          <cell r="E138">
            <v>0</v>
          </cell>
        </row>
        <row r="139">
          <cell r="C139">
            <v>0</v>
          </cell>
          <cell r="E139">
            <v>0</v>
          </cell>
        </row>
        <row r="140">
          <cell r="C140">
            <v>0</v>
          </cell>
          <cell r="E140">
            <v>0</v>
          </cell>
        </row>
        <row r="141">
          <cell r="C141">
            <v>0</v>
          </cell>
          <cell r="E141">
            <v>0</v>
          </cell>
        </row>
        <row r="142">
          <cell r="C142">
            <v>0</v>
          </cell>
          <cell r="E142">
            <v>0</v>
          </cell>
        </row>
        <row r="143">
          <cell r="C143">
            <v>0</v>
          </cell>
          <cell r="E143">
            <v>0</v>
          </cell>
        </row>
        <row r="144">
          <cell r="C144">
            <v>0</v>
          </cell>
          <cell r="E144">
            <v>0</v>
          </cell>
        </row>
        <row r="145">
          <cell r="C145">
            <v>0</v>
          </cell>
          <cell r="E145">
            <v>0</v>
          </cell>
        </row>
        <row r="146">
          <cell r="C146">
            <v>0</v>
          </cell>
          <cell r="E146">
            <v>0</v>
          </cell>
        </row>
        <row r="147">
          <cell r="C147">
            <v>0</v>
          </cell>
          <cell r="E147">
            <v>0</v>
          </cell>
        </row>
        <row r="148">
          <cell r="C148">
            <v>0</v>
          </cell>
          <cell r="E148">
            <v>0</v>
          </cell>
        </row>
        <row r="149">
          <cell r="C149">
            <v>0</v>
          </cell>
          <cell r="E149">
            <v>0</v>
          </cell>
        </row>
        <row r="150">
          <cell r="C150">
            <v>0</v>
          </cell>
          <cell r="E150">
            <v>0</v>
          </cell>
        </row>
        <row r="151">
          <cell r="C151">
            <v>0</v>
          </cell>
          <cell r="E151">
            <v>0</v>
          </cell>
        </row>
        <row r="152">
          <cell r="C152">
            <v>0</v>
          </cell>
          <cell r="E152">
            <v>0</v>
          </cell>
        </row>
        <row r="153">
          <cell r="C153">
            <v>0</v>
          </cell>
          <cell r="E153">
            <v>0</v>
          </cell>
        </row>
        <row r="154">
          <cell r="C154">
            <v>0</v>
          </cell>
          <cell r="E154">
            <v>0</v>
          </cell>
        </row>
        <row r="155">
          <cell r="C155">
            <v>0</v>
          </cell>
          <cell r="E155">
            <v>0</v>
          </cell>
        </row>
        <row r="156">
          <cell r="C156">
            <v>0</v>
          </cell>
          <cell r="E156">
            <v>0</v>
          </cell>
        </row>
        <row r="157">
          <cell r="C157">
            <v>0</v>
          </cell>
          <cell r="E157">
            <v>0</v>
          </cell>
        </row>
        <row r="158">
          <cell r="C158">
            <v>0</v>
          </cell>
          <cell r="E158">
            <v>0</v>
          </cell>
        </row>
        <row r="159">
          <cell r="C159">
            <v>0</v>
          </cell>
          <cell r="E159">
            <v>0</v>
          </cell>
        </row>
        <row r="160">
          <cell r="C160">
            <v>0</v>
          </cell>
          <cell r="E160">
            <v>0</v>
          </cell>
        </row>
        <row r="161">
          <cell r="C161">
            <v>0</v>
          </cell>
          <cell r="E161">
            <v>0</v>
          </cell>
        </row>
        <row r="162">
          <cell r="C162">
            <v>0</v>
          </cell>
          <cell r="E162">
            <v>0</v>
          </cell>
        </row>
        <row r="163">
          <cell r="C163">
            <v>0</v>
          </cell>
          <cell r="E163">
            <v>0</v>
          </cell>
        </row>
        <row r="164">
          <cell r="C164">
            <v>0</v>
          </cell>
          <cell r="E164">
            <v>0</v>
          </cell>
        </row>
        <row r="165">
          <cell r="C165">
            <v>0</v>
          </cell>
          <cell r="E165">
            <v>0</v>
          </cell>
        </row>
        <row r="166">
          <cell r="C166">
            <v>0</v>
          </cell>
          <cell r="E166">
            <v>0</v>
          </cell>
        </row>
        <row r="167">
          <cell r="C167">
            <v>0</v>
          </cell>
          <cell r="E167">
            <v>0</v>
          </cell>
        </row>
        <row r="168">
          <cell r="C168">
            <v>0</v>
          </cell>
          <cell r="E168">
            <v>0</v>
          </cell>
        </row>
        <row r="169">
          <cell r="C169">
            <v>0</v>
          </cell>
          <cell r="E169">
            <v>0</v>
          </cell>
        </row>
        <row r="170">
          <cell r="C170">
            <v>0</v>
          </cell>
          <cell r="E170">
            <v>0</v>
          </cell>
        </row>
        <row r="171">
          <cell r="C171">
            <v>0</v>
          </cell>
          <cell r="E171">
            <v>0</v>
          </cell>
        </row>
        <row r="172">
          <cell r="C172">
            <v>0</v>
          </cell>
          <cell r="E172">
            <v>0</v>
          </cell>
        </row>
        <row r="173">
          <cell r="C173">
            <v>0</v>
          </cell>
          <cell r="E173">
            <v>0</v>
          </cell>
        </row>
        <row r="174">
          <cell r="C174">
            <v>0</v>
          </cell>
          <cell r="E174">
            <v>0</v>
          </cell>
        </row>
        <row r="175">
          <cell r="C175">
            <v>0</v>
          </cell>
          <cell r="E175">
            <v>0</v>
          </cell>
        </row>
        <row r="176">
          <cell r="C176">
            <v>0</v>
          </cell>
          <cell r="E176">
            <v>0</v>
          </cell>
        </row>
        <row r="177">
          <cell r="C177">
            <v>0</v>
          </cell>
          <cell r="E177">
            <v>0</v>
          </cell>
        </row>
        <row r="178">
          <cell r="C178">
            <v>0</v>
          </cell>
          <cell r="E178">
            <v>0</v>
          </cell>
        </row>
        <row r="179">
          <cell r="C179">
            <v>0</v>
          </cell>
          <cell r="E179">
            <v>0</v>
          </cell>
        </row>
        <row r="180">
          <cell r="C180">
            <v>0</v>
          </cell>
          <cell r="E180">
            <v>0</v>
          </cell>
        </row>
        <row r="181">
          <cell r="C181">
            <v>0</v>
          </cell>
          <cell r="E181">
            <v>0</v>
          </cell>
        </row>
        <row r="182">
          <cell r="C182">
            <v>0</v>
          </cell>
          <cell r="E182">
            <v>0</v>
          </cell>
        </row>
        <row r="183">
          <cell r="C183">
            <v>0</v>
          </cell>
          <cell r="E183">
            <v>0</v>
          </cell>
        </row>
        <row r="184">
          <cell r="C184">
            <v>0</v>
          </cell>
          <cell r="E184">
            <v>0</v>
          </cell>
        </row>
        <row r="185">
          <cell r="C185">
            <v>0</v>
          </cell>
          <cell r="E185">
            <v>0</v>
          </cell>
        </row>
        <row r="186">
          <cell r="C186">
            <v>0</v>
          </cell>
          <cell r="E186">
            <v>0</v>
          </cell>
        </row>
        <row r="187">
          <cell r="C187">
            <v>0</v>
          </cell>
          <cell r="E187">
            <v>0</v>
          </cell>
        </row>
        <row r="188">
          <cell r="C188">
            <v>0</v>
          </cell>
          <cell r="E188">
            <v>0</v>
          </cell>
        </row>
        <row r="189">
          <cell r="C189">
            <v>0</v>
          </cell>
          <cell r="E189">
            <v>0</v>
          </cell>
        </row>
        <row r="190">
          <cell r="C190">
            <v>0</v>
          </cell>
          <cell r="E190">
            <v>0</v>
          </cell>
        </row>
        <row r="191">
          <cell r="C191">
            <v>0</v>
          </cell>
          <cell r="E191">
            <v>0</v>
          </cell>
        </row>
        <row r="192">
          <cell r="C192">
            <v>0</v>
          </cell>
          <cell r="E192">
            <v>0</v>
          </cell>
        </row>
        <row r="193">
          <cell r="C193">
            <v>0</v>
          </cell>
          <cell r="E193">
            <v>0</v>
          </cell>
        </row>
        <row r="194">
          <cell r="C194">
            <v>0</v>
          </cell>
          <cell r="E194">
            <v>0</v>
          </cell>
        </row>
        <row r="195">
          <cell r="C195">
            <v>0</v>
          </cell>
          <cell r="E195">
            <v>0</v>
          </cell>
        </row>
        <row r="196">
          <cell r="C196">
            <v>0</v>
          </cell>
          <cell r="E196">
            <v>0</v>
          </cell>
        </row>
        <row r="197">
          <cell r="C197">
            <v>0</v>
          </cell>
          <cell r="E197">
            <v>0</v>
          </cell>
        </row>
        <row r="198">
          <cell r="C198">
            <v>0</v>
          </cell>
          <cell r="E198">
            <v>0</v>
          </cell>
        </row>
        <row r="199">
          <cell r="C199">
            <v>0</v>
          </cell>
          <cell r="E199">
            <v>0</v>
          </cell>
        </row>
        <row r="200">
          <cell r="C200">
            <v>0</v>
          </cell>
          <cell r="E200">
            <v>0</v>
          </cell>
        </row>
        <row r="201">
          <cell r="C201">
            <v>0</v>
          </cell>
          <cell r="E201">
            <v>0</v>
          </cell>
        </row>
        <row r="202">
          <cell r="C202">
            <v>0</v>
          </cell>
          <cell r="E202">
            <v>0</v>
          </cell>
        </row>
        <row r="203">
          <cell r="C203">
            <v>0</v>
          </cell>
          <cell r="E203">
            <v>0</v>
          </cell>
        </row>
        <row r="204">
          <cell r="C204">
            <v>0</v>
          </cell>
          <cell r="E204">
            <v>0</v>
          </cell>
        </row>
        <row r="205">
          <cell r="C205">
            <v>0</v>
          </cell>
          <cell r="E205">
            <v>0</v>
          </cell>
        </row>
        <row r="206">
          <cell r="C206">
            <v>0</v>
          </cell>
          <cell r="E206">
            <v>0</v>
          </cell>
        </row>
        <row r="207">
          <cell r="C207">
            <v>0</v>
          </cell>
          <cell r="E207">
            <v>0</v>
          </cell>
        </row>
        <row r="208">
          <cell r="C208">
            <v>0</v>
          </cell>
          <cell r="E208">
            <v>0</v>
          </cell>
        </row>
        <row r="209">
          <cell r="C209">
            <v>0</v>
          </cell>
          <cell r="E209">
            <v>0</v>
          </cell>
        </row>
        <row r="210">
          <cell r="C210">
            <v>0</v>
          </cell>
          <cell r="E210">
            <v>0</v>
          </cell>
        </row>
        <row r="211">
          <cell r="C211">
            <v>0</v>
          </cell>
          <cell r="E211">
            <v>0</v>
          </cell>
        </row>
        <row r="212">
          <cell r="C212">
            <v>0</v>
          </cell>
          <cell r="E212">
            <v>0</v>
          </cell>
        </row>
        <row r="213">
          <cell r="C213">
            <v>0</v>
          </cell>
          <cell r="E213">
            <v>0</v>
          </cell>
        </row>
        <row r="214">
          <cell r="C214">
            <v>0</v>
          </cell>
          <cell r="E214">
            <v>0</v>
          </cell>
        </row>
        <row r="215">
          <cell r="C215">
            <v>0</v>
          </cell>
          <cell r="E215">
            <v>0</v>
          </cell>
        </row>
        <row r="216">
          <cell r="C216">
            <v>0</v>
          </cell>
          <cell r="E216">
            <v>0</v>
          </cell>
        </row>
        <row r="217">
          <cell r="C217">
            <v>0</v>
          </cell>
          <cell r="E217">
            <v>0</v>
          </cell>
        </row>
        <row r="218">
          <cell r="C218">
            <v>0</v>
          </cell>
          <cell r="E218">
            <v>0</v>
          </cell>
        </row>
        <row r="219">
          <cell r="C219">
            <v>0</v>
          </cell>
          <cell r="E219">
            <v>0</v>
          </cell>
        </row>
        <row r="220">
          <cell r="C220">
            <v>0</v>
          </cell>
          <cell r="E220">
            <v>0</v>
          </cell>
        </row>
        <row r="221">
          <cell r="C221">
            <v>0</v>
          </cell>
          <cell r="E221">
            <v>0</v>
          </cell>
        </row>
        <row r="222">
          <cell r="C222">
            <v>0</v>
          </cell>
          <cell r="E222">
            <v>0</v>
          </cell>
        </row>
        <row r="223">
          <cell r="C223">
            <v>0</v>
          </cell>
          <cell r="E223">
            <v>0</v>
          </cell>
        </row>
        <row r="224">
          <cell r="C224">
            <v>0</v>
          </cell>
          <cell r="E224">
            <v>0</v>
          </cell>
        </row>
        <row r="225">
          <cell r="C225">
            <v>0</v>
          </cell>
          <cell r="E225">
            <v>0</v>
          </cell>
        </row>
        <row r="226">
          <cell r="C226">
            <v>0</v>
          </cell>
          <cell r="E226">
            <v>0</v>
          </cell>
        </row>
        <row r="227">
          <cell r="C227">
            <v>0</v>
          </cell>
          <cell r="E227">
            <v>0</v>
          </cell>
        </row>
        <row r="228">
          <cell r="C228">
            <v>0</v>
          </cell>
          <cell r="E228">
            <v>0</v>
          </cell>
        </row>
        <row r="229">
          <cell r="C229">
            <v>0</v>
          </cell>
          <cell r="E229">
            <v>0</v>
          </cell>
        </row>
        <row r="230">
          <cell r="C230">
            <v>0</v>
          </cell>
          <cell r="E230">
            <v>0</v>
          </cell>
        </row>
        <row r="231">
          <cell r="C231">
            <v>0</v>
          </cell>
          <cell r="E231">
            <v>0</v>
          </cell>
        </row>
        <row r="232">
          <cell r="C232">
            <v>0</v>
          </cell>
          <cell r="E232">
            <v>0</v>
          </cell>
        </row>
        <row r="233">
          <cell r="C233">
            <v>0</v>
          </cell>
          <cell r="E233">
            <v>0</v>
          </cell>
        </row>
        <row r="234">
          <cell r="C234">
            <v>0</v>
          </cell>
          <cell r="E234">
            <v>0</v>
          </cell>
        </row>
        <row r="235">
          <cell r="C235">
            <v>0</v>
          </cell>
          <cell r="E235">
            <v>0</v>
          </cell>
        </row>
        <row r="236">
          <cell r="C236">
            <v>0</v>
          </cell>
          <cell r="E236">
            <v>0</v>
          </cell>
        </row>
        <row r="237">
          <cell r="C237">
            <v>0</v>
          </cell>
          <cell r="E237">
            <v>0</v>
          </cell>
        </row>
        <row r="238">
          <cell r="C238">
            <v>0</v>
          </cell>
          <cell r="E238">
            <v>0</v>
          </cell>
        </row>
        <row r="239">
          <cell r="C239">
            <v>0</v>
          </cell>
          <cell r="E239">
            <v>0</v>
          </cell>
        </row>
        <row r="240">
          <cell r="C240">
            <v>0</v>
          </cell>
          <cell r="E240">
            <v>0</v>
          </cell>
        </row>
        <row r="241">
          <cell r="C241">
            <v>0</v>
          </cell>
          <cell r="E241">
            <v>0</v>
          </cell>
        </row>
        <row r="242">
          <cell r="C242">
            <v>0</v>
          </cell>
          <cell r="E242">
            <v>0</v>
          </cell>
        </row>
        <row r="243">
          <cell r="C243">
            <v>0</v>
          </cell>
          <cell r="E243">
            <v>0</v>
          </cell>
        </row>
        <row r="244">
          <cell r="C244">
            <v>0</v>
          </cell>
          <cell r="E244">
            <v>0</v>
          </cell>
        </row>
        <row r="245">
          <cell r="C245">
            <v>0</v>
          </cell>
          <cell r="E245">
            <v>0</v>
          </cell>
        </row>
        <row r="246">
          <cell r="C246">
            <v>0</v>
          </cell>
          <cell r="E246">
            <v>0</v>
          </cell>
        </row>
        <row r="247">
          <cell r="C247">
            <v>0</v>
          </cell>
          <cell r="E247">
            <v>0</v>
          </cell>
        </row>
        <row r="248">
          <cell r="C248">
            <v>0</v>
          </cell>
          <cell r="E248">
            <v>0</v>
          </cell>
        </row>
        <row r="249">
          <cell r="C249">
            <v>0</v>
          </cell>
          <cell r="E249">
            <v>0</v>
          </cell>
        </row>
        <row r="250">
          <cell r="C250">
            <v>0</v>
          </cell>
          <cell r="E250">
            <v>0</v>
          </cell>
        </row>
        <row r="251">
          <cell r="C251">
            <v>0</v>
          </cell>
          <cell r="E251">
            <v>0</v>
          </cell>
        </row>
        <row r="252">
          <cell r="C252">
            <v>0</v>
          </cell>
          <cell r="E252">
            <v>0</v>
          </cell>
        </row>
        <row r="253">
          <cell r="C253">
            <v>0</v>
          </cell>
          <cell r="E253">
            <v>0</v>
          </cell>
        </row>
        <row r="254">
          <cell r="C254">
            <v>0</v>
          </cell>
          <cell r="E254">
            <v>0</v>
          </cell>
        </row>
        <row r="255">
          <cell r="C255">
            <v>0</v>
          </cell>
          <cell r="E255">
            <v>0</v>
          </cell>
        </row>
        <row r="256">
          <cell r="C256">
            <v>0</v>
          </cell>
          <cell r="E256">
            <v>0</v>
          </cell>
        </row>
        <row r="257">
          <cell r="C257">
            <v>0</v>
          </cell>
          <cell r="E257">
            <v>0</v>
          </cell>
        </row>
        <row r="258">
          <cell r="C258">
            <v>0</v>
          </cell>
          <cell r="E258">
            <v>0</v>
          </cell>
        </row>
        <row r="259">
          <cell r="C259">
            <v>0</v>
          </cell>
          <cell r="E259">
            <v>0</v>
          </cell>
        </row>
        <row r="260">
          <cell r="C260">
            <v>0</v>
          </cell>
          <cell r="E260">
            <v>0</v>
          </cell>
        </row>
        <row r="261">
          <cell r="C261">
            <v>0</v>
          </cell>
          <cell r="E261">
            <v>0</v>
          </cell>
        </row>
        <row r="262">
          <cell r="C262">
            <v>0</v>
          </cell>
          <cell r="E262">
            <v>0</v>
          </cell>
        </row>
        <row r="263">
          <cell r="C263">
            <v>0</v>
          </cell>
          <cell r="E263">
            <v>0</v>
          </cell>
        </row>
        <row r="264">
          <cell r="C264">
            <v>0</v>
          </cell>
          <cell r="E264">
            <v>0</v>
          </cell>
        </row>
        <row r="265">
          <cell r="C265">
            <v>0</v>
          </cell>
          <cell r="E265">
            <v>0</v>
          </cell>
        </row>
        <row r="266">
          <cell r="C266">
            <v>0</v>
          </cell>
          <cell r="E266">
            <v>0</v>
          </cell>
        </row>
        <row r="267">
          <cell r="C267">
            <v>0</v>
          </cell>
          <cell r="E267">
            <v>0</v>
          </cell>
        </row>
        <row r="268">
          <cell r="C268">
            <v>0</v>
          </cell>
          <cell r="E268">
            <v>0</v>
          </cell>
        </row>
        <row r="269">
          <cell r="C269">
            <v>0</v>
          </cell>
          <cell r="E269">
            <v>0</v>
          </cell>
        </row>
        <row r="270">
          <cell r="C270">
            <v>0</v>
          </cell>
          <cell r="E270">
            <v>0</v>
          </cell>
        </row>
        <row r="271">
          <cell r="C271">
            <v>0</v>
          </cell>
          <cell r="E271">
            <v>0</v>
          </cell>
        </row>
        <row r="272">
          <cell r="C272">
            <v>0</v>
          </cell>
          <cell r="E272">
            <v>0</v>
          </cell>
        </row>
        <row r="273">
          <cell r="C273">
            <v>0</v>
          </cell>
          <cell r="E273">
            <v>0</v>
          </cell>
        </row>
        <row r="274">
          <cell r="C274">
            <v>0</v>
          </cell>
          <cell r="E274">
            <v>0</v>
          </cell>
        </row>
        <row r="275">
          <cell r="C275">
            <v>0</v>
          </cell>
          <cell r="E275">
            <v>0</v>
          </cell>
        </row>
        <row r="276">
          <cell r="C276">
            <v>0</v>
          </cell>
          <cell r="E276">
            <v>0</v>
          </cell>
        </row>
        <row r="277">
          <cell r="C277">
            <v>0</v>
          </cell>
          <cell r="E277">
            <v>0</v>
          </cell>
        </row>
        <row r="278">
          <cell r="C278">
            <v>0</v>
          </cell>
          <cell r="E278">
            <v>0</v>
          </cell>
        </row>
        <row r="279">
          <cell r="C279">
            <v>0</v>
          </cell>
          <cell r="E279">
            <v>0</v>
          </cell>
        </row>
        <row r="280">
          <cell r="C280">
            <v>0</v>
          </cell>
          <cell r="E280">
            <v>0</v>
          </cell>
        </row>
        <row r="281">
          <cell r="C281">
            <v>0</v>
          </cell>
          <cell r="E281">
            <v>0</v>
          </cell>
        </row>
        <row r="282">
          <cell r="C282">
            <v>0</v>
          </cell>
          <cell r="E282">
            <v>0</v>
          </cell>
        </row>
        <row r="283">
          <cell r="C283">
            <v>0</v>
          </cell>
          <cell r="E283">
            <v>0</v>
          </cell>
        </row>
        <row r="284">
          <cell r="C284">
            <v>0</v>
          </cell>
          <cell r="E284">
            <v>0</v>
          </cell>
        </row>
        <row r="285">
          <cell r="C285">
            <v>0</v>
          </cell>
          <cell r="E285">
            <v>0</v>
          </cell>
        </row>
        <row r="286">
          <cell r="C286">
            <v>0</v>
          </cell>
          <cell r="E286">
            <v>0</v>
          </cell>
        </row>
        <row r="287">
          <cell r="C287">
            <v>0</v>
          </cell>
          <cell r="E287">
            <v>0</v>
          </cell>
        </row>
        <row r="288">
          <cell r="C288">
            <v>0</v>
          </cell>
          <cell r="E288">
            <v>0</v>
          </cell>
        </row>
        <row r="289">
          <cell r="C289">
            <v>0</v>
          </cell>
          <cell r="E289">
            <v>0</v>
          </cell>
        </row>
        <row r="290">
          <cell r="C290">
            <v>0</v>
          </cell>
          <cell r="E290">
            <v>0</v>
          </cell>
        </row>
        <row r="291">
          <cell r="C291">
            <v>0</v>
          </cell>
          <cell r="E291">
            <v>0</v>
          </cell>
        </row>
        <row r="292">
          <cell r="C292">
            <v>0</v>
          </cell>
          <cell r="E292">
            <v>0</v>
          </cell>
        </row>
        <row r="293">
          <cell r="C293">
            <v>0</v>
          </cell>
          <cell r="E293">
            <v>0</v>
          </cell>
        </row>
        <row r="294">
          <cell r="C294">
            <v>0</v>
          </cell>
          <cell r="E294">
            <v>0</v>
          </cell>
        </row>
        <row r="295">
          <cell r="C295">
            <v>0</v>
          </cell>
          <cell r="E295">
            <v>0</v>
          </cell>
        </row>
        <row r="296">
          <cell r="C296">
            <v>0</v>
          </cell>
          <cell r="E296">
            <v>0</v>
          </cell>
        </row>
        <row r="297">
          <cell r="C297">
            <v>0</v>
          </cell>
          <cell r="E297">
            <v>0</v>
          </cell>
        </row>
        <row r="298">
          <cell r="C298">
            <v>0</v>
          </cell>
          <cell r="E298">
            <v>0</v>
          </cell>
        </row>
        <row r="299">
          <cell r="C299">
            <v>0</v>
          </cell>
          <cell r="E299">
            <v>0</v>
          </cell>
        </row>
        <row r="300">
          <cell r="C300">
            <v>0</v>
          </cell>
          <cell r="E300">
            <v>0</v>
          </cell>
        </row>
        <row r="301">
          <cell r="C301">
            <v>0</v>
          </cell>
          <cell r="E301">
            <v>0</v>
          </cell>
        </row>
        <row r="302">
          <cell r="C302">
            <v>0</v>
          </cell>
          <cell r="E302">
            <v>0</v>
          </cell>
        </row>
        <row r="303">
          <cell r="C303">
            <v>0</v>
          </cell>
          <cell r="E303">
            <v>0</v>
          </cell>
        </row>
        <row r="304">
          <cell r="C304">
            <v>0</v>
          </cell>
          <cell r="E304">
            <v>0</v>
          </cell>
        </row>
        <row r="305">
          <cell r="C305">
            <v>0</v>
          </cell>
          <cell r="E305">
            <v>0</v>
          </cell>
        </row>
        <row r="306">
          <cell r="C306">
            <v>0</v>
          </cell>
          <cell r="E306">
            <v>0</v>
          </cell>
        </row>
        <row r="307">
          <cell r="C307">
            <v>0</v>
          </cell>
          <cell r="E307">
            <v>0</v>
          </cell>
        </row>
        <row r="308">
          <cell r="C308">
            <v>0</v>
          </cell>
          <cell r="E308">
            <v>0</v>
          </cell>
        </row>
        <row r="309">
          <cell r="C309">
            <v>0</v>
          </cell>
          <cell r="E309">
            <v>0</v>
          </cell>
        </row>
        <row r="310">
          <cell r="C310">
            <v>0</v>
          </cell>
          <cell r="E310">
            <v>0</v>
          </cell>
        </row>
        <row r="311">
          <cell r="C311">
            <v>0</v>
          </cell>
          <cell r="E311">
            <v>0</v>
          </cell>
        </row>
        <row r="312">
          <cell r="C312">
            <v>0</v>
          </cell>
          <cell r="E312">
            <v>0</v>
          </cell>
        </row>
        <row r="313">
          <cell r="C313">
            <v>0</v>
          </cell>
          <cell r="E313">
            <v>0</v>
          </cell>
        </row>
        <row r="314">
          <cell r="C314">
            <v>0</v>
          </cell>
          <cell r="E314">
            <v>0</v>
          </cell>
        </row>
        <row r="315">
          <cell r="C315">
            <v>0</v>
          </cell>
          <cell r="E315">
            <v>0</v>
          </cell>
        </row>
        <row r="316">
          <cell r="C316">
            <v>0</v>
          </cell>
          <cell r="E316">
            <v>0</v>
          </cell>
        </row>
        <row r="317">
          <cell r="C317">
            <v>0</v>
          </cell>
          <cell r="E317">
            <v>0</v>
          </cell>
        </row>
        <row r="318">
          <cell r="C318">
            <v>0</v>
          </cell>
          <cell r="E318">
            <v>0</v>
          </cell>
        </row>
        <row r="319">
          <cell r="C319">
            <v>0</v>
          </cell>
          <cell r="E319">
            <v>0</v>
          </cell>
        </row>
        <row r="320">
          <cell r="C320">
            <v>0</v>
          </cell>
          <cell r="E320">
            <v>0</v>
          </cell>
        </row>
        <row r="321">
          <cell r="C321">
            <v>0</v>
          </cell>
          <cell r="E321">
            <v>0</v>
          </cell>
        </row>
        <row r="322">
          <cell r="C322">
            <v>0</v>
          </cell>
          <cell r="E322">
            <v>0</v>
          </cell>
        </row>
        <row r="323">
          <cell r="C323">
            <v>0</v>
          </cell>
          <cell r="E323">
            <v>0</v>
          </cell>
        </row>
        <row r="324">
          <cell r="C324">
            <v>0</v>
          </cell>
          <cell r="E324">
            <v>0</v>
          </cell>
        </row>
        <row r="325">
          <cell r="C325">
            <v>0</v>
          </cell>
          <cell r="E325">
            <v>0</v>
          </cell>
        </row>
        <row r="326">
          <cell r="C326">
            <v>0</v>
          </cell>
          <cell r="E326">
            <v>0</v>
          </cell>
        </row>
        <row r="327">
          <cell r="C327">
            <v>0</v>
          </cell>
          <cell r="E327">
            <v>0</v>
          </cell>
        </row>
        <row r="328">
          <cell r="C328">
            <v>0</v>
          </cell>
          <cell r="E328">
            <v>0</v>
          </cell>
        </row>
        <row r="329">
          <cell r="C329">
            <v>0</v>
          </cell>
          <cell r="E329">
            <v>0</v>
          </cell>
        </row>
        <row r="330">
          <cell r="C330">
            <v>0</v>
          </cell>
          <cell r="E330">
            <v>0</v>
          </cell>
        </row>
        <row r="331">
          <cell r="C331">
            <v>0</v>
          </cell>
          <cell r="E331">
            <v>0</v>
          </cell>
        </row>
        <row r="332">
          <cell r="C332">
            <v>0</v>
          </cell>
          <cell r="E332">
            <v>0</v>
          </cell>
        </row>
        <row r="333">
          <cell r="C333">
            <v>0</v>
          </cell>
          <cell r="E333">
            <v>0</v>
          </cell>
        </row>
        <row r="334">
          <cell r="C334">
            <v>0</v>
          </cell>
          <cell r="E334">
            <v>0</v>
          </cell>
        </row>
        <row r="335">
          <cell r="C335">
            <v>0</v>
          </cell>
          <cell r="E335">
            <v>0</v>
          </cell>
        </row>
        <row r="336">
          <cell r="C336">
            <v>0</v>
          </cell>
          <cell r="E336">
            <v>0</v>
          </cell>
        </row>
        <row r="337">
          <cell r="C337">
            <v>0</v>
          </cell>
          <cell r="E337">
            <v>0</v>
          </cell>
        </row>
        <row r="338">
          <cell r="C338">
            <v>0</v>
          </cell>
          <cell r="E338">
            <v>0</v>
          </cell>
        </row>
        <row r="339">
          <cell r="C339">
            <v>0</v>
          </cell>
          <cell r="E339">
            <v>0</v>
          </cell>
        </row>
        <row r="340">
          <cell r="C340">
            <v>0</v>
          </cell>
          <cell r="E340">
            <v>0</v>
          </cell>
        </row>
        <row r="341">
          <cell r="C341">
            <v>0</v>
          </cell>
          <cell r="E341">
            <v>0</v>
          </cell>
        </row>
        <row r="342">
          <cell r="C342">
            <v>0</v>
          </cell>
          <cell r="E342">
            <v>0</v>
          </cell>
        </row>
        <row r="343">
          <cell r="C343">
            <v>0</v>
          </cell>
          <cell r="E343">
            <v>0</v>
          </cell>
        </row>
        <row r="344">
          <cell r="C344">
            <v>0</v>
          </cell>
          <cell r="E344">
            <v>0</v>
          </cell>
        </row>
        <row r="345">
          <cell r="C345">
            <v>0</v>
          </cell>
          <cell r="E345">
            <v>0</v>
          </cell>
        </row>
        <row r="346">
          <cell r="C346">
            <v>0</v>
          </cell>
          <cell r="E346">
            <v>0</v>
          </cell>
        </row>
        <row r="347">
          <cell r="C347">
            <v>0</v>
          </cell>
          <cell r="E347">
            <v>0</v>
          </cell>
        </row>
        <row r="348">
          <cell r="C348">
            <v>0</v>
          </cell>
          <cell r="E348">
            <v>0</v>
          </cell>
        </row>
        <row r="349">
          <cell r="C349">
            <v>0</v>
          </cell>
          <cell r="E349">
            <v>0</v>
          </cell>
        </row>
        <row r="350">
          <cell r="C350">
            <v>0</v>
          </cell>
          <cell r="E350">
            <v>0</v>
          </cell>
        </row>
        <row r="351">
          <cell r="C351">
            <v>0</v>
          </cell>
          <cell r="E351">
            <v>0</v>
          </cell>
        </row>
        <row r="352">
          <cell r="C352">
            <v>0</v>
          </cell>
          <cell r="E352">
            <v>0</v>
          </cell>
        </row>
        <row r="353">
          <cell r="C353">
            <v>0</v>
          </cell>
          <cell r="E353">
            <v>0</v>
          </cell>
        </row>
        <row r="354">
          <cell r="C354">
            <v>0</v>
          </cell>
          <cell r="E354">
            <v>0</v>
          </cell>
        </row>
        <row r="355">
          <cell r="C355">
            <v>0</v>
          </cell>
          <cell r="E355">
            <v>0</v>
          </cell>
        </row>
        <row r="356">
          <cell r="C356">
            <v>0</v>
          </cell>
          <cell r="E356">
            <v>0</v>
          </cell>
        </row>
        <row r="357">
          <cell r="C357">
            <v>0</v>
          </cell>
          <cell r="E357">
            <v>0</v>
          </cell>
        </row>
        <row r="358">
          <cell r="C358">
            <v>0</v>
          </cell>
          <cell r="E358">
            <v>0</v>
          </cell>
        </row>
        <row r="359">
          <cell r="C359">
            <v>0</v>
          </cell>
          <cell r="E359">
            <v>0</v>
          </cell>
        </row>
        <row r="360">
          <cell r="C360">
            <v>0</v>
          </cell>
          <cell r="E360">
            <v>0</v>
          </cell>
        </row>
        <row r="361">
          <cell r="C361">
            <v>0</v>
          </cell>
          <cell r="E361">
            <v>0</v>
          </cell>
        </row>
        <row r="362">
          <cell r="C362">
            <v>0</v>
          </cell>
          <cell r="E362">
            <v>0</v>
          </cell>
        </row>
        <row r="363">
          <cell r="C363">
            <v>0</v>
          </cell>
          <cell r="E363">
            <v>0</v>
          </cell>
        </row>
        <row r="364">
          <cell r="C364">
            <v>0</v>
          </cell>
          <cell r="E364">
            <v>0</v>
          </cell>
        </row>
        <row r="365">
          <cell r="C365">
            <v>0</v>
          </cell>
          <cell r="E365">
            <v>0</v>
          </cell>
        </row>
        <row r="366">
          <cell r="C366">
            <v>0</v>
          </cell>
          <cell r="E366">
            <v>0</v>
          </cell>
        </row>
        <row r="367">
          <cell r="C367">
            <v>0</v>
          </cell>
          <cell r="E367">
            <v>0</v>
          </cell>
        </row>
        <row r="368">
          <cell r="C368">
            <v>0</v>
          </cell>
          <cell r="E368">
            <v>0</v>
          </cell>
        </row>
        <row r="369">
          <cell r="C369">
            <v>0</v>
          </cell>
          <cell r="E369">
            <v>0</v>
          </cell>
        </row>
        <row r="370">
          <cell r="C370">
            <v>0</v>
          </cell>
          <cell r="E370">
            <v>0</v>
          </cell>
        </row>
        <row r="371">
          <cell r="C371">
            <v>0</v>
          </cell>
          <cell r="E371">
            <v>0</v>
          </cell>
        </row>
        <row r="372">
          <cell r="C372">
            <v>0</v>
          </cell>
          <cell r="E372">
            <v>0</v>
          </cell>
        </row>
        <row r="373">
          <cell r="C373">
            <v>0</v>
          </cell>
          <cell r="E373">
            <v>0</v>
          </cell>
        </row>
        <row r="374">
          <cell r="C374">
            <v>0</v>
          </cell>
          <cell r="E374">
            <v>0</v>
          </cell>
        </row>
        <row r="375">
          <cell r="C375">
            <v>0</v>
          </cell>
          <cell r="E375">
            <v>0</v>
          </cell>
        </row>
        <row r="376">
          <cell r="C376">
            <v>0</v>
          </cell>
          <cell r="E376">
            <v>0</v>
          </cell>
        </row>
        <row r="377">
          <cell r="C377">
            <v>0</v>
          </cell>
          <cell r="E377">
            <v>0</v>
          </cell>
        </row>
        <row r="378">
          <cell r="C378">
            <v>0</v>
          </cell>
          <cell r="E378">
            <v>0</v>
          </cell>
        </row>
        <row r="379">
          <cell r="C379">
            <v>0</v>
          </cell>
          <cell r="E379">
            <v>0</v>
          </cell>
        </row>
        <row r="380">
          <cell r="C380">
            <v>0</v>
          </cell>
          <cell r="E380">
            <v>0</v>
          </cell>
        </row>
        <row r="381">
          <cell r="C381">
            <v>0</v>
          </cell>
          <cell r="E381">
            <v>0</v>
          </cell>
        </row>
        <row r="382">
          <cell r="C382">
            <v>0</v>
          </cell>
          <cell r="E382">
            <v>0</v>
          </cell>
        </row>
        <row r="383">
          <cell r="C383">
            <v>0</v>
          </cell>
          <cell r="E383">
            <v>0</v>
          </cell>
        </row>
        <row r="384">
          <cell r="C384">
            <v>0</v>
          </cell>
          <cell r="E384">
            <v>0</v>
          </cell>
        </row>
        <row r="385">
          <cell r="C385">
            <v>0</v>
          </cell>
          <cell r="E385">
            <v>0</v>
          </cell>
        </row>
        <row r="386">
          <cell r="C386">
            <v>0</v>
          </cell>
          <cell r="E386">
            <v>0</v>
          </cell>
        </row>
        <row r="387">
          <cell r="C387">
            <v>0</v>
          </cell>
          <cell r="E387">
            <v>0</v>
          </cell>
        </row>
        <row r="388">
          <cell r="C388">
            <v>0</v>
          </cell>
          <cell r="E388">
            <v>0</v>
          </cell>
        </row>
        <row r="389">
          <cell r="C389">
            <v>0</v>
          </cell>
          <cell r="E389">
            <v>0</v>
          </cell>
        </row>
        <row r="390">
          <cell r="C390">
            <v>0</v>
          </cell>
          <cell r="E390">
            <v>0</v>
          </cell>
        </row>
        <row r="391">
          <cell r="C391">
            <v>0</v>
          </cell>
          <cell r="E391">
            <v>0</v>
          </cell>
        </row>
        <row r="392">
          <cell r="C392">
            <v>0</v>
          </cell>
          <cell r="E392">
            <v>0</v>
          </cell>
        </row>
        <row r="393">
          <cell r="C393">
            <v>0</v>
          </cell>
          <cell r="E393">
            <v>0</v>
          </cell>
        </row>
        <row r="394">
          <cell r="C394">
            <v>0</v>
          </cell>
          <cell r="E394">
            <v>0</v>
          </cell>
        </row>
        <row r="395">
          <cell r="C395">
            <v>0</v>
          </cell>
          <cell r="E395">
            <v>0</v>
          </cell>
        </row>
        <row r="396">
          <cell r="C396">
            <v>0</v>
          </cell>
          <cell r="E396">
            <v>0</v>
          </cell>
        </row>
        <row r="397">
          <cell r="C397">
            <v>0</v>
          </cell>
          <cell r="E397">
            <v>0</v>
          </cell>
        </row>
        <row r="398">
          <cell r="C398">
            <v>0</v>
          </cell>
          <cell r="E398">
            <v>0</v>
          </cell>
        </row>
        <row r="399">
          <cell r="C399">
            <v>0</v>
          </cell>
          <cell r="E399">
            <v>0</v>
          </cell>
        </row>
        <row r="400">
          <cell r="C400">
            <v>0</v>
          </cell>
          <cell r="E400">
            <v>0</v>
          </cell>
        </row>
        <row r="401">
          <cell r="C401">
            <v>0</v>
          </cell>
          <cell r="E401">
            <v>0</v>
          </cell>
        </row>
        <row r="402">
          <cell r="C402">
            <v>0</v>
          </cell>
          <cell r="E402">
            <v>0</v>
          </cell>
        </row>
        <row r="403">
          <cell r="C403">
            <v>0</v>
          </cell>
          <cell r="E403">
            <v>0</v>
          </cell>
        </row>
        <row r="404">
          <cell r="C404">
            <v>0</v>
          </cell>
          <cell r="E404">
            <v>0</v>
          </cell>
        </row>
        <row r="405">
          <cell r="C405">
            <v>0</v>
          </cell>
          <cell r="E405">
            <v>0</v>
          </cell>
        </row>
        <row r="406">
          <cell r="C406">
            <v>0</v>
          </cell>
          <cell r="E406">
            <v>0</v>
          </cell>
        </row>
        <row r="407">
          <cell r="C407">
            <v>0</v>
          </cell>
          <cell r="E407">
            <v>0</v>
          </cell>
        </row>
        <row r="408">
          <cell r="C408">
            <v>0</v>
          </cell>
          <cell r="E408">
            <v>0</v>
          </cell>
        </row>
        <row r="409">
          <cell r="C409">
            <v>0</v>
          </cell>
          <cell r="E409">
            <v>0</v>
          </cell>
        </row>
        <row r="410">
          <cell r="C410">
            <v>0</v>
          </cell>
          <cell r="E410">
            <v>0</v>
          </cell>
        </row>
        <row r="411">
          <cell r="C411">
            <v>0</v>
          </cell>
          <cell r="E411">
            <v>0</v>
          </cell>
        </row>
        <row r="412">
          <cell r="C412">
            <v>0</v>
          </cell>
          <cell r="E412">
            <v>0</v>
          </cell>
        </row>
        <row r="413">
          <cell r="C413">
            <v>0</v>
          </cell>
          <cell r="E413">
            <v>0</v>
          </cell>
        </row>
        <row r="414">
          <cell r="C414">
            <v>0</v>
          </cell>
          <cell r="E414">
            <v>0</v>
          </cell>
        </row>
        <row r="415">
          <cell r="C415">
            <v>0</v>
          </cell>
          <cell r="E415">
            <v>0</v>
          </cell>
        </row>
        <row r="416">
          <cell r="C416">
            <v>0</v>
          </cell>
          <cell r="E416">
            <v>0</v>
          </cell>
        </row>
        <row r="417">
          <cell r="C417">
            <v>0</v>
          </cell>
          <cell r="E417">
            <v>0</v>
          </cell>
        </row>
        <row r="418">
          <cell r="C418">
            <v>0</v>
          </cell>
          <cell r="E418">
            <v>0</v>
          </cell>
        </row>
        <row r="419">
          <cell r="C419">
            <v>0</v>
          </cell>
          <cell r="E419">
            <v>0</v>
          </cell>
        </row>
        <row r="420">
          <cell r="C420">
            <v>0</v>
          </cell>
          <cell r="E420">
            <v>0</v>
          </cell>
        </row>
        <row r="421">
          <cell r="C421">
            <v>0</v>
          </cell>
          <cell r="E421">
            <v>0</v>
          </cell>
        </row>
        <row r="422">
          <cell r="C422">
            <v>0</v>
          </cell>
          <cell r="E422">
            <v>0</v>
          </cell>
        </row>
        <row r="423">
          <cell r="C423">
            <v>0</v>
          </cell>
          <cell r="E423">
            <v>0</v>
          </cell>
        </row>
        <row r="424">
          <cell r="C424">
            <v>0</v>
          </cell>
          <cell r="E424">
            <v>0</v>
          </cell>
        </row>
        <row r="425">
          <cell r="C425">
            <v>0</v>
          </cell>
          <cell r="E425">
            <v>0</v>
          </cell>
        </row>
        <row r="426">
          <cell r="C426">
            <v>0</v>
          </cell>
          <cell r="E426">
            <v>0</v>
          </cell>
        </row>
        <row r="427">
          <cell r="C427">
            <v>0</v>
          </cell>
          <cell r="E427">
            <v>0</v>
          </cell>
        </row>
        <row r="428">
          <cell r="C428">
            <v>0</v>
          </cell>
          <cell r="E428">
            <v>0</v>
          </cell>
        </row>
        <row r="429">
          <cell r="C429">
            <v>0</v>
          </cell>
          <cell r="E429">
            <v>0</v>
          </cell>
        </row>
        <row r="430">
          <cell r="C430">
            <v>0</v>
          </cell>
          <cell r="E430">
            <v>0</v>
          </cell>
        </row>
        <row r="431">
          <cell r="C431">
            <v>0</v>
          </cell>
          <cell r="E431">
            <v>0</v>
          </cell>
        </row>
        <row r="432">
          <cell r="C432">
            <v>0</v>
          </cell>
          <cell r="E432">
            <v>0</v>
          </cell>
        </row>
        <row r="433">
          <cell r="C433">
            <v>0</v>
          </cell>
          <cell r="E433">
            <v>0</v>
          </cell>
        </row>
        <row r="434">
          <cell r="C434">
            <v>0</v>
          </cell>
          <cell r="E434">
            <v>0</v>
          </cell>
        </row>
        <row r="435">
          <cell r="C435">
            <v>0</v>
          </cell>
          <cell r="E435">
            <v>0</v>
          </cell>
        </row>
        <row r="436">
          <cell r="C436">
            <v>0</v>
          </cell>
          <cell r="E436">
            <v>0</v>
          </cell>
        </row>
        <row r="437">
          <cell r="C437">
            <v>0</v>
          </cell>
          <cell r="E437">
            <v>0</v>
          </cell>
        </row>
        <row r="438">
          <cell r="C438">
            <v>0</v>
          </cell>
          <cell r="E438">
            <v>0</v>
          </cell>
        </row>
        <row r="439">
          <cell r="C439">
            <v>0</v>
          </cell>
          <cell r="E439">
            <v>0</v>
          </cell>
        </row>
        <row r="440">
          <cell r="C440">
            <v>0</v>
          </cell>
          <cell r="E440">
            <v>0</v>
          </cell>
        </row>
        <row r="441">
          <cell r="C441">
            <v>0</v>
          </cell>
          <cell r="E441">
            <v>0</v>
          </cell>
        </row>
        <row r="442">
          <cell r="C442">
            <v>0</v>
          </cell>
          <cell r="E442">
            <v>0</v>
          </cell>
        </row>
        <row r="443">
          <cell r="C443">
            <v>0</v>
          </cell>
          <cell r="E443">
            <v>0</v>
          </cell>
        </row>
        <row r="444">
          <cell r="C444">
            <v>0</v>
          </cell>
          <cell r="E444">
            <v>0</v>
          </cell>
        </row>
        <row r="445">
          <cell r="C445">
            <v>0</v>
          </cell>
          <cell r="E445">
            <v>0</v>
          </cell>
        </row>
        <row r="446">
          <cell r="C446">
            <v>0</v>
          </cell>
          <cell r="E446">
            <v>0</v>
          </cell>
        </row>
        <row r="447">
          <cell r="C447">
            <v>0</v>
          </cell>
          <cell r="E447">
            <v>0</v>
          </cell>
        </row>
        <row r="448">
          <cell r="C448">
            <v>0</v>
          </cell>
          <cell r="E448">
            <v>0</v>
          </cell>
        </row>
        <row r="449">
          <cell r="C449">
            <v>0</v>
          </cell>
          <cell r="E449">
            <v>0</v>
          </cell>
        </row>
        <row r="450">
          <cell r="C450">
            <v>0</v>
          </cell>
          <cell r="E450">
            <v>0</v>
          </cell>
        </row>
        <row r="451">
          <cell r="C451">
            <v>0</v>
          </cell>
          <cell r="E451">
            <v>0</v>
          </cell>
        </row>
        <row r="452">
          <cell r="C452">
            <v>0</v>
          </cell>
          <cell r="E452">
            <v>0</v>
          </cell>
        </row>
        <row r="453">
          <cell r="C453">
            <v>0</v>
          </cell>
          <cell r="E453">
            <v>0</v>
          </cell>
        </row>
        <row r="454">
          <cell r="C454">
            <v>0</v>
          </cell>
          <cell r="E454">
            <v>0</v>
          </cell>
        </row>
        <row r="455">
          <cell r="C455">
            <v>0</v>
          </cell>
          <cell r="E455">
            <v>0</v>
          </cell>
        </row>
        <row r="456">
          <cell r="C456">
            <v>0</v>
          </cell>
          <cell r="E456">
            <v>0</v>
          </cell>
        </row>
        <row r="457">
          <cell r="C457">
            <v>0</v>
          </cell>
          <cell r="E457">
            <v>0</v>
          </cell>
        </row>
        <row r="458">
          <cell r="C458">
            <v>0</v>
          </cell>
          <cell r="E458">
            <v>0</v>
          </cell>
        </row>
        <row r="459">
          <cell r="C459">
            <v>0</v>
          </cell>
          <cell r="E459">
            <v>0</v>
          </cell>
        </row>
        <row r="460">
          <cell r="C460">
            <v>0</v>
          </cell>
          <cell r="E460">
            <v>0</v>
          </cell>
        </row>
        <row r="461">
          <cell r="C461">
            <v>0</v>
          </cell>
          <cell r="E461">
            <v>0</v>
          </cell>
        </row>
        <row r="462">
          <cell r="C462">
            <v>0</v>
          </cell>
          <cell r="E462">
            <v>0</v>
          </cell>
        </row>
        <row r="463">
          <cell r="C463">
            <v>0</v>
          </cell>
          <cell r="E463">
            <v>0</v>
          </cell>
        </row>
        <row r="464">
          <cell r="C464">
            <v>0</v>
          </cell>
          <cell r="E464">
            <v>0</v>
          </cell>
        </row>
        <row r="465">
          <cell r="C465">
            <v>0</v>
          </cell>
          <cell r="E465">
            <v>0</v>
          </cell>
        </row>
        <row r="466">
          <cell r="C466">
            <v>0</v>
          </cell>
          <cell r="E466">
            <v>0</v>
          </cell>
        </row>
        <row r="467">
          <cell r="C467">
            <v>0</v>
          </cell>
          <cell r="E467">
            <v>0</v>
          </cell>
        </row>
        <row r="468">
          <cell r="C468">
            <v>0</v>
          </cell>
          <cell r="E468">
            <v>0</v>
          </cell>
        </row>
        <row r="469">
          <cell r="C469">
            <v>0</v>
          </cell>
          <cell r="E469">
            <v>0</v>
          </cell>
        </row>
        <row r="470">
          <cell r="C470">
            <v>0</v>
          </cell>
          <cell r="E470">
            <v>0</v>
          </cell>
        </row>
        <row r="471">
          <cell r="C471">
            <v>0</v>
          </cell>
          <cell r="E471">
            <v>0</v>
          </cell>
        </row>
        <row r="472">
          <cell r="C472">
            <v>0</v>
          </cell>
          <cell r="E472">
            <v>0</v>
          </cell>
        </row>
        <row r="473">
          <cell r="C473">
            <v>0</v>
          </cell>
          <cell r="E473">
            <v>0</v>
          </cell>
        </row>
        <row r="474">
          <cell r="C474">
            <v>0</v>
          </cell>
          <cell r="E474">
            <v>0</v>
          </cell>
        </row>
        <row r="475">
          <cell r="C475">
            <v>0</v>
          </cell>
          <cell r="E475">
            <v>0</v>
          </cell>
        </row>
        <row r="476">
          <cell r="C476">
            <v>0</v>
          </cell>
          <cell r="E476">
            <v>0</v>
          </cell>
        </row>
        <row r="477">
          <cell r="C477">
            <v>0</v>
          </cell>
          <cell r="E477">
            <v>0</v>
          </cell>
        </row>
        <row r="478">
          <cell r="C478">
            <v>0</v>
          </cell>
          <cell r="E478">
            <v>0</v>
          </cell>
        </row>
        <row r="479">
          <cell r="C479">
            <v>0</v>
          </cell>
          <cell r="E479">
            <v>0</v>
          </cell>
        </row>
        <row r="480">
          <cell r="C480">
            <v>0</v>
          </cell>
          <cell r="E480">
            <v>0</v>
          </cell>
        </row>
        <row r="481">
          <cell r="C481">
            <v>0</v>
          </cell>
          <cell r="E481">
            <v>0</v>
          </cell>
        </row>
        <row r="482">
          <cell r="C482">
            <v>0</v>
          </cell>
          <cell r="E482">
            <v>0</v>
          </cell>
        </row>
        <row r="483">
          <cell r="C483">
            <v>0</v>
          </cell>
          <cell r="E483">
            <v>0</v>
          </cell>
        </row>
        <row r="484">
          <cell r="C484">
            <v>0</v>
          </cell>
          <cell r="E484">
            <v>0</v>
          </cell>
        </row>
        <row r="485">
          <cell r="C485">
            <v>0</v>
          </cell>
          <cell r="E485">
            <v>0</v>
          </cell>
        </row>
        <row r="486">
          <cell r="C486">
            <v>0</v>
          </cell>
          <cell r="E486">
            <v>0</v>
          </cell>
        </row>
        <row r="487">
          <cell r="C487">
            <v>0</v>
          </cell>
          <cell r="E487">
            <v>0</v>
          </cell>
        </row>
        <row r="488">
          <cell r="C488">
            <v>0</v>
          </cell>
          <cell r="E488">
            <v>0</v>
          </cell>
        </row>
        <row r="489">
          <cell r="C489">
            <v>0</v>
          </cell>
          <cell r="E489">
            <v>0</v>
          </cell>
        </row>
        <row r="490">
          <cell r="C490">
            <v>0</v>
          </cell>
          <cell r="E490">
            <v>0</v>
          </cell>
        </row>
        <row r="491">
          <cell r="C491">
            <v>0</v>
          </cell>
          <cell r="E491">
            <v>0</v>
          </cell>
        </row>
        <row r="492">
          <cell r="C492">
            <v>0</v>
          </cell>
          <cell r="E492">
            <v>0</v>
          </cell>
        </row>
        <row r="493">
          <cell r="C493">
            <v>0</v>
          </cell>
          <cell r="E493">
            <v>0</v>
          </cell>
        </row>
        <row r="494">
          <cell r="C494">
            <v>0</v>
          </cell>
          <cell r="E494">
            <v>0</v>
          </cell>
        </row>
        <row r="495">
          <cell r="C495">
            <v>0</v>
          </cell>
          <cell r="E495">
            <v>0</v>
          </cell>
        </row>
        <row r="496">
          <cell r="C496">
            <v>0</v>
          </cell>
          <cell r="E496">
            <v>0</v>
          </cell>
        </row>
        <row r="497">
          <cell r="C497">
            <v>0</v>
          </cell>
          <cell r="E497">
            <v>0</v>
          </cell>
        </row>
        <row r="498">
          <cell r="C498">
            <v>0</v>
          </cell>
          <cell r="E498">
            <v>0</v>
          </cell>
        </row>
        <row r="499">
          <cell r="C499">
            <v>0</v>
          </cell>
          <cell r="E499">
            <v>0</v>
          </cell>
        </row>
        <row r="500">
          <cell r="C500">
            <v>0</v>
          </cell>
          <cell r="E500">
            <v>0</v>
          </cell>
        </row>
        <row r="501">
          <cell r="C501">
            <v>0</v>
          </cell>
          <cell r="E501">
            <v>0</v>
          </cell>
        </row>
        <row r="502">
          <cell r="C502">
            <v>0</v>
          </cell>
          <cell r="E502">
            <v>0</v>
          </cell>
        </row>
        <row r="503">
          <cell r="C503">
            <v>0</v>
          </cell>
          <cell r="E503">
            <v>0</v>
          </cell>
        </row>
        <row r="504">
          <cell r="C504">
            <v>0</v>
          </cell>
          <cell r="E504">
            <v>0</v>
          </cell>
        </row>
        <row r="505">
          <cell r="C505">
            <v>0</v>
          </cell>
          <cell r="E505">
            <v>0</v>
          </cell>
        </row>
        <row r="506">
          <cell r="C506">
            <v>0</v>
          </cell>
          <cell r="E506">
            <v>0</v>
          </cell>
        </row>
        <row r="507">
          <cell r="C507">
            <v>0</v>
          </cell>
          <cell r="E507">
            <v>0</v>
          </cell>
        </row>
        <row r="508">
          <cell r="C508">
            <v>0</v>
          </cell>
          <cell r="E508">
            <v>0</v>
          </cell>
        </row>
        <row r="509">
          <cell r="C509">
            <v>0</v>
          </cell>
          <cell r="E509">
            <v>0</v>
          </cell>
        </row>
        <row r="510">
          <cell r="C510">
            <v>0</v>
          </cell>
          <cell r="E510">
            <v>0</v>
          </cell>
        </row>
        <row r="511">
          <cell r="C511">
            <v>0</v>
          </cell>
          <cell r="E511">
            <v>0</v>
          </cell>
        </row>
        <row r="512">
          <cell r="C512">
            <v>0</v>
          </cell>
          <cell r="E512">
            <v>0</v>
          </cell>
        </row>
        <row r="513">
          <cell r="C513">
            <v>0</v>
          </cell>
          <cell r="E513">
            <v>0</v>
          </cell>
        </row>
        <row r="514">
          <cell r="C514">
            <v>0</v>
          </cell>
          <cell r="E514">
            <v>0</v>
          </cell>
        </row>
        <row r="515">
          <cell r="C515">
            <v>0</v>
          </cell>
          <cell r="E515">
            <v>0</v>
          </cell>
        </row>
        <row r="516">
          <cell r="C516">
            <v>0</v>
          </cell>
          <cell r="E516">
            <v>0</v>
          </cell>
        </row>
        <row r="517">
          <cell r="C517">
            <v>0</v>
          </cell>
          <cell r="E517">
            <v>0</v>
          </cell>
        </row>
        <row r="518">
          <cell r="C518">
            <v>0</v>
          </cell>
          <cell r="E518">
            <v>0</v>
          </cell>
        </row>
        <row r="519">
          <cell r="C519">
            <v>0</v>
          </cell>
          <cell r="E519">
            <v>0</v>
          </cell>
        </row>
        <row r="520">
          <cell r="C520">
            <v>0</v>
          </cell>
          <cell r="E520">
            <v>0</v>
          </cell>
        </row>
        <row r="521">
          <cell r="C521">
            <v>0</v>
          </cell>
          <cell r="E521">
            <v>0</v>
          </cell>
        </row>
        <row r="522">
          <cell r="C522">
            <v>0</v>
          </cell>
          <cell r="E522">
            <v>0</v>
          </cell>
        </row>
        <row r="523">
          <cell r="C523">
            <v>0</v>
          </cell>
          <cell r="E523">
            <v>0</v>
          </cell>
        </row>
        <row r="524">
          <cell r="C524">
            <v>0</v>
          </cell>
          <cell r="E524">
            <v>0</v>
          </cell>
        </row>
        <row r="525">
          <cell r="C525">
            <v>0</v>
          </cell>
          <cell r="E525">
            <v>0</v>
          </cell>
        </row>
        <row r="526">
          <cell r="C526">
            <v>0</v>
          </cell>
          <cell r="E526">
            <v>0</v>
          </cell>
        </row>
        <row r="527">
          <cell r="C527">
            <v>0</v>
          </cell>
          <cell r="E527">
            <v>0</v>
          </cell>
        </row>
        <row r="528">
          <cell r="C528">
            <v>0</v>
          </cell>
          <cell r="E528">
            <v>0</v>
          </cell>
        </row>
        <row r="529">
          <cell r="C529">
            <v>0</v>
          </cell>
          <cell r="E529">
            <v>0</v>
          </cell>
        </row>
        <row r="530">
          <cell r="C530">
            <v>0</v>
          </cell>
          <cell r="E530">
            <v>0</v>
          </cell>
        </row>
        <row r="531">
          <cell r="C531">
            <v>0</v>
          </cell>
          <cell r="E531">
            <v>0</v>
          </cell>
        </row>
        <row r="532">
          <cell r="C532">
            <v>0</v>
          </cell>
          <cell r="E532">
            <v>0</v>
          </cell>
        </row>
        <row r="533">
          <cell r="C533">
            <v>0</v>
          </cell>
          <cell r="E533">
            <v>0</v>
          </cell>
        </row>
        <row r="534">
          <cell r="C534">
            <v>0</v>
          </cell>
          <cell r="E534">
            <v>0</v>
          </cell>
        </row>
        <row r="535">
          <cell r="C535">
            <v>0</v>
          </cell>
          <cell r="E535">
            <v>0</v>
          </cell>
        </row>
        <row r="536">
          <cell r="C536">
            <v>0</v>
          </cell>
          <cell r="E536">
            <v>0</v>
          </cell>
        </row>
        <row r="537">
          <cell r="C537">
            <v>0</v>
          </cell>
          <cell r="E537">
            <v>0</v>
          </cell>
        </row>
        <row r="538">
          <cell r="C538">
            <v>0</v>
          </cell>
          <cell r="E538">
            <v>0</v>
          </cell>
        </row>
        <row r="539">
          <cell r="C539">
            <v>0</v>
          </cell>
          <cell r="E539">
            <v>0</v>
          </cell>
        </row>
        <row r="540">
          <cell r="C540">
            <v>0</v>
          </cell>
          <cell r="E540">
            <v>0</v>
          </cell>
        </row>
        <row r="541">
          <cell r="C541">
            <v>0</v>
          </cell>
          <cell r="E541">
            <v>0</v>
          </cell>
        </row>
        <row r="542">
          <cell r="C542">
            <v>0</v>
          </cell>
          <cell r="E542">
            <v>0</v>
          </cell>
        </row>
        <row r="543">
          <cell r="C543">
            <v>0</v>
          </cell>
          <cell r="E543">
            <v>0</v>
          </cell>
        </row>
        <row r="544">
          <cell r="C544">
            <v>0</v>
          </cell>
          <cell r="E544">
            <v>0</v>
          </cell>
        </row>
        <row r="545">
          <cell r="C545">
            <v>0</v>
          </cell>
          <cell r="E545">
            <v>0</v>
          </cell>
        </row>
        <row r="546">
          <cell r="C546">
            <v>0</v>
          </cell>
          <cell r="E546">
            <v>0</v>
          </cell>
        </row>
        <row r="547">
          <cell r="C547">
            <v>0</v>
          </cell>
          <cell r="E547">
            <v>0</v>
          </cell>
        </row>
        <row r="548">
          <cell r="C548">
            <v>0</v>
          </cell>
          <cell r="E548">
            <v>0</v>
          </cell>
        </row>
        <row r="549">
          <cell r="C549">
            <v>0</v>
          </cell>
          <cell r="E549">
            <v>0</v>
          </cell>
        </row>
        <row r="550">
          <cell r="C550">
            <v>0</v>
          </cell>
          <cell r="E550">
            <v>0</v>
          </cell>
        </row>
        <row r="551">
          <cell r="C551">
            <v>0</v>
          </cell>
          <cell r="E551">
            <v>0</v>
          </cell>
        </row>
        <row r="552">
          <cell r="C552">
            <v>0</v>
          </cell>
          <cell r="E552">
            <v>0</v>
          </cell>
        </row>
        <row r="553">
          <cell r="C553">
            <v>0</v>
          </cell>
          <cell r="E553">
            <v>0</v>
          </cell>
        </row>
        <row r="554">
          <cell r="C554">
            <v>0</v>
          </cell>
          <cell r="E554">
            <v>0</v>
          </cell>
        </row>
        <row r="555">
          <cell r="C555">
            <v>0</v>
          </cell>
          <cell r="E555">
            <v>0</v>
          </cell>
        </row>
        <row r="556">
          <cell r="C556">
            <v>0</v>
          </cell>
          <cell r="E556">
            <v>0</v>
          </cell>
        </row>
        <row r="557">
          <cell r="C557">
            <v>0</v>
          </cell>
          <cell r="E557">
            <v>0</v>
          </cell>
        </row>
        <row r="558">
          <cell r="C558">
            <v>0</v>
          </cell>
          <cell r="E558">
            <v>0</v>
          </cell>
        </row>
        <row r="559">
          <cell r="C559">
            <v>0</v>
          </cell>
          <cell r="E559">
            <v>0</v>
          </cell>
        </row>
        <row r="560">
          <cell r="C560">
            <v>0</v>
          </cell>
          <cell r="E560">
            <v>0</v>
          </cell>
        </row>
        <row r="561">
          <cell r="C561">
            <v>0</v>
          </cell>
          <cell r="E561">
            <v>0</v>
          </cell>
        </row>
        <row r="562">
          <cell r="C562">
            <v>0</v>
          </cell>
          <cell r="E562">
            <v>0</v>
          </cell>
        </row>
        <row r="563">
          <cell r="C563">
            <v>0</v>
          </cell>
          <cell r="E563">
            <v>0</v>
          </cell>
        </row>
        <row r="564">
          <cell r="C564">
            <v>0</v>
          </cell>
          <cell r="E564">
            <v>0</v>
          </cell>
        </row>
        <row r="565">
          <cell r="C565">
            <v>0</v>
          </cell>
          <cell r="E565">
            <v>0</v>
          </cell>
        </row>
        <row r="566">
          <cell r="C566">
            <v>0</v>
          </cell>
          <cell r="E566">
            <v>0</v>
          </cell>
        </row>
        <row r="567">
          <cell r="C567">
            <v>0</v>
          </cell>
          <cell r="E567">
            <v>0</v>
          </cell>
        </row>
        <row r="568">
          <cell r="C568">
            <v>0</v>
          </cell>
          <cell r="E568">
            <v>0</v>
          </cell>
        </row>
        <row r="569">
          <cell r="C569">
            <v>0</v>
          </cell>
          <cell r="E569">
            <v>0</v>
          </cell>
        </row>
        <row r="570">
          <cell r="C570">
            <v>0</v>
          </cell>
          <cell r="E570">
            <v>0</v>
          </cell>
        </row>
        <row r="571">
          <cell r="C571">
            <v>0</v>
          </cell>
          <cell r="E571">
            <v>0</v>
          </cell>
        </row>
        <row r="572">
          <cell r="C572">
            <v>0</v>
          </cell>
          <cell r="E572">
            <v>0</v>
          </cell>
        </row>
        <row r="573">
          <cell r="C573">
            <v>0</v>
          </cell>
          <cell r="E573">
            <v>0</v>
          </cell>
        </row>
        <row r="574">
          <cell r="C574">
            <v>0</v>
          </cell>
          <cell r="E574">
            <v>0</v>
          </cell>
        </row>
        <row r="575">
          <cell r="C575">
            <v>0</v>
          </cell>
          <cell r="E575">
            <v>0</v>
          </cell>
        </row>
        <row r="576">
          <cell r="C576">
            <v>0</v>
          </cell>
          <cell r="E576">
            <v>0</v>
          </cell>
        </row>
        <row r="577">
          <cell r="C577">
            <v>0</v>
          </cell>
          <cell r="E577">
            <v>0</v>
          </cell>
        </row>
        <row r="578">
          <cell r="C578">
            <v>0</v>
          </cell>
          <cell r="E578">
            <v>0</v>
          </cell>
        </row>
        <row r="579">
          <cell r="C579">
            <v>0</v>
          </cell>
          <cell r="E579">
            <v>0</v>
          </cell>
        </row>
        <row r="580">
          <cell r="C580">
            <v>0</v>
          </cell>
          <cell r="E580">
            <v>0</v>
          </cell>
        </row>
        <row r="581">
          <cell r="C581">
            <v>0</v>
          </cell>
          <cell r="E581">
            <v>0</v>
          </cell>
        </row>
        <row r="582">
          <cell r="C582">
            <v>0</v>
          </cell>
          <cell r="E582">
            <v>0</v>
          </cell>
        </row>
        <row r="583">
          <cell r="C583">
            <v>0</v>
          </cell>
          <cell r="E583">
            <v>0</v>
          </cell>
        </row>
        <row r="584">
          <cell r="C584">
            <v>0</v>
          </cell>
          <cell r="E584">
            <v>0</v>
          </cell>
        </row>
        <row r="585">
          <cell r="C585">
            <v>0</v>
          </cell>
          <cell r="E585">
            <v>0</v>
          </cell>
        </row>
        <row r="586">
          <cell r="C586">
            <v>0</v>
          </cell>
          <cell r="E586">
            <v>0</v>
          </cell>
        </row>
        <row r="587">
          <cell r="C587">
            <v>0</v>
          </cell>
          <cell r="E587">
            <v>0</v>
          </cell>
        </row>
        <row r="588">
          <cell r="C588">
            <v>0</v>
          </cell>
          <cell r="E588">
            <v>0</v>
          </cell>
        </row>
        <row r="589">
          <cell r="C589">
            <v>0</v>
          </cell>
          <cell r="E589">
            <v>0</v>
          </cell>
        </row>
        <row r="590">
          <cell r="C590">
            <v>0</v>
          </cell>
          <cell r="E590">
            <v>0</v>
          </cell>
        </row>
        <row r="591">
          <cell r="C591">
            <v>0</v>
          </cell>
          <cell r="E591">
            <v>0</v>
          </cell>
        </row>
        <row r="592">
          <cell r="C592">
            <v>0</v>
          </cell>
          <cell r="E592">
            <v>0</v>
          </cell>
        </row>
        <row r="593">
          <cell r="C593">
            <v>0</v>
          </cell>
          <cell r="E593">
            <v>0</v>
          </cell>
        </row>
        <row r="594">
          <cell r="C594">
            <v>0</v>
          </cell>
          <cell r="E594">
            <v>0</v>
          </cell>
        </row>
        <row r="595">
          <cell r="C595">
            <v>0</v>
          </cell>
          <cell r="E595">
            <v>0</v>
          </cell>
        </row>
        <row r="596">
          <cell r="C596">
            <v>0</v>
          </cell>
          <cell r="E596">
            <v>0</v>
          </cell>
        </row>
        <row r="597">
          <cell r="C597">
            <v>0</v>
          </cell>
          <cell r="E597">
            <v>0</v>
          </cell>
        </row>
        <row r="598">
          <cell r="C598">
            <v>0</v>
          </cell>
          <cell r="E598">
            <v>0</v>
          </cell>
        </row>
        <row r="599">
          <cell r="C599">
            <v>0</v>
          </cell>
          <cell r="E599">
            <v>0</v>
          </cell>
        </row>
        <row r="600">
          <cell r="C600">
            <v>0</v>
          </cell>
          <cell r="E600">
            <v>0</v>
          </cell>
        </row>
        <row r="601">
          <cell r="C601">
            <v>0</v>
          </cell>
          <cell r="E601">
            <v>0</v>
          </cell>
        </row>
        <row r="602">
          <cell r="C602">
            <v>0</v>
          </cell>
          <cell r="E602">
            <v>0</v>
          </cell>
        </row>
        <row r="603">
          <cell r="C603">
            <v>0</v>
          </cell>
          <cell r="E603">
            <v>0</v>
          </cell>
        </row>
        <row r="604">
          <cell r="C604">
            <v>0</v>
          </cell>
          <cell r="E604">
            <v>0</v>
          </cell>
        </row>
        <row r="605">
          <cell r="C605">
            <v>0</v>
          </cell>
          <cell r="E605">
            <v>0</v>
          </cell>
        </row>
        <row r="606">
          <cell r="C606">
            <v>0</v>
          </cell>
          <cell r="E606">
            <v>0</v>
          </cell>
        </row>
        <row r="607">
          <cell r="C607">
            <v>0</v>
          </cell>
          <cell r="E607">
            <v>0</v>
          </cell>
        </row>
        <row r="608">
          <cell r="C608">
            <v>0</v>
          </cell>
          <cell r="E608">
            <v>0</v>
          </cell>
        </row>
        <row r="609">
          <cell r="C609">
            <v>0</v>
          </cell>
          <cell r="E609">
            <v>0</v>
          </cell>
        </row>
        <row r="610">
          <cell r="C610">
            <v>0</v>
          </cell>
          <cell r="E610">
            <v>0</v>
          </cell>
        </row>
        <row r="611">
          <cell r="C611">
            <v>0</v>
          </cell>
          <cell r="E611">
            <v>0</v>
          </cell>
        </row>
        <row r="612">
          <cell r="C612">
            <v>0</v>
          </cell>
          <cell r="E612">
            <v>0</v>
          </cell>
        </row>
        <row r="613">
          <cell r="C613">
            <v>0</v>
          </cell>
          <cell r="E613">
            <v>0</v>
          </cell>
        </row>
        <row r="614">
          <cell r="C614">
            <v>0</v>
          </cell>
          <cell r="E614">
            <v>0</v>
          </cell>
        </row>
        <row r="615">
          <cell r="C615">
            <v>0</v>
          </cell>
          <cell r="E615">
            <v>0</v>
          </cell>
        </row>
        <row r="616">
          <cell r="C616">
            <v>0</v>
          </cell>
          <cell r="E616">
            <v>0</v>
          </cell>
        </row>
        <row r="617">
          <cell r="C617">
            <v>0</v>
          </cell>
          <cell r="E617">
            <v>0</v>
          </cell>
        </row>
        <row r="618">
          <cell r="C618">
            <v>0</v>
          </cell>
          <cell r="E618">
            <v>0</v>
          </cell>
        </row>
        <row r="619">
          <cell r="C619">
            <v>0</v>
          </cell>
          <cell r="E619">
            <v>0</v>
          </cell>
        </row>
        <row r="620">
          <cell r="C620">
            <v>0</v>
          </cell>
          <cell r="E620">
            <v>0</v>
          </cell>
        </row>
        <row r="621">
          <cell r="C621">
            <v>0</v>
          </cell>
          <cell r="E621">
            <v>0</v>
          </cell>
        </row>
        <row r="622">
          <cell r="C622">
            <v>0</v>
          </cell>
          <cell r="E622">
            <v>0</v>
          </cell>
        </row>
        <row r="623">
          <cell r="C623">
            <v>0</v>
          </cell>
          <cell r="E623">
            <v>0</v>
          </cell>
        </row>
        <row r="624">
          <cell r="C624">
            <v>0</v>
          </cell>
          <cell r="E624">
            <v>0</v>
          </cell>
        </row>
        <row r="625">
          <cell r="C625">
            <v>0</v>
          </cell>
          <cell r="E625">
            <v>0</v>
          </cell>
        </row>
        <row r="626">
          <cell r="C626">
            <v>0</v>
          </cell>
          <cell r="E626">
            <v>0</v>
          </cell>
        </row>
        <row r="627">
          <cell r="C627">
            <v>0</v>
          </cell>
          <cell r="E627">
            <v>0</v>
          </cell>
        </row>
        <row r="628">
          <cell r="C628">
            <v>0</v>
          </cell>
          <cell r="E628">
            <v>0</v>
          </cell>
        </row>
        <row r="629">
          <cell r="C629">
            <v>0</v>
          </cell>
          <cell r="E629">
            <v>0</v>
          </cell>
        </row>
        <row r="630">
          <cell r="C630">
            <v>0</v>
          </cell>
          <cell r="E630">
            <v>0</v>
          </cell>
        </row>
        <row r="631">
          <cell r="C631">
            <v>0</v>
          </cell>
          <cell r="E631">
            <v>0</v>
          </cell>
        </row>
        <row r="632">
          <cell r="C632">
            <v>0</v>
          </cell>
          <cell r="E632">
            <v>0</v>
          </cell>
        </row>
        <row r="633">
          <cell r="C633">
            <v>0</v>
          </cell>
          <cell r="E633">
            <v>0</v>
          </cell>
        </row>
        <row r="634">
          <cell r="C634">
            <v>0</v>
          </cell>
          <cell r="E634">
            <v>0</v>
          </cell>
        </row>
        <row r="635">
          <cell r="C635">
            <v>0</v>
          </cell>
          <cell r="E635">
            <v>0</v>
          </cell>
        </row>
        <row r="636">
          <cell r="C636">
            <v>0</v>
          </cell>
          <cell r="E636">
            <v>0</v>
          </cell>
        </row>
        <row r="637">
          <cell r="C637">
            <v>0</v>
          </cell>
          <cell r="E637">
            <v>0</v>
          </cell>
        </row>
        <row r="638">
          <cell r="C638">
            <v>0</v>
          </cell>
          <cell r="E638">
            <v>0</v>
          </cell>
        </row>
        <row r="639">
          <cell r="C639">
            <v>0</v>
          </cell>
          <cell r="E639">
            <v>0</v>
          </cell>
        </row>
        <row r="640">
          <cell r="C640">
            <v>0</v>
          </cell>
          <cell r="E640">
            <v>0</v>
          </cell>
        </row>
        <row r="641">
          <cell r="C641">
            <v>0</v>
          </cell>
          <cell r="E641">
            <v>0</v>
          </cell>
        </row>
        <row r="642">
          <cell r="C642">
            <v>0</v>
          </cell>
          <cell r="E642">
            <v>0</v>
          </cell>
        </row>
        <row r="643">
          <cell r="C643">
            <v>0</v>
          </cell>
          <cell r="E643">
            <v>0</v>
          </cell>
        </row>
        <row r="644">
          <cell r="C644">
            <v>0</v>
          </cell>
          <cell r="E644">
            <v>0</v>
          </cell>
        </row>
        <row r="645">
          <cell r="C645">
            <v>0</v>
          </cell>
          <cell r="E645">
            <v>0</v>
          </cell>
        </row>
        <row r="646">
          <cell r="C646">
            <v>0</v>
          </cell>
          <cell r="E646">
            <v>0</v>
          </cell>
        </row>
        <row r="647">
          <cell r="C647">
            <v>0</v>
          </cell>
          <cell r="E647">
            <v>0</v>
          </cell>
        </row>
        <row r="648">
          <cell r="C648">
            <v>0</v>
          </cell>
          <cell r="E648">
            <v>0</v>
          </cell>
        </row>
        <row r="649">
          <cell r="C649">
            <v>0</v>
          </cell>
          <cell r="E649">
            <v>0</v>
          </cell>
        </row>
        <row r="650">
          <cell r="C650">
            <v>0</v>
          </cell>
          <cell r="E650">
            <v>0</v>
          </cell>
        </row>
        <row r="651">
          <cell r="C651">
            <v>0</v>
          </cell>
          <cell r="E651">
            <v>0</v>
          </cell>
        </row>
        <row r="652">
          <cell r="C652">
            <v>0</v>
          </cell>
          <cell r="E652">
            <v>0</v>
          </cell>
        </row>
        <row r="653">
          <cell r="C653">
            <v>0</v>
          </cell>
          <cell r="E653">
            <v>0</v>
          </cell>
        </row>
        <row r="654">
          <cell r="C654">
            <v>0</v>
          </cell>
          <cell r="E654">
            <v>0</v>
          </cell>
        </row>
        <row r="655">
          <cell r="C655">
            <v>0</v>
          </cell>
          <cell r="E655">
            <v>0</v>
          </cell>
        </row>
        <row r="656">
          <cell r="C656">
            <v>0</v>
          </cell>
          <cell r="E656">
            <v>0</v>
          </cell>
        </row>
        <row r="657">
          <cell r="C657">
            <v>0</v>
          </cell>
          <cell r="E657">
            <v>0</v>
          </cell>
        </row>
        <row r="658">
          <cell r="C658">
            <v>0</v>
          </cell>
          <cell r="E658">
            <v>0</v>
          </cell>
        </row>
        <row r="659">
          <cell r="C659">
            <v>0</v>
          </cell>
          <cell r="E659">
            <v>0</v>
          </cell>
        </row>
        <row r="660">
          <cell r="C660">
            <v>0</v>
          </cell>
          <cell r="E660">
            <v>0</v>
          </cell>
        </row>
        <row r="661">
          <cell r="C661">
            <v>0</v>
          </cell>
          <cell r="E661">
            <v>0</v>
          </cell>
        </row>
        <row r="662">
          <cell r="C662">
            <v>0</v>
          </cell>
          <cell r="E662">
            <v>0</v>
          </cell>
        </row>
        <row r="663">
          <cell r="C663">
            <v>0</v>
          </cell>
          <cell r="E663">
            <v>0</v>
          </cell>
        </row>
        <row r="664">
          <cell r="C664">
            <v>0</v>
          </cell>
          <cell r="E664">
            <v>0</v>
          </cell>
        </row>
        <row r="665">
          <cell r="C665">
            <v>0</v>
          </cell>
          <cell r="E665">
            <v>0</v>
          </cell>
        </row>
        <row r="666">
          <cell r="C666">
            <v>0</v>
          </cell>
          <cell r="E666">
            <v>0</v>
          </cell>
        </row>
        <row r="667">
          <cell r="C667">
            <v>0</v>
          </cell>
          <cell r="E667">
            <v>0</v>
          </cell>
        </row>
        <row r="668">
          <cell r="C668">
            <v>0</v>
          </cell>
          <cell r="E668">
            <v>0</v>
          </cell>
        </row>
        <row r="669">
          <cell r="C669">
            <v>0</v>
          </cell>
          <cell r="E669">
            <v>0</v>
          </cell>
        </row>
        <row r="670">
          <cell r="C670">
            <v>0</v>
          </cell>
          <cell r="E670">
            <v>0</v>
          </cell>
        </row>
        <row r="671">
          <cell r="C671">
            <v>0</v>
          </cell>
          <cell r="E671">
            <v>0</v>
          </cell>
        </row>
        <row r="672">
          <cell r="C672">
            <v>0</v>
          </cell>
          <cell r="E672">
            <v>0</v>
          </cell>
        </row>
        <row r="673">
          <cell r="C673">
            <v>0</v>
          </cell>
          <cell r="E673">
            <v>0</v>
          </cell>
        </row>
        <row r="674">
          <cell r="C674">
            <v>0</v>
          </cell>
          <cell r="E674">
            <v>0</v>
          </cell>
        </row>
        <row r="675">
          <cell r="C675">
            <v>0</v>
          </cell>
          <cell r="E675">
            <v>0</v>
          </cell>
        </row>
        <row r="676">
          <cell r="C676">
            <v>0</v>
          </cell>
          <cell r="E676">
            <v>0</v>
          </cell>
        </row>
        <row r="677">
          <cell r="C677">
            <v>0</v>
          </cell>
          <cell r="E677">
            <v>0</v>
          </cell>
        </row>
        <row r="678">
          <cell r="C678">
            <v>0</v>
          </cell>
          <cell r="E678">
            <v>0</v>
          </cell>
        </row>
        <row r="679">
          <cell r="C679">
            <v>0</v>
          </cell>
          <cell r="E679">
            <v>0</v>
          </cell>
        </row>
        <row r="680">
          <cell r="C680">
            <v>0</v>
          </cell>
          <cell r="E680">
            <v>0</v>
          </cell>
        </row>
        <row r="681">
          <cell r="C681">
            <v>0</v>
          </cell>
          <cell r="E681">
            <v>0</v>
          </cell>
        </row>
        <row r="682">
          <cell r="C682">
            <v>0</v>
          </cell>
          <cell r="E682">
            <v>0</v>
          </cell>
        </row>
        <row r="683">
          <cell r="C683">
            <v>0</v>
          </cell>
          <cell r="E683">
            <v>0</v>
          </cell>
        </row>
        <row r="684">
          <cell r="C684">
            <v>0</v>
          </cell>
          <cell r="E684">
            <v>0</v>
          </cell>
        </row>
        <row r="685">
          <cell r="C685">
            <v>0</v>
          </cell>
          <cell r="E685">
            <v>0</v>
          </cell>
        </row>
        <row r="686">
          <cell r="C686">
            <v>0</v>
          </cell>
          <cell r="E686">
            <v>0</v>
          </cell>
        </row>
        <row r="687">
          <cell r="C687">
            <v>0</v>
          </cell>
          <cell r="E687">
            <v>0</v>
          </cell>
        </row>
        <row r="688">
          <cell r="C688">
            <v>0</v>
          </cell>
          <cell r="E688">
            <v>0</v>
          </cell>
        </row>
        <row r="689">
          <cell r="C689">
            <v>0</v>
          </cell>
          <cell r="E689">
            <v>0</v>
          </cell>
        </row>
        <row r="690">
          <cell r="C690">
            <v>0</v>
          </cell>
          <cell r="E690">
            <v>0</v>
          </cell>
        </row>
        <row r="691">
          <cell r="C691">
            <v>0</v>
          </cell>
          <cell r="E691">
            <v>0</v>
          </cell>
        </row>
        <row r="692">
          <cell r="C692">
            <v>0</v>
          </cell>
          <cell r="E692">
            <v>0</v>
          </cell>
        </row>
        <row r="693">
          <cell r="C693">
            <v>0</v>
          </cell>
          <cell r="E693">
            <v>0</v>
          </cell>
        </row>
        <row r="694">
          <cell r="C694">
            <v>0</v>
          </cell>
          <cell r="E694">
            <v>0</v>
          </cell>
        </row>
        <row r="695">
          <cell r="C695">
            <v>0</v>
          </cell>
          <cell r="E695">
            <v>0</v>
          </cell>
        </row>
        <row r="696">
          <cell r="C696">
            <v>0</v>
          </cell>
          <cell r="E696">
            <v>0</v>
          </cell>
        </row>
        <row r="697">
          <cell r="C697">
            <v>0</v>
          </cell>
          <cell r="E697">
            <v>0</v>
          </cell>
        </row>
        <row r="698">
          <cell r="C698">
            <v>0</v>
          </cell>
          <cell r="E698">
            <v>0</v>
          </cell>
        </row>
        <row r="699">
          <cell r="C699">
            <v>0</v>
          </cell>
          <cell r="E699">
            <v>0</v>
          </cell>
        </row>
        <row r="700">
          <cell r="C700">
            <v>0</v>
          </cell>
          <cell r="E700">
            <v>0</v>
          </cell>
        </row>
        <row r="701">
          <cell r="C701">
            <v>0</v>
          </cell>
          <cell r="E701">
            <v>0</v>
          </cell>
        </row>
        <row r="702">
          <cell r="C702">
            <v>0</v>
          </cell>
          <cell r="E702">
            <v>0</v>
          </cell>
        </row>
        <row r="703">
          <cell r="C703">
            <v>0</v>
          </cell>
          <cell r="E703">
            <v>0</v>
          </cell>
        </row>
        <row r="704">
          <cell r="C704">
            <v>0</v>
          </cell>
          <cell r="E704">
            <v>0</v>
          </cell>
        </row>
        <row r="705">
          <cell r="C705">
            <v>0</v>
          </cell>
          <cell r="E705">
            <v>0</v>
          </cell>
        </row>
        <row r="706">
          <cell r="C706">
            <v>0</v>
          </cell>
          <cell r="E706">
            <v>0</v>
          </cell>
        </row>
        <row r="707">
          <cell r="C707">
            <v>0</v>
          </cell>
          <cell r="E707">
            <v>0</v>
          </cell>
        </row>
        <row r="708">
          <cell r="C708">
            <v>0</v>
          </cell>
          <cell r="E708">
            <v>0</v>
          </cell>
        </row>
        <row r="709">
          <cell r="C709">
            <v>0</v>
          </cell>
          <cell r="E709">
            <v>0</v>
          </cell>
        </row>
        <row r="710">
          <cell r="C710">
            <v>0</v>
          </cell>
          <cell r="E710">
            <v>0</v>
          </cell>
        </row>
        <row r="711">
          <cell r="C711">
            <v>0</v>
          </cell>
          <cell r="E711">
            <v>0</v>
          </cell>
        </row>
        <row r="712">
          <cell r="C712">
            <v>0</v>
          </cell>
          <cell r="E712">
            <v>0</v>
          </cell>
        </row>
        <row r="713">
          <cell r="C713">
            <v>0</v>
          </cell>
          <cell r="E713">
            <v>0</v>
          </cell>
        </row>
        <row r="714">
          <cell r="C714">
            <v>0</v>
          </cell>
          <cell r="E714">
            <v>0</v>
          </cell>
        </row>
        <row r="715">
          <cell r="C715">
            <v>0</v>
          </cell>
          <cell r="E715">
            <v>0</v>
          </cell>
        </row>
        <row r="716">
          <cell r="C716">
            <v>0</v>
          </cell>
          <cell r="E716">
            <v>0</v>
          </cell>
        </row>
        <row r="717">
          <cell r="C717">
            <v>0</v>
          </cell>
          <cell r="E717">
            <v>0</v>
          </cell>
        </row>
        <row r="718">
          <cell r="C718">
            <v>0</v>
          </cell>
          <cell r="E718">
            <v>0</v>
          </cell>
        </row>
        <row r="719">
          <cell r="C719">
            <v>0</v>
          </cell>
          <cell r="E719">
            <v>0</v>
          </cell>
        </row>
        <row r="720">
          <cell r="C720">
            <v>0</v>
          </cell>
          <cell r="E720">
            <v>0</v>
          </cell>
        </row>
        <row r="721">
          <cell r="C721">
            <v>0</v>
          </cell>
          <cell r="E721">
            <v>0</v>
          </cell>
        </row>
        <row r="722">
          <cell r="C722">
            <v>0</v>
          </cell>
          <cell r="E722">
            <v>0</v>
          </cell>
        </row>
        <row r="723">
          <cell r="C723">
            <v>0</v>
          </cell>
          <cell r="E723">
            <v>0</v>
          </cell>
        </row>
        <row r="724">
          <cell r="C724">
            <v>0</v>
          </cell>
          <cell r="E724">
            <v>0</v>
          </cell>
        </row>
        <row r="725">
          <cell r="C725">
            <v>0</v>
          </cell>
          <cell r="E725">
            <v>0</v>
          </cell>
        </row>
        <row r="726">
          <cell r="C726">
            <v>0</v>
          </cell>
          <cell r="E726">
            <v>0</v>
          </cell>
        </row>
        <row r="727">
          <cell r="C727">
            <v>0</v>
          </cell>
          <cell r="E727">
            <v>0</v>
          </cell>
        </row>
        <row r="728">
          <cell r="C728">
            <v>0</v>
          </cell>
          <cell r="E728">
            <v>0</v>
          </cell>
        </row>
        <row r="729">
          <cell r="C729">
            <v>0</v>
          </cell>
          <cell r="E729">
            <v>0</v>
          </cell>
        </row>
        <row r="730">
          <cell r="C730">
            <v>0</v>
          </cell>
          <cell r="E730">
            <v>0</v>
          </cell>
        </row>
        <row r="731">
          <cell r="C731">
            <v>0</v>
          </cell>
          <cell r="E731">
            <v>0</v>
          </cell>
        </row>
        <row r="732">
          <cell r="C732">
            <v>0</v>
          </cell>
          <cell r="E732">
            <v>0</v>
          </cell>
        </row>
        <row r="733">
          <cell r="C733">
            <v>0</v>
          </cell>
          <cell r="E733">
            <v>0</v>
          </cell>
        </row>
        <row r="734">
          <cell r="C734">
            <v>0</v>
          </cell>
          <cell r="E734">
            <v>0</v>
          </cell>
        </row>
        <row r="735">
          <cell r="C735">
            <v>0</v>
          </cell>
          <cell r="E735">
            <v>0</v>
          </cell>
        </row>
        <row r="736">
          <cell r="C736">
            <v>0</v>
          </cell>
          <cell r="E736">
            <v>0</v>
          </cell>
        </row>
        <row r="737">
          <cell r="C737">
            <v>0</v>
          </cell>
          <cell r="E737">
            <v>0</v>
          </cell>
        </row>
        <row r="738">
          <cell r="C738">
            <v>0</v>
          </cell>
          <cell r="E738">
            <v>0</v>
          </cell>
        </row>
        <row r="739">
          <cell r="C739">
            <v>0</v>
          </cell>
          <cell r="E739">
            <v>0</v>
          </cell>
        </row>
        <row r="740">
          <cell r="C740">
            <v>0</v>
          </cell>
          <cell r="E740">
            <v>0</v>
          </cell>
        </row>
        <row r="741">
          <cell r="C741">
            <v>0</v>
          </cell>
          <cell r="E741">
            <v>0</v>
          </cell>
        </row>
        <row r="742">
          <cell r="C742">
            <v>0</v>
          </cell>
          <cell r="E742">
            <v>0</v>
          </cell>
        </row>
        <row r="743">
          <cell r="C743">
            <v>0</v>
          </cell>
          <cell r="E743">
            <v>0</v>
          </cell>
        </row>
        <row r="744">
          <cell r="C744">
            <v>0</v>
          </cell>
          <cell r="E744">
            <v>0</v>
          </cell>
        </row>
        <row r="745">
          <cell r="C745">
            <v>0</v>
          </cell>
          <cell r="E745">
            <v>0</v>
          </cell>
        </row>
        <row r="746">
          <cell r="C746">
            <v>0</v>
          </cell>
          <cell r="E746">
            <v>0</v>
          </cell>
        </row>
        <row r="747">
          <cell r="C747">
            <v>0</v>
          </cell>
          <cell r="E747">
            <v>0</v>
          </cell>
        </row>
        <row r="748">
          <cell r="C748">
            <v>0</v>
          </cell>
          <cell r="E748">
            <v>0</v>
          </cell>
        </row>
        <row r="749">
          <cell r="C749">
            <v>0</v>
          </cell>
          <cell r="E749">
            <v>0</v>
          </cell>
        </row>
        <row r="750">
          <cell r="C750">
            <v>0</v>
          </cell>
          <cell r="E750">
            <v>0</v>
          </cell>
        </row>
        <row r="751">
          <cell r="C751">
            <v>0</v>
          </cell>
          <cell r="E751">
            <v>0</v>
          </cell>
        </row>
        <row r="752">
          <cell r="C752">
            <v>0</v>
          </cell>
          <cell r="E752">
            <v>0</v>
          </cell>
        </row>
        <row r="753">
          <cell r="C753">
            <v>0</v>
          </cell>
          <cell r="E753">
            <v>0</v>
          </cell>
        </row>
        <row r="754">
          <cell r="C754">
            <v>0</v>
          </cell>
          <cell r="E754">
            <v>0</v>
          </cell>
        </row>
        <row r="755">
          <cell r="C755">
            <v>0</v>
          </cell>
          <cell r="E755">
            <v>0</v>
          </cell>
        </row>
        <row r="756">
          <cell r="C756">
            <v>0</v>
          </cell>
          <cell r="E756">
            <v>0</v>
          </cell>
        </row>
        <row r="757">
          <cell r="C757">
            <v>0</v>
          </cell>
          <cell r="E757">
            <v>0</v>
          </cell>
        </row>
        <row r="758">
          <cell r="C758">
            <v>0</v>
          </cell>
          <cell r="E758">
            <v>0</v>
          </cell>
        </row>
        <row r="759">
          <cell r="C759">
            <v>0</v>
          </cell>
          <cell r="E759">
            <v>0</v>
          </cell>
        </row>
        <row r="760">
          <cell r="C760">
            <v>0</v>
          </cell>
          <cell r="E760">
            <v>0</v>
          </cell>
        </row>
        <row r="761">
          <cell r="C761">
            <v>0</v>
          </cell>
          <cell r="E761">
            <v>0</v>
          </cell>
        </row>
        <row r="762">
          <cell r="C762">
            <v>0</v>
          </cell>
          <cell r="E762">
            <v>0</v>
          </cell>
        </row>
        <row r="763">
          <cell r="C763">
            <v>0</v>
          </cell>
          <cell r="E763">
            <v>0</v>
          </cell>
        </row>
        <row r="764">
          <cell r="C764">
            <v>0</v>
          </cell>
          <cell r="E764">
            <v>0</v>
          </cell>
        </row>
        <row r="765">
          <cell r="C765">
            <v>0</v>
          </cell>
          <cell r="E765">
            <v>0</v>
          </cell>
        </row>
        <row r="766">
          <cell r="C766">
            <v>0</v>
          </cell>
          <cell r="E766">
            <v>0</v>
          </cell>
        </row>
        <row r="767">
          <cell r="C767">
            <v>0</v>
          </cell>
          <cell r="E767">
            <v>0</v>
          </cell>
        </row>
        <row r="768">
          <cell r="C768">
            <v>0</v>
          </cell>
          <cell r="E768">
            <v>0</v>
          </cell>
        </row>
        <row r="769">
          <cell r="C769">
            <v>0</v>
          </cell>
          <cell r="E769">
            <v>0</v>
          </cell>
        </row>
        <row r="770">
          <cell r="C770">
            <v>0</v>
          </cell>
          <cell r="E770">
            <v>0</v>
          </cell>
        </row>
        <row r="771">
          <cell r="C771">
            <v>0</v>
          </cell>
          <cell r="E771">
            <v>0</v>
          </cell>
        </row>
        <row r="772">
          <cell r="C772">
            <v>0</v>
          </cell>
          <cell r="E772">
            <v>0</v>
          </cell>
        </row>
        <row r="773">
          <cell r="C773">
            <v>0</v>
          </cell>
          <cell r="E773">
            <v>0</v>
          </cell>
        </row>
        <row r="774">
          <cell r="C774">
            <v>0</v>
          </cell>
          <cell r="E774">
            <v>0</v>
          </cell>
        </row>
        <row r="775">
          <cell r="C775">
            <v>0</v>
          </cell>
          <cell r="E775">
            <v>0</v>
          </cell>
        </row>
        <row r="776">
          <cell r="C776">
            <v>0</v>
          </cell>
          <cell r="E776">
            <v>0</v>
          </cell>
        </row>
        <row r="777">
          <cell r="C777">
            <v>0</v>
          </cell>
          <cell r="E777">
            <v>0</v>
          </cell>
        </row>
        <row r="778">
          <cell r="C778">
            <v>0</v>
          </cell>
          <cell r="E778">
            <v>0</v>
          </cell>
        </row>
        <row r="779">
          <cell r="C779">
            <v>0</v>
          </cell>
          <cell r="E779">
            <v>0</v>
          </cell>
        </row>
        <row r="780">
          <cell r="C780">
            <v>0</v>
          </cell>
          <cell r="E780">
            <v>0</v>
          </cell>
        </row>
        <row r="781">
          <cell r="C781">
            <v>0</v>
          </cell>
          <cell r="E781">
            <v>0</v>
          </cell>
        </row>
        <row r="782">
          <cell r="C782">
            <v>0</v>
          </cell>
          <cell r="E782">
            <v>0</v>
          </cell>
        </row>
        <row r="783">
          <cell r="C783">
            <v>0</v>
          </cell>
          <cell r="E783">
            <v>0</v>
          </cell>
        </row>
        <row r="784">
          <cell r="C784">
            <v>0</v>
          </cell>
          <cell r="E784">
            <v>0</v>
          </cell>
        </row>
        <row r="785">
          <cell r="C785">
            <v>0</v>
          </cell>
          <cell r="E785">
            <v>0</v>
          </cell>
        </row>
        <row r="786">
          <cell r="C786">
            <v>0</v>
          </cell>
          <cell r="E786">
            <v>0</v>
          </cell>
        </row>
        <row r="787">
          <cell r="C787">
            <v>0</v>
          </cell>
          <cell r="E787">
            <v>0</v>
          </cell>
        </row>
        <row r="788">
          <cell r="C788">
            <v>0</v>
          </cell>
          <cell r="E788">
            <v>0</v>
          </cell>
        </row>
        <row r="789">
          <cell r="C789">
            <v>0</v>
          </cell>
          <cell r="E789">
            <v>0</v>
          </cell>
        </row>
        <row r="790">
          <cell r="C790">
            <v>0</v>
          </cell>
          <cell r="E790">
            <v>0</v>
          </cell>
        </row>
        <row r="791">
          <cell r="C791">
            <v>0</v>
          </cell>
          <cell r="E791">
            <v>0</v>
          </cell>
        </row>
        <row r="792">
          <cell r="C792">
            <v>0</v>
          </cell>
          <cell r="E792">
            <v>0</v>
          </cell>
        </row>
        <row r="793">
          <cell r="C793">
            <v>0</v>
          </cell>
          <cell r="E793">
            <v>0</v>
          </cell>
        </row>
        <row r="794">
          <cell r="C794">
            <v>0</v>
          </cell>
          <cell r="E794">
            <v>0</v>
          </cell>
        </row>
        <row r="795">
          <cell r="C795">
            <v>0</v>
          </cell>
          <cell r="E795">
            <v>0</v>
          </cell>
        </row>
        <row r="796">
          <cell r="C796">
            <v>0</v>
          </cell>
          <cell r="E796">
            <v>0</v>
          </cell>
        </row>
        <row r="797">
          <cell r="C797">
            <v>0</v>
          </cell>
          <cell r="E797">
            <v>0</v>
          </cell>
        </row>
        <row r="798">
          <cell r="C798">
            <v>0</v>
          </cell>
          <cell r="E798">
            <v>0</v>
          </cell>
        </row>
        <row r="799">
          <cell r="C799">
            <v>0</v>
          </cell>
          <cell r="E799">
            <v>0</v>
          </cell>
        </row>
        <row r="800">
          <cell r="C800">
            <v>0</v>
          </cell>
          <cell r="E800">
            <v>0</v>
          </cell>
        </row>
        <row r="801">
          <cell r="C801">
            <v>0</v>
          </cell>
          <cell r="E801">
            <v>0</v>
          </cell>
        </row>
        <row r="802">
          <cell r="C802">
            <v>0</v>
          </cell>
          <cell r="E802">
            <v>0</v>
          </cell>
        </row>
        <row r="803">
          <cell r="C803">
            <v>0</v>
          </cell>
          <cell r="E803">
            <v>0</v>
          </cell>
        </row>
        <row r="804">
          <cell r="C804">
            <v>0</v>
          </cell>
          <cell r="E804">
            <v>0</v>
          </cell>
        </row>
        <row r="805">
          <cell r="C805">
            <v>0</v>
          </cell>
          <cell r="E805">
            <v>0</v>
          </cell>
        </row>
        <row r="806">
          <cell r="C806">
            <v>0</v>
          </cell>
          <cell r="E806">
            <v>0</v>
          </cell>
        </row>
        <row r="807">
          <cell r="C807">
            <v>0</v>
          </cell>
          <cell r="E807">
            <v>0</v>
          </cell>
        </row>
        <row r="808">
          <cell r="C808">
            <v>0</v>
          </cell>
          <cell r="E808">
            <v>0</v>
          </cell>
        </row>
        <row r="809">
          <cell r="C809">
            <v>0</v>
          </cell>
          <cell r="E809">
            <v>0</v>
          </cell>
        </row>
        <row r="810">
          <cell r="C810">
            <v>0</v>
          </cell>
          <cell r="E810">
            <v>0</v>
          </cell>
        </row>
        <row r="811">
          <cell r="C811">
            <v>0</v>
          </cell>
          <cell r="E811">
            <v>0</v>
          </cell>
        </row>
        <row r="812">
          <cell r="C812">
            <v>0</v>
          </cell>
          <cell r="E812">
            <v>0</v>
          </cell>
        </row>
        <row r="813">
          <cell r="C813">
            <v>0</v>
          </cell>
          <cell r="E813">
            <v>0</v>
          </cell>
        </row>
        <row r="814">
          <cell r="C814">
            <v>0</v>
          </cell>
          <cell r="E814">
            <v>0</v>
          </cell>
        </row>
        <row r="815">
          <cell r="C815">
            <v>0</v>
          </cell>
          <cell r="E815">
            <v>0</v>
          </cell>
        </row>
        <row r="816">
          <cell r="C816">
            <v>0</v>
          </cell>
          <cell r="E816">
            <v>0</v>
          </cell>
        </row>
        <row r="817">
          <cell r="C817">
            <v>0</v>
          </cell>
          <cell r="E817">
            <v>0</v>
          </cell>
        </row>
        <row r="818">
          <cell r="C818">
            <v>0</v>
          </cell>
          <cell r="E818">
            <v>0</v>
          </cell>
        </row>
        <row r="819">
          <cell r="C819">
            <v>0</v>
          </cell>
          <cell r="E819">
            <v>0</v>
          </cell>
        </row>
        <row r="820">
          <cell r="C820">
            <v>0</v>
          </cell>
          <cell r="E820">
            <v>0</v>
          </cell>
        </row>
        <row r="821">
          <cell r="C821">
            <v>0</v>
          </cell>
          <cell r="E821">
            <v>0</v>
          </cell>
        </row>
        <row r="822">
          <cell r="C822">
            <v>0</v>
          </cell>
          <cell r="E822">
            <v>0</v>
          </cell>
        </row>
        <row r="823">
          <cell r="C823">
            <v>0</v>
          </cell>
          <cell r="E823">
            <v>0</v>
          </cell>
        </row>
        <row r="824">
          <cell r="C824">
            <v>0</v>
          </cell>
          <cell r="E824">
            <v>0</v>
          </cell>
        </row>
        <row r="825">
          <cell r="C825">
            <v>0</v>
          </cell>
          <cell r="E825">
            <v>0</v>
          </cell>
        </row>
        <row r="826">
          <cell r="C826">
            <v>0</v>
          </cell>
          <cell r="E826">
            <v>0</v>
          </cell>
        </row>
        <row r="827">
          <cell r="C827">
            <v>0</v>
          </cell>
          <cell r="E827">
            <v>0</v>
          </cell>
        </row>
        <row r="828">
          <cell r="C828">
            <v>0</v>
          </cell>
          <cell r="E828">
            <v>0</v>
          </cell>
        </row>
        <row r="829">
          <cell r="C829">
            <v>0</v>
          </cell>
          <cell r="E829">
            <v>0</v>
          </cell>
        </row>
        <row r="830">
          <cell r="C830">
            <v>0</v>
          </cell>
          <cell r="E830">
            <v>0</v>
          </cell>
        </row>
        <row r="831">
          <cell r="C831">
            <v>0</v>
          </cell>
          <cell r="E831">
            <v>0</v>
          </cell>
        </row>
        <row r="832">
          <cell r="C832">
            <v>0</v>
          </cell>
          <cell r="E832">
            <v>0</v>
          </cell>
        </row>
        <row r="833">
          <cell r="C833">
            <v>0</v>
          </cell>
          <cell r="E833">
            <v>0</v>
          </cell>
        </row>
        <row r="834">
          <cell r="C834">
            <v>0</v>
          </cell>
          <cell r="E834">
            <v>0</v>
          </cell>
        </row>
        <row r="835">
          <cell r="C835">
            <v>0</v>
          </cell>
          <cell r="E835">
            <v>0</v>
          </cell>
        </row>
        <row r="836">
          <cell r="C836">
            <v>0</v>
          </cell>
          <cell r="E836">
            <v>0</v>
          </cell>
        </row>
        <row r="837">
          <cell r="C837">
            <v>0</v>
          </cell>
          <cell r="E837">
            <v>0</v>
          </cell>
        </row>
        <row r="838">
          <cell r="C838">
            <v>0</v>
          </cell>
          <cell r="E838">
            <v>0</v>
          </cell>
        </row>
        <row r="839">
          <cell r="C839">
            <v>0</v>
          </cell>
          <cell r="E839">
            <v>0</v>
          </cell>
        </row>
        <row r="840">
          <cell r="C840">
            <v>0</v>
          </cell>
          <cell r="E840">
            <v>0</v>
          </cell>
        </row>
        <row r="841">
          <cell r="C841">
            <v>0</v>
          </cell>
          <cell r="E841">
            <v>0</v>
          </cell>
        </row>
        <row r="842">
          <cell r="C842">
            <v>0</v>
          </cell>
          <cell r="E842">
            <v>0</v>
          </cell>
        </row>
        <row r="843">
          <cell r="C843">
            <v>0</v>
          </cell>
          <cell r="E843">
            <v>0</v>
          </cell>
        </row>
        <row r="844">
          <cell r="C844">
            <v>0</v>
          </cell>
          <cell r="E844">
            <v>0</v>
          </cell>
        </row>
        <row r="845">
          <cell r="C845">
            <v>0</v>
          </cell>
          <cell r="E845">
            <v>0</v>
          </cell>
        </row>
        <row r="846">
          <cell r="C846">
            <v>0</v>
          </cell>
          <cell r="E846">
            <v>0</v>
          </cell>
        </row>
        <row r="847">
          <cell r="C847">
            <v>0</v>
          </cell>
          <cell r="E847">
            <v>0</v>
          </cell>
        </row>
        <row r="848">
          <cell r="C848">
            <v>0</v>
          </cell>
          <cell r="E848">
            <v>0</v>
          </cell>
        </row>
        <row r="849">
          <cell r="C849">
            <v>0</v>
          </cell>
          <cell r="E849">
            <v>0</v>
          </cell>
        </row>
        <row r="850">
          <cell r="C850">
            <v>0</v>
          </cell>
          <cell r="E850">
            <v>0</v>
          </cell>
        </row>
        <row r="851">
          <cell r="C851">
            <v>0</v>
          </cell>
          <cell r="E851">
            <v>0</v>
          </cell>
        </row>
        <row r="852">
          <cell r="C852">
            <v>0</v>
          </cell>
          <cell r="E852">
            <v>0</v>
          </cell>
        </row>
        <row r="853">
          <cell r="C853">
            <v>0</v>
          </cell>
          <cell r="E853">
            <v>0</v>
          </cell>
        </row>
        <row r="854">
          <cell r="C854">
            <v>0</v>
          </cell>
          <cell r="E854">
            <v>0</v>
          </cell>
        </row>
        <row r="855">
          <cell r="C855">
            <v>0</v>
          </cell>
          <cell r="E855">
            <v>0</v>
          </cell>
        </row>
        <row r="856">
          <cell r="C856">
            <v>0</v>
          </cell>
          <cell r="E856">
            <v>0</v>
          </cell>
        </row>
        <row r="857">
          <cell r="C857">
            <v>0</v>
          </cell>
          <cell r="E857">
            <v>0</v>
          </cell>
        </row>
        <row r="858">
          <cell r="C858">
            <v>0</v>
          </cell>
          <cell r="E858">
            <v>0</v>
          </cell>
        </row>
        <row r="859">
          <cell r="C859">
            <v>0</v>
          </cell>
          <cell r="E859">
            <v>0</v>
          </cell>
        </row>
        <row r="860">
          <cell r="C860">
            <v>0</v>
          </cell>
          <cell r="E860">
            <v>0</v>
          </cell>
        </row>
        <row r="861">
          <cell r="C861">
            <v>0</v>
          </cell>
          <cell r="E861">
            <v>0</v>
          </cell>
        </row>
        <row r="862">
          <cell r="C862">
            <v>0</v>
          </cell>
          <cell r="E862">
            <v>0</v>
          </cell>
        </row>
        <row r="863">
          <cell r="C863">
            <v>0</v>
          </cell>
          <cell r="E863">
            <v>0</v>
          </cell>
        </row>
        <row r="864">
          <cell r="C864">
            <v>0</v>
          </cell>
          <cell r="E864">
            <v>0</v>
          </cell>
        </row>
        <row r="865">
          <cell r="C865">
            <v>0</v>
          </cell>
          <cell r="E865">
            <v>0</v>
          </cell>
        </row>
        <row r="866">
          <cell r="C866">
            <v>0</v>
          </cell>
          <cell r="E866">
            <v>0</v>
          </cell>
        </row>
        <row r="867">
          <cell r="C867">
            <v>0</v>
          </cell>
          <cell r="E867">
            <v>0</v>
          </cell>
        </row>
        <row r="868">
          <cell r="C868">
            <v>0</v>
          </cell>
          <cell r="E868">
            <v>0</v>
          </cell>
        </row>
        <row r="869">
          <cell r="C869">
            <v>0</v>
          </cell>
          <cell r="E869">
            <v>0</v>
          </cell>
        </row>
        <row r="870">
          <cell r="C870">
            <v>0</v>
          </cell>
          <cell r="E870">
            <v>0</v>
          </cell>
        </row>
        <row r="871">
          <cell r="C871">
            <v>0</v>
          </cell>
          <cell r="E871">
            <v>0</v>
          </cell>
        </row>
        <row r="872">
          <cell r="C872">
            <v>0</v>
          </cell>
          <cell r="E872">
            <v>0</v>
          </cell>
        </row>
        <row r="873">
          <cell r="C873">
            <v>0</v>
          </cell>
          <cell r="E873">
            <v>0</v>
          </cell>
        </row>
        <row r="874">
          <cell r="C874">
            <v>0</v>
          </cell>
          <cell r="E874">
            <v>0</v>
          </cell>
        </row>
        <row r="875">
          <cell r="C875">
            <v>0</v>
          </cell>
          <cell r="E875">
            <v>0</v>
          </cell>
        </row>
        <row r="876">
          <cell r="C876">
            <v>0</v>
          </cell>
          <cell r="E876">
            <v>0</v>
          </cell>
        </row>
        <row r="877">
          <cell r="C877">
            <v>0</v>
          </cell>
          <cell r="E877">
            <v>0</v>
          </cell>
        </row>
        <row r="878">
          <cell r="C878">
            <v>0</v>
          </cell>
          <cell r="E878">
            <v>0</v>
          </cell>
        </row>
        <row r="879">
          <cell r="C879">
            <v>0</v>
          </cell>
          <cell r="E879">
            <v>0</v>
          </cell>
        </row>
        <row r="880">
          <cell r="C880">
            <v>0</v>
          </cell>
          <cell r="E880">
            <v>0</v>
          </cell>
        </row>
        <row r="881">
          <cell r="C881">
            <v>0</v>
          </cell>
          <cell r="E881">
            <v>0</v>
          </cell>
        </row>
        <row r="882">
          <cell r="C882">
            <v>0</v>
          </cell>
          <cell r="E882">
            <v>0</v>
          </cell>
        </row>
        <row r="883">
          <cell r="C883">
            <v>0</v>
          </cell>
          <cell r="E883">
            <v>0</v>
          </cell>
        </row>
        <row r="884">
          <cell r="C884">
            <v>0</v>
          </cell>
          <cell r="E884">
            <v>0</v>
          </cell>
        </row>
        <row r="885">
          <cell r="C885">
            <v>0</v>
          </cell>
          <cell r="E885">
            <v>0</v>
          </cell>
        </row>
        <row r="886">
          <cell r="C886">
            <v>0</v>
          </cell>
          <cell r="E886">
            <v>0</v>
          </cell>
        </row>
        <row r="887">
          <cell r="C887">
            <v>0</v>
          </cell>
          <cell r="E887">
            <v>0</v>
          </cell>
        </row>
        <row r="888">
          <cell r="C888">
            <v>0</v>
          </cell>
          <cell r="E888">
            <v>0</v>
          </cell>
        </row>
        <row r="889">
          <cell r="C889">
            <v>0</v>
          </cell>
          <cell r="E889">
            <v>0</v>
          </cell>
        </row>
        <row r="890">
          <cell r="C890">
            <v>0</v>
          </cell>
          <cell r="E890">
            <v>0</v>
          </cell>
        </row>
        <row r="891">
          <cell r="C891">
            <v>0</v>
          </cell>
          <cell r="E891">
            <v>0</v>
          </cell>
        </row>
        <row r="892">
          <cell r="C892">
            <v>0</v>
          </cell>
          <cell r="E892">
            <v>0</v>
          </cell>
        </row>
        <row r="893">
          <cell r="C893">
            <v>0</v>
          </cell>
          <cell r="E893">
            <v>0</v>
          </cell>
        </row>
        <row r="894">
          <cell r="C894">
            <v>0</v>
          </cell>
          <cell r="E894">
            <v>0</v>
          </cell>
        </row>
        <row r="895">
          <cell r="C895">
            <v>0</v>
          </cell>
          <cell r="E895">
            <v>0</v>
          </cell>
        </row>
        <row r="896">
          <cell r="C896">
            <v>0</v>
          </cell>
          <cell r="E896">
            <v>0</v>
          </cell>
        </row>
        <row r="897">
          <cell r="C897">
            <v>0</v>
          </cell>
          <cell r="E897">
            <v>0</v>
          </cell>
        </row>
        <row r="898">
          <cell r="C898">
            <v>0</v>
          </cell>
          <cell r="E898">
            <v>0</v>
          </cell>
        </row>
        <row r="899">
          <cell r="C899">
            <v>0</v>
          </cell>
          <cell r="E899">
            <v>0</v>
          </cell>
        </row>
        <row r="900">
          <cell r="C900">
            <v>0</v>
          </cell>
          <cell r="E900">
            <v>0</v>
          </cell>
        </row>
        <row r="901">
          <cell r="C901">
            <v>0</v>
          </cell>
          <cell r="E901">
            <v>0</v>
          </cell>
        </row>
        <row r="902">
          <cell r="C902">
            <v>0</v>
          </cell>
          <cell r="E902">
            <v>0</v>
          </cell>
        </row>
        <row r="903">
          <cell r="C903">
            <v>0</v>
          </cell>
          <cell r="E903">
            <v>0</v>
          </cell>
        </row>
        <row r="904">
          <cell r="C904">
            <v>0</v>
          </cell>
          <cell r="E904">
            <v>0</v>
          </cell>
        </row>
        <row r="905">
          <cell r="C905">
            <v>0</v>
          </cell>
          <cell r="E905">
            <v>0</v>
          </cell>
        </row>
        <row r="906">
          <cell r="C906">
            <v>0</v>
          </cell>
          <cell r="E906">
            <v>0</v>
          </cell>
        </row>
        <row r="907">
          <cell r="C907">
            <v>0</v>
          </cell>
          <cell r="E907">
            <v>0</v>
          </cell>
        </row>
        <row r="908">
          <cell r="C908">
            <v>0</v>
          </cell>
          <cell r="E908">
            <v>0</v>
          </cell>
        </row>
        <row r="909">
          <cell r="C909">
            <v>0</v>
          </cell>
          <cell r="E909">
            <v>0</v>
          </cell>
        </row>
        <row r="910">
          <cell r="C910">
            <v>0</v>
          </cell>
          <cell r="E910">
            <v>0</v>
          </cell>
        </row>
        <row r="911">
          <cell r="C911">
            <v>0</v>
          </cell>
          <cell r="E911">
            <v>0</v>
          </cell>
        </row>
        <row r="912">
          <cell r="C912">
            <v>0</v>
          </cell>
          <cell r="E912">
            <v>0</v>
          </cell>
        </row>
        <row r="913">
          <cell r="C913">
            <v>0</v>
          </cell>
          <cell r="E913">
            <v>0</v>
          </cell>
        </row>
        <row r="914">
          <cell r="C914">
            <v>0</v>
          </cell>
          <cell r="E914">
            <v>0</v>
          </cell>
        </row>
        <row r="915">
          <cell r="C915">
            <v>0</v>
          </cell>
          <cell r="E915">
            <v>0</v>
          </cell>
        </row>
        <row r="916">
          <cell r="C916">
            <v>0</v>
          </cell>
          <cell r="E916">
            <v>0</v>
          </cell>
        </row>
        <row r="917">
          <cell r="C917">
            <v>0</v>
          </cell>
          <cell r="E917">
            <v>0</v>
          </cell>
        </row>
        <row r="918">
          <cell r="C918">
            <v>0</v>
          </cell>
          <cell r="E918">
            <v>0</v>
          </cell>
        </row>
        <row r="919">
          <cell r="C919">
            <v>0</v>
          </cell>
          <cell r="E919">
            <v>0</v>
          </cell>
        </row>
        <row r="920">
          <cell r="C920">
            <v>0</v>
          </cell>
          <cell r="E920">
            <v>0</v>
          </cell>
        </row>
        <row r="921">
          <cell r="C921">
            <v>0</v>
          </cell>
          <cell r="E921">
            <v>0</v>
          </cell>
        </row>
        <row r="922">
          <cell r="C922">
            <v>0</v>
          </cell>
          <cell r="E922">
            <v>0</v>
          </cell>
        </row>
        <row r="923">
          <cell r="C923">
            <v>0</v>
          </cell>
          <cell r="E923">
            <v>0</v>
          </cell>
        </row>
        <row r="924">
          <cell r="C924">
            <v>0</v>
          </cell>
          <cell r="E924">
            <v>0</v>
          </cell>
        </row>
        <row r="925">
          <cell r="C925">
            <v>0</v>
          </cell>
          <cell r="E925">
            <v>0</v>
          </cell>
        </row>
        <row r="926">
          <cell r="C926">
            <v>0</v>
          </cell>
          <cell r="E926">
            <v>0</v>
          </cell>
        </row>
        <row r="927">
          <cell r="C927">
            <v>0</v>
          </cell>
          <cell r="E927">
            <v>0</v>
          </cell>
        </row>
        <row r="928">
          <cell r="C928">
            <v>0</v>
          </cell>
          <cell r="E928">
            <v>0</v>
          </cell>
        </row>
        <row r="929">
          <cell r="C929">
            <v>0</v>
          </cell>
          <cell r="E929">
            <v>0</v>
          </cell>
        </row>
        <row r="930">
          <cell r="C930">
            <v>0</v>
          </cell>
          <cell r="E930">
            <v>0</v>
          </cell>
        </row>
        <row r="931">
          <cell r="C931">
            <v>0</v>
          </cell>
          <cell r="E931">
            <v>0</v>
          </cell>
        </row>
        <row r="932">
          <cell r="C932">
            <v>0</v>
          </cell>
          <cell r="E932">
            <v>0</v>
          </cell>
        </row>
        <row r="933">
          <cell r="C933">
            <v>0</v>
          </cell>
          <cell r="E933">
            <v>0</v>
          </cell>
        </row>
        <row r="934">
          <cell r="C934">
            <v>0</v>
          </cell>
          <cell r="E934">
            <v>0</v>
          </cell>
        </row>
        <row r="935">
          <cell r="C935">
            <v>0</v>
          </cell>
          <cell r="E935">
            <v>0</v>
          </cell>
        </row>
        <row r="936">
          <cell r="C936">
            <v>0</v>
          </cell>
          <cell r="E936">
            <v>0</v>
          </cell>
        </row>
        <row r="937">
          <cell r="C937">
            <v>0</v>
          </cell>
          <cell r="E937">
            <v>0</v>
          </cell>
        </row>
        <row r="938">
          <cell r="C938">
            <v>0</v>
          </cell>
          <cell r="E938">
            <v>0</v>
          </cell>
        </row>
        <row r="939">
          <cell r="C939">
            <v>0</v>
          </cell>
          <cell r="E939">
            <v>0</v>
          </cell>
        </row>
        <row r="940">
          <cell r="C940">
            <v>0</v>
          </cell>
          <cell r="E940">
            <v>0</v>
          </cell>
        </row>
        <row r="941">
          <cell r="C941">
            <v>0</v>
          </cell>
          <cell r="E941">
            <v>0</v>
          </cell>
        </row>
        <row r="942">
          <cell r="C942">
            <v>0</v>
          </cell>
          <cell r="E942">
            <v>0</v>
          </cell>
        </row>
        <row r="943">
          <cell r="C943">
            <v>0</v>
          </cell>
          <cell r="E943">
            <v>0</v>
          </cell>
        </row>
        <row r="944">
          <cell r="C944">
            <v>0</v>
          </cell>
          <cell r="E944">
            <v>0</v>
          </cell>
        </row>
        <row r="945">
          <cell r="C945">
            <v>0</v>
          </cell>
          <cell r="E945">
            <v>0</v>
          </cell>
        </row>
        <row r="946">
          <cell r="C946">
            <v>0</v>
          </cell>
          <cell r="E946">
            <v>0</v>
          </cell>
        </row>
        <row r="947">
          <cell r="C947">
            <v>0</v>
          </cell>
          <cell r="E947">
            <v>0</v>
          </cell>
        </row>
        <row r="948">
          <cell r="C948">
            <v>0</v>
          </cell>
          <cell r="E948">
            <v>0</v>
          </cell>
        </row>
        <row r="949">
          <cell r="C949">
            <v>0</v>
          </cell>
          <cell r="E949">
            <v>0</v>
          </cell>
        </row>
        <row r="950">
          <cell r="C950">
            <v>0</v>
          </cell>
          <cell r="E950">
            <v>0</v>
          </cell>
        </row>
        <row r="951">
          <cell r="C951">
            <v>0</v>
          </cell>
          <cell r="E951">
            <v>0</v>
          </cell>
        </row>
        <row r="952">
          <cell r="C952">
            <v>0</v>
          </cell>
          <cell r="E952">
            <v>0</v>
          </cell>
        </row>
        <row r="953">
          <cell r="C953">
            <v>0</v>
          </cell>
          <cell r="E953">
            <v>0</v>
          </cell>
        </row>
        <row r="954">
          <cell r="C954">
            <v>0</v>
          </cell>
          <cell r="E954">
            <v>0</v>
          </cell>
        </row>
        <row r="955">
          <cell r="C955">
            <v>0</v>
          </cell>
          <cell r="E955">
            <v>0</v>
          </cell>
        </row>
        <row r="956">
          <cell r="C956">
            <v>0</v>
          </cell>
          <cell r="E956">
            <v>0</v>
          </cell>
        </row>
        <row r="957">
          <cell r="C957">
            <v>0</v>
          </cell>
          <cell r="E957">
            <v>0</v>
          </cell>
        </row>
        <row r="958">
          <cell r="C958">
            <v>0</v>
          </cell>
          <cell r="E958">
            <v>0</v>
          </cell>
        </row>
        <row r="959">
          <cell r="C959">
            <v>0</v>
          </cell>
          <cell r="E959">
            <v>0</v>
          </cell>
        </row>
        <row r="960">
          <cell r="C960">
            <v>0</v>
          </cell>
          <cell r="E960">
            <v>0</v>
          </cell>
        </row>
        <row r="961">
          <cell r="C961">
            <v>0</v>
          </cell>
          <cell r="E961">
            <v>0</v>
          </cell>
        </row>
        <row r="962">
          <cell r="C962">
            <v>0</v>
          </cell>
          <cell r="E962">
            <v>0</v>
          </cell>
        </row>
        <row r="963">
          <cell r="C963">
            <v>0</v>
          </cell>
          <cell r="E963">
            <v>0</v>
          </cell>
        </row>
        <row r="964">
          <cell r="C964">
            <v>0</v>
          </cell>
          <cell r="E964">
            <v>0</v>
          </cell>
        </row>
        <row r="965">
          <cell r="C965">
            <v>0</v>
          </cell>
          <cell r="E965">
            <v>0</v>
          </cell>
        </row>
        <row r="966">
          <cell r="C966">
            <v>0</v>
          </cell>
          <cell r="E966">
            <v>0</v>
          </cell>
        </row>
        <row r="967">
          <cell r="C967">
            <v>0</v>
          </cell>
          <cell r="E967">
            <v>0</v>
          </cell>
        </row>
        <row r="968">
          <cell r="C968">
            <v>0</v>
          </cell>
          <cell r="E968">
            <v>0</v>
          </cell>
        </row>
        <row r="969">
          <cell r="C969">
            <v>0</v>
          </cell>
          <cell r="E969">
            <v>0</v>
          </cell>
        </row>
        <row r="970">
          <cell r="C970">
            <v>0</v>
          </cell>
          <cell r="E970">
            <v>0</v>
          </cell>
        </row>
        <row r="971">
          <cell r="C971">
            <v>0</v>
          </cell>
          <cell r="E971">
            <v>0</v>
          </cell>
        </row>
        <row r="972">
          <cell r="C972">
            <v>0</v>
          </cell>
          <cell r="E972">
            <v>0</v>
          </cell>
        </row>
        <row r="973">
          <cell r="C973">
            <v>0</v>
          </cell>
          <cell r="E973">
            <v>0</v>
          </cell>
        </row>
        <row r="974">
          <cell r="C974">
            <v>0</v>
          </cell>
          <cell r="E974">
            <v>0</v>
          </cell>
        </row>
        <row r="975">
          <cell r="C975">
            <v>0</v>
          </cell>
          <cell r="E975">
            <v>0</v>
          </cell>
        </row>
        <row r="976">
          <cell r="C976">
            <v>0</v>
          </cell>
          <cell r="E976">
            <v>0</v>
          </cell>
        </row>
        <row r="977">
          <cell r="C977">
            <v>0</v>
          </cell>
          <cell r="E977">
            <v>0</v>
          </cell>
        </row>
        <row r="978">
          <cell r="C978">
            <v>0</v>
          </cell>
          <cell r="E978">
            <v>0</v>
          </cell>
        </row>
        <row r="979">
          <cell r="C979">
            <v>0</v>
          </cell>
          <cell r="E979">
            <v>0</v>
          </cell>
        </row>
        <row r="980">
          <cell r="C980">
            <v>0</v>
          </cell>
          <cell r="E980">
            <v>0</v>
          </cell>
        </row>
        <row r="981">
          <cell r="C981">
            <v>0</v>
          </cell>
          <cell r="E981">
            <v>0</v>
          </cell>
        </row>
        <row r="982">
          <cell r="C982">
            <v>0</v>
          </cell>
          <cell r="E982">
            <v>0</v>
          </cell>
        </row>
        <row r="983">
          <cell r="C983">
            <v>0</v>
          </cell>
          <cell r="E983">
            <v>0</v>
          </cell>
        </row>
        <row r="984">
          <cell r="C984">
            <v>0</v>
          </cell>
          <cell r="E984">
            <v>0</v>
          </cell>
        </row>
        <row r="985">
          <cell r="C985">
            <v>0</v>
          </cell>
          <cell r="E985">
            <v>0</v>
          </cell>
        </row>
        <row r="986">
          <cell r="C986">
            <v>0</v>
          </cell>
          <cell r="E986">
            <v>0</v>
          </cell>
        </row>
        <row r="987">
          <cell r="C987">
            <v>0</v>
          </cell>
          <cell r="E987">
            <v>0</v>
          </cell>
        </row>
        <row r="988">
          <cell r="C988">
            <v>0</v>
          </cell>
          <cell r="E988">
            <v>0</v>
          </cell>
        </row>
        <row r="989">
          <cell r="C989">
            <v>0</v>
          </cell>
          <cell r="E989">
            <v>0</v>
          </cell>
        </row>
        <row r="990">
          <cell r="C990">
            <v>0</v>
          </cell>
          <cell r="E990">
            <v>0</v>
          </cell>
        </row>
        <row r="991">
          <cell r="C991">
            <v>0</v>
          </cell>
          <cell r="E991">
            <v>0</v>
          </cell>
        </row>
        <row r="992">
          <cell r="C992">
            <v>0</v>
          </cell>
          <cell r="E992">
            <v>0</v>
          </cell>
        </row>
        <row r="993">
          <cell r="C993">
            <v>0</v>
          </cell>
          <cell r="E993">
            <v>0</v>
          </cell>
        </row>
        <row r="994">
          <cell r="C994">
            <v>0</v>
          </cell>
          <cell r="E994">
            <v>0</v>
          </cell>
        </row>
        <row r="995">
          <cell r="C995">
            <v>0</v>
          </cell>
          <cell r="E995">
            <v>0</v>
          </cell>
        </row>
        <row r="996">
          <cell r="C996">
            <v>0</v>
          </cell>
          <cell r="E996">
            <v>0</v>
          </cell>
        </row>
        <row r="997">
          <cell r="C997">
            <v>0</v>
          </cell>
          <cell r="E997">
            <v>0</v>
          </cell>
        </row>
        <row r="998">
          <cell r="C998">
            <v>0</v>
          </cell>
          <cell r="E998">
            <v>0</v>
          </cell>
        </row>
        <row r="999">
          <cell r="C999">
            <v>0</v>
          </cell>
          <cell r="E999">
            <v>0</v>
          </cell>
        </row>
        <row r="1000">
          <cell r="C1000">
            <v>0</v>
          </cell>
          <cell r="E1000">
            <v>0</v>
          </cell>
        </row>
        <row r="1001">
          <cell r="C1001">
            <v>0</v>
          </cell>
          <cell r="E1001">
            <v>0</v>
          </cell>
        </row>
        <row r="1002">
          <cell r="C1002">
            <v>0</v>
          </cell>
          <cell r="E1002">
            <v>0</v>
          </cell>
        </row>
        <row r="1003">
          <cell r="C1003">
            <v>0</v>
          </cell>
          <cell r="E1003">
            <v>0</v>
          </cell>
        </row>
        <row r="1004">
          <cell r="C1004">
            <v>0</v>
          </cell>
          <cell r="E1004">
            <v>0</v>
          </cell>
        </row>
        <row r="1005">
          <cell r="C1005">
            <v>0</v>
          </cell>
          <cell r="E1005">
            <v>0</v>
          </cell>
        </row>
        <row r="1006">
          <cell r="C1006">
            <v>0</v>
          </cell>
          <cell r="E1006">
            <v>0</v>
          </cell>
        </row>
        <row r="1007">
          <cell r="C1007">
            <v>0</v>
          </cell>
          <cell r="E1007">
            <v>0</v>
          </cell>
        </row>
        <row r="1008">
          <cell r="C1008">
            <v>0</v>
          </cell>
          <cell r="E1008">
            <v>0</v>
          </cell>
        </row>
        <row r="1009">
          <cell r="C1009">
            <v>0</v>
          </cell>
          <cell r="E1009">
            <v>0</v>
          </cell>
        </row>
        <row r="1010">
          <cell r="C1010">
            <v>0</v>
          </cell>
          <cell r="E1010">
            <v>0</v>
          </cell>
        </row>
        <row r="1011">
          <cell r="C1011">
            <v>0</v>
          </cell>
          <cell r="E1011">
            <v>0</v>
          </cell>
        </row>
        <row r="1012">
          <cell r="C1012">
            <v>0</v>
          </cell>
          <cell r="E1012">
            <v>0</v>
          </cell>
        </row>
        <row r="1013">
          <cell r="C1013">
            <v>0</v>
          </cell>
          <cell r="E1013">
            <v>0</v>
          </cell>
        </row>
        <row r="1014">
          <cell r="C1014">
            <v>0</v>
          </cell>
          <cell r="E1014">
            <v>0</v>
          </cell>
        </row>
        <row r="1015">
          <cell r="C1015">
            <v>0</v>
          </cell>
          <cell r="E1015">
            <v>0</v>
          </cell>
        </row>
        <row r="1016">
          <cell r="C1016">
            <v>0</v>
          </cell>
          <cell r="E1016">
            <v>0</v>
          </cell>
        </row>
        <row r="1017">
          <cell r="C1017">
            <v>0</v>
          </cell>
          <cell r="E1017">
            <v>0</v>
          </cell>
        </row>
        <row r="1018">
          <cell r="C1018">
            <v>0</v>
          </cell>
          <cell r="E1018">
            <v>0</v>
          </cell>
        </row>
        <row r="1019">
          <cell r="C1019">
            <v>0</v>
          </cell>
          <cell r="E1019">
            <v>0</v>
          </cell>
        </row>
        <row r="1020">
          <cell r="C1020">
            <v>0</v>
          </cell>
          <cell r="E1020">
            <v>0</v>
          </cell>
        </row>
        <row r="1021">
          <cell r="C1021">
            <v>0</v>
          </cell>
          <cell r="E1021">
            <v>0</v>
          </cell>
        </row>
        <row r="1022">
          <cell r="C1022">
            <v>0</v>
          </cell>
          <cell r="E1022">
            <v>0</v>
          </cell>
        </row>
        <row r="1023">
          <cell r="C1023">
            <v>0</v>
          </cell>
          <cell r="E1023">
            <v>0</v>
          </cell>
        </row>
        <row r="1024">
          <cell r="C1024">
            <v>0</v>
          </cell>
          <cell r="E1024">
            <v>0</v>
          </cell>
        </row>
        <row r="1025">
          <cell r="C1025">
            <v>0</v>
          </cell>
          <cell r="E1025">
            <v>0</v>
          </cell>
        </row>
        <row r="1026">
          <cell r="C1026">
            <v>0</v>
          </cell>
          <cell r="E1026">
            <v>0</v>
          </cell>
        </row>
        <row r="1027">
          <cell r="C1027">
            <v>0</v>
          </cell>
          <cell r="E1027">
            <v>0</v>
          </cell>
        </row>
        <row r="1028">
          <cell r="C1028">
            <v>0</v>
          </cell>
          <cell r="E1028">
            <v>0</v>
          </cell>
        </row>
        <row r="1029">
          <cell r="C1029">
            <v>0</v>
          </cell>
          <cell r="E1029">
            <v>0</v>
          </cell>
        </row>
        <row r="1030">
          <cell r="C1030">
            <v>0</v>
          </cell>
          <cell r="E1030">
            <v>0</v>
          </cell>
        </row>
        <row r="1031">
          <cell r="C1031">
            <v>0</v>
          </cell>
          <cell r="E1031">
            <v>0</v>
          </cell>
        </row>
        <row r="1032">
          <cell r="C1032">
            <v>0</v>
          </cell>
          <cell r="E1032">
            <v>0</v>
          </cell>
        </row>
        <row r="1033">
          <cell r="C1033">
            <v>0</v>
          </cell>
          <cell r="E1033">
            <v>0</v>
          </cell>
        </row>
        <row r="1034">
          <cell r="C1034">
            <v>0</v>
          </cell>
          <cell r="E1034">
            <v>0</v>
          </cell>
        </row>
        <row r="1035">
          <cell r="C1035">
            <v>0</v>
          </cell>
          <cell r="E1035">
            <v>0</v>
          </cell>
        </row>
        <row r="1036">
          <cell r="C1036">
            <v>0</v>
          </cell>
          <cell r="E1036">
            <v>0</v>
          </cell>
        </row>
        <row r="1037">
          <cell r="C1037">
            <v>0</v>
          </cell>
          <cell r="E1037">
            <v>0</v>
          </cell>
        </row>
        <row r="1038">
          <cell r="C1038">
            <v>0</v>
          </cell>
          <cell r="E1038">
            <v>0</v>
          </cell>
        </row>
        <row r="1039">
          <cell r="C1039">
            <v>0</v>
          </cell>
          <cell r="E1039">
            <v>0</v>
          </cell>
        </row>
        <row r="1040">
          <cell r="C1040">
            <v>0</v>
          </cell>
          <cell r="E1040">
            <v>0</v>
          </cell>
        </row>
        <row r="1041">
          <cell r="C1041">
            <v>0</v>
          </cell>
          <cell r="E1041">
            <v>0</v>
          </cell>
        </row>
        <row r="1042">
          <cell r="C1042">
            <v>0</v>
          </cell>
          <cell r="E1042">
            <v>0</v>
          </cell>
        </row>
        <row r="1043">
          <cell r="C1043">
            <v>0</v>
          </cell>
          <cell r="E1043">
            <v>0</v>
          </cell>
        </row>
        <row r="1044">
          <cell r="C1044">
            <v>0</v>
          </cell>
          <cell r="E1044">
            <v>0</v>
          </cell>
        </row>
        <row r="1045">
          <cell r="C1045">
            <v>0</v>
          </cell>
          <cell r="E1045">
            <v>0</v>
          </cell>
        </row>
        <row r="1046">
          <cell r="C1046">
            <v>0</v>
          </cell>
          <cell r="E1046">
            <v>0</v>
          </cell>
        </row>
        <row r="1047">
          <cell r="C1047">
            <v>0</v>
          </cell>
          <cell r="E1047">
            <v>0</v>
          </cell>
        </row>
        <row r="1048">
          <cell r="C1048">
            <v>0</v>
          </cell>
          <cell r="E1048">
            <v>0</v>
          </cell>
        </row>
        <row r="1049">
          <cell r="C1049">
            <v>0</v>
          </cell>
          <cell r="E1049">
            <v>0</v>
          </cell>
        </row>
        <row r="1050">
          <cell r="C1050">
            <v>0</v>
          </cell>
          <cell r="E1050">
            <v>0</v>
          </cell>
        </row>
        <row r="1051">
          <cell r="C1051">
            <v>0</v>
          </cell>
          <cell r="E1051">
            <v>0</v>
          </cell>
        </row>
        <row r="1052">
          <cell r="C1052">
            <v>0</v>
          </cell>
          <cell r="E1052">
            <v>0</v>
          </cell>
        </row>
        <row r="1053">
          <cell r="C1053">
            <v>0</v>
          </cell>
          <cell r="E1053">
            <v>0</v>
          </cell>
        </row>
        <row r="1054">
          <cell r="C1054">
            <v>0</v>
          </cell>
          <cell r="E1054">
            <v>0</v>
          </cell>
        </row>
        <row r="1055">
          <cell r="C1055">
            <v>0</v>
          </cell>
          <cell r="E1055">
            <v>0</v>
          </cell>
        </row>
        <row r="1056">
          <cell r="C1056">
            <v>0</v>
          </cell>
          <cell r="E1056">
            <v>0</v>
          </cell>
        </row>
        <row r="1057">
          <cell r="C1057">
            <v>0</v>
          </cell>
          <cell r="E1057">
            <v>0</v>
          </cell>
        </row>
        <row r="1058">
          <cell r="C1058">
            <v>0</v>
          </cell>
          <cell r="E1058">
            <v>0</v>
          </cell>
        </row>
        <row r="1059">
          <cell r="C1059">
            <v>0</v>
          </cell>
          <cell r="E1059">
            <v>0</v>
          </cell>
        </row>
        <row r="1060">
          <cell r="C1060">
            <v>0</v>
          </cell>
          <cell r="E1060">
            <v>0</v>
          </cell>
        </row>
        <row r="1061">
          <cell r="C1061">
            <v>0</v>
          </cell>
          <cell r="E1061">
            <v>0</v>
          </cell>
        </row>
        <row r="1062">
          <cell r="C1062">
            <v>0</v>
          </cell>
          <cell r="E1062">
            <v>0</v>
          </cell>
        </row>
        <row r="1063">
          <cell r="C1063">
            <v>0</v>
          </cell>
          <cell r="E1063">
            <v>0</v>
          </cell>
        </row>
        <row r="1064">
          <cell r="C1064">
            <v>0</v>
          </cell>
          <cell r="E1064">
            <v>0</v>
          </cell>
        </row>
        <row r="1065">
          <cell r="C1065">
            <v>0</v>
          </cell>
          <cell r="E1065">
            <v>0</v>
          </cell>
        </row>
        <row r="1066">
          <cell r="C1066">
            <v>0</v>
          </cell>
          <cell r="E1066">
            <v>0</v>
          </cell>
        </row>
        <row r="1067">
          <cell r="C1067">
            <v>0</v>
          </cell>
          <cell r="E1067">
            <v>0</v>
          </cell>
        </row>
        <row r="1068">
          <cell r="C1068">
            <v>0</v>
          </cell>
          <cell r="E1068">
            <v>0</v>
          </cell>
        </row>
        <row r="1069">
          <cell r="C1069">
            <v>0</v>
          </cell>
          <cell r="E1069">
            <v>0</v>
          </cell>
        </row>
        <row r="1070">
          <cell r="C1070">
            <v>0</v>
          </cell>
          <cell r="E1070">
            <v>0</v>
          </cell>
        </row>
        <row r="1071">
          <cell r="C1071">
            <v>0</v>
          </cell>
          <cell r="E1071">
            <v>0</v>
          </cell>
        </row>
        <row r="1072">
          <cell r="C1072">
            <v>0</v>
          </cell>
          <cell r="E1072">
            <v>0</v>
          </cell>
        </row>
        <row r="1073">
          <cell r="C1073">
            <v>0</v>
          </cell>
          <cell r="E1073">
            <v>0</v>
          </cell>
        </row>
        <row r="1074">
          <cell r="C1074">
            <v>0</v>
          </cell>
          <cell r="E1074">
            <v>0</v>
          </cell>
        </row>
        <row r="1075">
          <cell r="C1075">
            <v>0</v>
          </cell>
          <cell r="E1075">
            <v>0</v>
          </cell>
        </row>
        <row r="1076">
          <cell r="C1076">
            <v>0</v>
          </cell>
          <cell r="E1076">
            <v>0</v>
          </cell>
        </row>
        <row r="1077">
          <cell r="C1077">
            <v>0</v>
          </cell>
          <cell r="E1077">
            <v>0</v>
          </cell>
        </row>
        <row r="1078">
          <cell r="C1078">
            <v>0</v>
          </cell>
          <cell r="E1078">
            <v>0</v>
          </cell>
        </row>
        <row r="1079">
          <cell r="C1079">
            <v>0</v>
          </cell>
          <cell r="E1079">
            <v>0</v>
          </cell>
        </row>
        <row r="1080">
          <cell r="C1080">
            <v>0</v>
          </cell>
          <cell r="E1080">
            <v>0</v>
          </cell>
        </row>
        <row r="1081">
          <cell r="C1081">
            <v>0</v>
          </cell>
          <cell r="E1081">
            <v>0</v>
          </cell>
        </row>
        <row r="1082">
          <cell r="C1082">
            <v>0</v>
          </cell>
          <cell r="E1082">
            <v>0</v>
          </cell>
        </row>
        <row r="1083">
          <cell r="C1083">
            <v>0</v>
          </cell>
          <cell r="E1083">
            <v>0</v>
          </cell>
        </row>
        <row r="1084">
          <cell r="C1084">
            <v>0</v>
          </cell>
          <cell r="E1084">
            <v>0</v>
          </cell>
        </row>
        <row r="1085">
          <cell r="C1085">
            <v>0</v>
          </cell>
          <cell r="E1085">
            <v>0</v>
          </cell>
        </row>
        <row r="1086">
          <cell r="C1086">
            <v>0</v>
          </cell>
          <cell r="E1086">
            <v>0</v>
          </cell>
        </row>
        <row r="1087">
          <cell r="C1087">
            <v>0</v>
          </cell>
          <cell r="E1087">
            <v>0</v>
          </cell>
        </row>
        <row r="1088">
          <cell r="C1088">
            <v>0</v>
          </cell>
          <cell r="E1088">
            <v>0</v>
          </cell>
        </row>
        <row r="1089">
          <cell r="C1089">
            <v>0</v>
          </cell>
          <cell r="E1089">
            <v>0</v>
          </cell>
        </row>
        <row r="1090">
          <cell r="C1090">
            <v>0</v>
          </cell>
          <cell r="E1090">
            <v>0</v>
          </cell>
        </row>
        <row r="1091">
          <cell r="C1091">
            <v>0</v>
          </cell>
          <cell r="E1091">
            <v>0</v>
          </cell>
        </row>
        <row r="1092">
          <cell r="C1092">
            <v>0</v>
          </cell>
          <cell r="E1092">
            <v>0</v>
          </cell>
        </row>
        <row r="1093">
          <cell r="C1093">
            <v>0</v>
          </cell>
          <cell r="E1093">
            <v>0</v>
          </cell>
        </row>
        <row r="1094">
          <cell r="C1094">
            <v>0</v>
          </cell>
          <cell r="E1094">
            <v>0</v>
          </cell>
        </row>
        <row r="1095">
          <cell r="C1095">
            <v>0</v>
          </cell>
          <cell r="E1095">
            <v>0</v>
          </cell>
        </row>
        <row r="1096">
          <cell r="C1096">
            <v>0</v>
          </cell>
          <cell r="E1096">
            <v>0</v>
          </cell>
        </row>
        <row r="1097">
          <cell r="C1097">
            <v>0</v>
          </cell>
          <cell r="E1097">
            <v>0</v>
          </cell>
        </row>
        <row r="1098">
          <cell r="C1098">
            <v>0</v>
          </cell>
          <cell r="E1098">
            <v>0</v>
          </cell>
        </row>
        <row r="1099">
          <cell r="C1099">
            <v>0</v>
          </cell>
          <cell r="E1099">
            <v>0</v>
          </cell>
        </row>
        <row r="1100">
          <cell r="C1100">
            <v>0</v>
          </cell>
          <cell r="E1100">
            <v>0</v>
          </cell>
        </row>
        <row r="1101">
          <cell r="C1101">
            <v>0</v>
          </cell>
          <cell r="E1101">
            <v>0</v>
          </cell>
        </row>
        <row r="1102">
          <cell r="C1102">
            <v>0</v>
          </cell>
          <cell r="E1102">
            <v>0</v>
          </cell>
        </row>
        <row r="1103">
          <cell r="C1103">
            <v>0</v>
          </cell>
          <cell r="E1103">
            <v>0</v>
          </cell>
        </row>
        <row r="1104">
          <cell r="C1104">
            <v>0</v>
          </cell>
          <cell r="E1104">
            <v>0</v>
          </cell>
        </row>
        <row r="1105">
          <cell r="C1105">
            <v>0</v>
          </cell>
          <cell r="E1105">
            <v>0</v>
          </cell>
        </row>
        <row r="1106">
          <cell r="C1106">
            <v>0</v>
          </cell>
          <cell r="E1106">
            <v>0</v>
          </cell>
        </row>
        <row r="1107">
          <cell r="C1107">
            <v>0</v>
          </cell>
          <cell r="E1107">
            <v>0</v>
          </cell>
        </row>
        <row r="1108">
          <cell r="C1108">
            <v>0</v>
          </cell>
          <cell r="E1108">
            <v>0</v>
          </cell>
        </row>
        <row r="1109">
          <cell r="C1109">
            <v>0</v>
          </cell>
          <cell r="E1109">
            <v>0</v>
          </cell>
        </row>
        <row r="1110">
          <cell r="C1110">
            <v>0</v>
          </cell>
          <cell r="E1110">
            <v>0</v>
          </cell>
        </row>
        <row r="1111">
          <cell r="C1111">
            <v>0</v>
          </cell>
          <cell r="E1111">
            <v>0</v>
          </cell>
        </row>
        <row r="1112">
          <cell r="C1112">
            <v>0</v>
          </cell>
          <cell r="E1112">
            <v>0</v>
          </cell>
        </row>
        <row r="1113">
          <cell r="C1113">
            <v>0</v>
          </cell>
          <cell r="E1113">
            <v>0</v>
          </cell>
        </row>
        <row r="1114">
          <cell r="C1114">
            <v>0</v>
          </cell>
          <cell r="E1114">
            <v>0</v>
          </cell>
        </row>
        <row r="1115">
          <cell r="C1115">
            <v>0</v>
          </cell>
          <cell r="E1115">
            <v>0</v>
          </cell>
        </row>
        <row r="1116">
          <cell r="C1116">
            <v>0</v>
          </cell>
          <cell r="E1116">
            <v>0</v>
          </cell>
        </row>
        <row r="1117">
          <cell r="C1117">
            <v>0</v>
          </cell>
          <cell r="E1117">
            <v>0</v>
          </cell>
        </row>
        <row r="1118">
          <cell r="C1118">
            <v>0</v>
          </cell>
          <cell r="E1118">
            <v>0</v>
          </cell>
        </row>
        <row r="1119">
          <cell r="C1119">
            <v>0</v>
          </cell>
          <cell r="E1119">
            <v>0</v>
          </cell>
        </row>
        <row r="1120">
          <cell r="C1120">
            <v>0</v>
          </cell>
          <cell r="E1120">
            <v>0</v>
          </cell>
        </row>
        <row r="1121">
          <cell r="C1121">
            <v>0</v>
          </cell>
          <cell r="E1121">
            <v>0</v>
          </cell>
        </row>
        <row r="1122">
          <cell r="C1122">
            <v>0</v>
          </cell>
          <cell r="E1122">
            <v>0</v>
          </cell>
        </row>
        <row r="1123">
          <cell r="C1123">
            <v>0</v>
          </cell>
          <cell r="E1123">
            <v>0</v>
          </cell>
        </row>
        <row r="1124">
          <cell r="C1124">
            <v>0</v>
          </cell>
          <cell r="E1124">
            <v>0</v>
          </cell>
        </row>
        <row r="1125">
          <cell r="C1125">
            <v>0</v>
          </cell>
          <cell r="E1125">
            <v>0</v>
          </cell>
        </row>
        <row r="1126">
          <cell r="C1126">
            <v>0</v>
          </cell>
          <cell r="E1126">
            <v>0</v>
          </cell>
        </row>
        <row r="1127">
          <cell r="C1127">
            <v>0</v>
          </cell>
          <cell r="E1127">
            <v>0</v>
          </cell>
        </row>
        <row r="1128">
          <cell r="C1128">
            <v>0</v>
          </cell>
          <cell r="E1128">
            <v>0</v>
          </cell>
        </row>
        <row r="1129">
          <cell r="C1129">
            <v>0</v>
          </cell>
          <cell r="E1129">
            <v>0</v>
          </cell>
        </row>
        <row r="1130">
          <cell r="C1130">
            <v>0</v>
          </cell>
          <cell r="E1130">
            <v>0</v>
          </cell>
        </row>
        <row r="1131">
          <cell r="C1131">
            <v>0</v>
          </cell>
          <cell r="E1131">
            <v>0</v>
          </cell>
        </row>
        <row r="1132">
          <cell r="C1132">
            <v>0</v>
          </cell>
          <cell r="E1132">
            <v>0</v>
          </cell>
        </row>
        <row r="1133">
          <cell r="C1133">
            <v>0</v>
          </cell>
          <cell r="E1133">
            <v>0</v>
          </cell>
        </row>
        <row r="1134">
          <cell r="C1134">
            <v>0</v>
          </cell>
          <cell r="E1134">
            <v>0</v>
          </cell>
        </row>
        <row r="1135">
          <cell r="C1135">
            <v>0</v>
          </cell>
          <cell r="E1135">
            <v>0</v>
          </cell>
        </row>
        <row r="1136">
          <cell r="C1136">
            <v>0</v>
          </cell>
          <cell r="E1136">
            <v>0</v>
          </cell>
        </row>
        <row r="1137">
          <cell r="C1137">
            <v>0</v>
          </cell>
          <cell r="E1137">
            <v>0</v>
          </cell>
        </row>
        <row r="1138">
          <cell r="C1138">
            <v>0</v>
          </cell>
          <cell r="E1138">
            <v>0</v>
          </cell>
        </row>
        <row r="1139">
          <cell r="C1139">
            <v>0</v>
          </cell>
          <cell r="E1139">
            <v>0</v>
          </cell>
        </row>
        <row r="1140">
          <cell r="C1140">
            <v>0</v>
          </cell>
          <cell r="E1140">
            <v>0</v>
          </cell>
        </row>
        <row r="1141">
          <cell r="C1141">
            <v>0</v>
          </cell>
          <cell r="E1141">
            <v>0</v>
          </cell>
        </row>
        <row r="1142">
          <cell r="C1142">
            <v>0</v>
          </cell>
          <cell r="E1142">
            <v>0</v>
          </cell>
        </row>
        <row r="1143">
          <cell r="C1143">
            <v>0</v>
          </cell>
          <cell r="E1143">
            <v>0</v>
          </cell>
        </row>
        <row r="1144">
          <cell r="C1144">
            <v>0</v>
          </cell>
          <cell r="E1144">
            <v>0</v>
          </cell>
        </row>
        <row r="1145">
          <cell r="C1145">
            <v>0</v>
          </cell>
          <cell r="E1145">
            <v>0</v>
          </cell>
        </row>
        <row r="1146">
          <cell r="C1146">
            <v>0</v>
          </cell>
          <cell r="E1146">
            <v>0</v>
          </cell>
        </row>
        <row r="1147">
          <cell r="C1147">
            <v>0</v>
          </cell>
          <cell r="E1147">
            <v>0</v>
          </cell>
        </row>
        <row r="1148">
          <cell r="C1148">
            <v>0</v>
          </cell>
          <cell r="E1148">
            <v>0</v>
          </cell>
        </row>
        <row r="1149">
          <cell r="C1149">
            <v>0</v>
          </cell>
          <cell r="E1149">
            <v>0</v>
          </cell>
        </row>
        <row r="1150">
          <cell r="C1150">
            <v>0</v>
          </cell>
          <cell r="E1150">
            <v>0</v>
          </cell>
        </row>
        <row r="1151">
          <cell r="C1151">
            <v>0</v>
          </cell>
          <cell r="E1151">
            <v>0</v>
          </cell>
        </row>
        <row r="1152">
          <cell r="C1152">
            <v>0</v>
          </cell>
          <cell r="E1152">
            <v>0</v>
          </cell>
        </row>
        <row r="1153">
          <cell r="C1153">
            <v>0</v>
          </cell>
          <cell r="E1153">
            <v>0</v>
          </cell>
        </row>
        <row r="1154">
          <cell r="C1154">
            <v>0</v>
          </cell>
          <cell r="E1154">
            <v>0</v>
          </cell>
        </row>
        <row r="1155">
          <cell r="C1155">
            <v>0</v>
          </cell>
          <cell r="E1155">
            <v>0</v>
          </cell>
        </row>
        <row r="1156">
          <cell r="C1156">
            <v>0</v>
          </cell>
          <cell r="E1156">
            <v>0</v>
          </cell>
        </row>
        <row r="1157">
          <cell r="C1157">
            <v>0</v>
          </cell>
          <cell r="E1157">
            <v>0</v>
          </cell>
        </row>
        <row r="1158">
          <cell r="C1158">
            <v>0</v>
          </cell>
          <cell r="E1158">
            <v>0</v>
          </cell>
        </row>
        <row r="1159">
          <cell r="C1159">
            <v>0</v>
          </cell>
          <cell r="E1159">
            <v>0</v>
          </cell>
        </row>
        <row r="1160">
          <cell r="C1160">
            <v>0</v>
          </cell>
          <cell r="E1160">
            <v>0</v>
          </cell>
        </row>
        <row r="1161">
          <cell r="C1161">
            <v>0</v>
          </cell>
          <cell r="E1161">
            <v>0</v>
          </cell>
        </row>
        <row r="1162">
          <cell r="C1162">
            <v>0</v>
          </cell>
          <cell r="E1162">
            <v>0</v>
          </cell>
        </row>
        <row r="1163">
          <cell r="C1163">
            <v>0</v>
          </cell>
          <cell r="E1163">
            <v>0</v>
          </cell>
        </row>
        <row r="1164">
          <cell r="C1164">
            <v>0</v>
          </cell>
          <cell r="E1164">
            <v>0</v>
          </cell>
        </row>
        <row r="1165">
          <cell r="C1165">
            <v>0</v>
          </cell>
          <cell r="E1165">
            <v>0</v>
          </cell>
        </row>
        <row r="1166">
          <cell r="C1166">
            <v>0</v>
          </cell>
          <cell r="E1166">
            <v>0</v>
          </cell>
        </row>
        <row r="1167">
          <cell r="C1167">
            <v>0</v>
          </cell>
          <cell r="E1167">
            <v>0</v>
          </cell>
        </row>
        <row r="1168">
          <cell r="C1168">
            <v>0</v>
          </cell>
          <cell r="E1168">
            <v>0</v>
          </cell>
        </row>
        <row r="1169">
          <cell r="C1169">
            <v>0</v>
          </cell>
          <cell r="E1169">
            <v>0</v>
          </cell>
        </row>
        <row r="1170">
          <cell r="C1170">
            <v>0</v>
          </cell>
          <cell r="E1170">
            <v>0</v>
          </cell>
        </row>
        <row r="1171">
          <cell r="C1171">
            <v>0</v>
          </cell>
          <cell r="E1171">
            <v>0</v>
          </cell>
        </row>
        <row r="1172">
          <cell r="C1172">
            <v>0</v>
          </cell>
          <cell r="E1172">
            <v>0</v>
          </cell>
        </row>
        <row r="1173">
          <cell r="C1173">
            <v>0</v>
          </cell>
          <cell r="E1173">
            <v>0</v>
          </cell>
        </row>
        <row r="1174">
          <cell r="C1174">
            <v>0</v>
          </cell>
          <cell r="E1174">
            <v>0</v>
          </cell>
        </row>
        <row r="1175">
          <cell r="C1175">
            <v>0</v>
          </cell>
          <cell r="E1175">
            <v>0</v>
          </cell>
        </row>
        <row r="1176">
          <cell r="C1176">
            <v>0</v>
          </cell>
          <cell r="E1176">
            <v>0</v>
          </cell>
        </row>
        <row r="1177">
          <cell r="C1177">
            <v>0</v>
          </cell>
          <cell r="E1177">
            <v>0</v>
          </cell>
        </row>
        <row r="1178">
          <cell r="C1178">
            <v>0</v>
          </cell>
          <cell r="E1178">
            <v>0</v>
          </cell>
        </row>
        <row r="1179">
          <cell r="C1179">
            <v>0</v>
          </cell>
          <cell r="E1179">
            <v>0</v>
          </cell>
        </row>
        <row r="1180">
          <cell r="C1180">
            <v>0</v>
          </cell>
          <cell r="E1180">
            <v>0</v>
          </cell>
        </row>
        <row r="1181">
          <cell r="C1181">
            <v>0</v>
          </cell>
          <cell r="E1181">
            <v>0</v>
          </cell>
        </row>
        <row r="1182">
          <cell r="C1182">
            <v>0</v>
          </cell>
          <cell r="E1182">
            <v>0</v>
          </cell>
        </row>
        <row r="1183">
          <cell r="C1183">
            <v>0</v>
          </cell>
          <cell r="E1183">
            <v>0</v>
          </cell>
        </row>
        <row r="1184">
          <cell r="C1184">
            <v>0</v>
          </cell>
          <cell r="E1184">
            <v>0</v>
          </cell>
        </row>
        <row r="1185">
          <cell r="C1185">
            <v>0</v>
          </cell>
          <cell r="E1185">
            <v>0</v>
          </cell>
        </row>
        <row r="1186">
          <cell r="C1186">
            <v>0</v>
          </cell>
          <cell r="E1186">
            <v>0</v>
          </cell>
        </row>
        <row r="1187">
          <cell r="C1187">
            <v>0</v>
          </cell>
          <cell r="E1187">
            <v>0</v>
          </cell>
        </row>
        <row r="1188">
          <cell r="C1188">
            <v>0</v>
          </cell>
          <cell r="E1188">
            <v>0</v>
          </cell>
        </row>
        <row r="1189">
          <cell r="C1189">
            <v>0</v>
          </cell>
          <cell r="E1189">
            <v>0</v>
          </cell>
        </row>
        <row r="1190">
          <cell r="C1190">
            <v>0</v>
          </cell>
          <cell r="E1190">
            <v>0</v>
          </cell>
        </row>
        <row r="1191">
          <cell r="C1191">
            <v>0</v>
          </cell>
          <cell r="E1191">
            <v>0</v>
          </cell>
        </row>
        <row r="1192">
          <cell r="C1192">
            <v>0</v>
          </cell>
          <cell r="E1192">
            <v>0</v>
          </cell>
        </row>
        <row r="1193">
          <cell r="C1193">
            <v>0</v>
          </cell>
          <cell r="E1193">
            <v>0</v>
          </cell>
        </row>
        <row r="1194">
          <cell r="C1194">
            <v>0</v>
          </cell>
          <cell r="E1194">
            <v>0</v>
          </cell>
        </row>
        <row r="1195">
          <cell r="C1195">
            <v>0</v>
          </cell>
          <cell r="E1195">
            <v>0</v>
          </cell>
        </row>
        <row r="1196">
          <cell r="C1196">
            <v>0</v>
          </cell>
          <cell r="E1196">
            <v>0</v>
          </cell>
        </row>
        <row r="1197">
          <cell r="C1197">
            <v>0</v>
          </cell>
          <cell r="E1197">
            <v>0</v>
          </cell>
        </row>
        <row r="1198">
          <cell r="C1198">
            <v>0</v>
          </cell>
          <cell r="E1198">
            <v>0</v>
          </cell>
        </row>
        <row r="1199">
          <cell r="C1199">
            <v>0</v>
          </cell>
          <cell r="E1199">
            <v>0</v>
          </cell>
        </row>
        <row r="1200">
          <cell r="C1200">
            <v>0</v>
          </cell>
          <cell r="E1200">
            <v>0</v>
          </cell>
        </row>
        <row r="1201">
          <cell r="C1201">
            <v>0</v>
          </cell>
          <cell r="E1201">
            <v>0</v>
          </cell>
        </row>
        <row r="1202">
          <cell r="C1202">
            <v>0</v>
          </cell>
          <cell r="E1202">
            <v>0</v>
          </cell>
        </row>
        <row r="1203">
          <cell r="C1203">
            <v>0</v>
          </cell>
          <cell r="E1203">
            <v>0</v>
          </cell>
        </row>
        <row r="1204">
          <cell r="C1204">
            <v>0</v>
          </cell>
          <cell r="E1204">
            <v>0</v>
          </cell>
        </row>
        <row r="1205">
          <cell r="C1205">
            <v>0</v>
          </cell>
          <cell r="E1205">
            <v>0</v>
          </cell>
        </row>
        <row r="1206">
          <cell r="C1206">
            <v>0</v>
          </cell>
          <cell r="E1206">
            <v>0</v>
          </cell>
        </row>
        <row r="1207">
          <cell r="C1207">
            <v>0</v>
          </cell>
          <cell r="E1207">
            <v>0</v>
          </cell>
        </row>
        <row r="1208">
          <cell r="C1208">
            <v>0</v>
          </cell>
          <cell r="E1208">
            <v>0</v>
          </cell>
        </row>
        <row r="1209">
          <cell r="C1209">
            <v>0</v>
          </cell>
          <cell r="E1209">
            <v>0</v>
          </cell>
        </row>
        <row r="1210">
          <cell r="C1210">
            <v>0</v>
          </cell>
          <cell r="E1210">
            <v>0</v>
          </cell>
        </row>
        <row r="1211">
          <cell r="C1211">
            <v>0</v>
          </cell>
          <cell r="E1211">
            <v>0</v>
          </cell>
        </row>
        <row r="1212">
          <cell r="C1212">
            <v>0</v>
          </cell>
          <cell r="E1212">
            <v>0</v>
          </cell>
        </row>
        <row r="1213">
          <cell r="C1213">
            <v>0</v>
          </cell>
          <cell r="E1213">
            <v>0</v>
          </cell>
        </row>
        <row r="1214">
          <cell r="C1214">
            <v>0</v>
          </cell>
          <cell r="E1214">
            <v>0</v>
          </cell>
        </row>
        <row r="1215">
          <cell r="C1215">
            <v>0</v>
          </cell>
          <cell r="E1215">
            <v>0</v>
          </cell>
        </row>
        <row r="1216">
          <cell r="C1216">
            <v>0</v>
          </cell>
          <cell r="E1216">
            <v>0</v>
          </cell>
        </row>
        <row r="1217">
          <cell r="C1217">
            <v>0</v>
          </cell>
          <cell r="E1217">
            <v>0</v>
          </cell>
        </row>
        <row r="1218">
          <cell r="C1218">
            <v>0</v>
          </cell>
          <cell r="E1218">
            <v>0</v>
          </cell>
        </row>
        <row r="1219">
          <cell r="C1219">
            <v>0</v>
          </cell>
          <cell r="E1219">
            <v>0</v>
          </cell>
        </row>
        <row r="1220">
          <cell r="C1220">
            <v>0</v>
          </cell>
          <cell r="E1220">
            <v>0</v>
          </cell>
        </row>
        <row r="1221">
          <cell r="C1221">
            <v>0</v>
          </cell>
          <cell r="E1221">
            <v>0</v>
          </cell>
        </row>
        <row r="1222">
          <cell r="C1222">
            <v>0</v>
          </cell>
          <cell r="E1222">
            <v>0</v>
          </cell>
        </row>
        <row r="1223">
          <cell r="C1223">
            <v>0</v>
          </cell>
          <cell r="E1223">
            <v>0</v>
          </cell>
        </row>
        <row r="1224">
          <cell r="C1224">
            <v>0</v>
          </cell>
          <cell r="E1224">
            <v>0</v>
          </cell>
        </row>
        <row r="1225">
          <cell r="C1225">
            <v>0</v>
          </cell>
          <cell r="E1225">
            <v>0</v>
          </cell>
        </row>
        <row r="1226">
          <cell r="C1226">
            <v>0</v>
          </cell>
          <cell r="E1226">
            <v>0</v>
          </cell>
        </row>
        <row r="1227">
          <cell r="C1227">
            <v>0</v>
          </cell>
          <cell r="E1227">
            <v>0</v>
          </cell>
        </row>
        <row r="1228">
          <cell r="C1228">
            <v>0</v>
          </cell>
          <cell r="E1228">
            <v>0</v>
          </cell>
        </row>
        <row r="1229">
          <cell r="C1229">
            <v>0</v>
          </cell>
          <cell r="E1229">
            <v>0</v>
          </cell>
        </row>
        <row r="1230">
          <cell r="C1230">
            <v>0</v>
          </cell>
          <cell r="E1230">
            <v>0</v>
          </cell>
        </row>
        <row r="1231">
          <cell r="C1231">
            <v>0</v>
          </cell>
          <cell r="E1231">
            <v>0</v>
          </cell>
        </row>
        <row r="1232">
          <cell r="C1232">
            <v>0</v>
          </cell>
          <cell r="E1232">
            <v>0</v>
          </cell>
        </row>
        <row r="1233">
          <cell r="C1233">
            <v>0</v>
          </cell>
          <cell r="E1233">
            <v>0</v>
          </cell>
        </row>
        <row r="1234">
          <cell r="C1234">
            <v>0</v>
          </cell>
          <cell r="E1234">
            <v>0</v>
          </cell>
        </row>
        <row r="1235">
          <cell r="C1235">
            <v>0</v>
          </cell>
          <cell r="E1235">
            <v>0</v>
          </cell>
        </row>
        <row r="1236">
          <cell r="C1236">
            <v>0</v>
          </cell>
          <cell r="E1236">
            <v>0</v>
          </cell>
        </row>
        <row r="1237">
          <cell r="C1237">
            <v>0</v>
          </cell>
          <cell r="E1237">
            <v>0</v>
          </cell>
        </row>
        <row r="1238">
          <cell r="C1238">
            <v>0</v>
          </cell>
          <cell r="E1238">
            <v>0</v>
          </cell>
        </row>
        <row r="1239">
          <cell r="C1239">
            <v>0</v>
          </cell>
          <cell r="E1239">
            <v>0</v>
          </cell>
        </row>
        <row r="1240">
          <cell r="C1240">
            <v>0</v>
          </cell>
          <cell r="E1240">
            <v>0</v>
          </cell>
        </row>
        <row r="1241">
          <cell r="C1241">
            <v>0</v>
          </cell>
          <cell r="E1241">
            <v>0</v>
          </cell>
        </row>
        <row r="1242">
          <cell r="C1242">
            <v>0</v>
          </cell>
          <cell r="E1242">
            <v>0</v>
          </cell>
        </row>
        <row r="1243">
          <cell r="C1243">
            <v>0</v>
          </cell>
          <cell r="E1243">
            <v>0</v>
          </cell>
        </row>
        <row r="1244">
          <cell r="C1244">
            <v>0</v>
          </cell>
          <cell r="E1244">
            <v>0</v>
          </cell>
        </row>
        <row r="1245">
          <cell r="C1245">
            <v>0</v>
          </cell>
          <cell r="E1245">
            <v>0</v>
          </cell>
        </row>
        <row r="1246">
          <cell r="C1246">
            <v>0</v>
          </cell>
          <cell r="E1246">
            <v>0</v>
          </cell>
        </row>
        <row r="1247">
          <cell r="C1247">
            <v>0</v>
          </cell>
          <cell r="E1247">
            <v>0</v>
          </cell>
        </row>
        <row r="1248">
          <cell r="C1248">
            <v>0</v>
          </cell>
          <cell r="E1248">
            <v>0</v>
          </cell>
        </row>
        <row r="1249">
          <cell r="C1249">
            <v>0</v>
          </cell>
          <cell r="E1249">
            <v>0</v>
          </cell>
        </row>
        <row r="1250">
          <cell r="C1250">
            <v>0</v>
          </cell>
          <cell r="E1250">
            <v>0</v>
          </cell>
        </row>
        <row r="1251">
          <cell r="C1251">
            <v>0</v>
          </cell>
          <cell r="E1251">
            <v>0</v>
          </cell>
        </row>
        <row r="1252">
          <cell r="C1252">
            <v>0</v>
          </cell>
          <cell r="E1252">
            <v>0</v>
          </cell>
        </row>
        <row r="1253">
          <cell r="C1253">
            <v>0</v>
          </cell>
          <cell r="E1253">
            <v>0</v>
          </cell>
        </row>
        <row r="1254">
          <cell r="C1254">
            <v>0</v>
          </cell>
          <cell r="E1254">
            <v>0</v>
          </cell>
        </row>
        <row r="1255">
          <cell r="C1255">
            <v>0</v>
          </cell>
          <cell r="E1255">
            <v>0</v>
          </cell>
        </row>
        <row r="1256">
          <cell r="C1256">
            <v>0</v>
          </cell>
          <cell r="E1256">
            <v>0</v>
          </cell>
        </row>
        <row r="1257">
          <cell r="C1257">
            <v>0</v>
          </cell>
          <cell r="E1257">
            <v>0</v>
          </cell>
        </row>
        <row r="1258">
          <cell r="C1258">
            <v>0</v>
          </cell>
          <cell r="E1258">
            <v>0</v>
          </cell>
        </row>
        <row r="1259">
          <cell r="C1259">
            <v>0</v>
          </cell>
          <cell r="E1259">
            <v>0</v>
          </cell>
        </row>
        <row r="1260">
          <cell r="C1260">
            <v>0</v>
          </cell>
          <cell r="E1260">
            <v>0</v>
          </cell>
        </row>
        <row r="1261">
          <cell r="C1261">
            <v>0</v>
          </cell>
          <cell r="E1261">
            <v>0</v>
          </cell>
        </row>
        <row r="1262">
          <cell r="C1262">
            <v>0</v>
          </cell>
          <cell r="E1262">
            <v>0</v>
          </cell>
        </row>
        <row r="1263">
          <cell r="C1263">
            <v>0</v>
          </cell>
          <cell r="E1263">
            <v>0</v>
          </cell>
        </row>
        <row r="1264">
          <cell r="C1264">
            <v>0</v>
          </cell>
          <cell r="E1264">
            <v>0</v>
          </cell>
        </row>
        <row r="1265">
          <cell r="C1265">
            <v>0</v>
          </cell>
          <cell r="E1265">
            <v>0</v>
          </cell>
        </row>
        <row r="1266">
          <cell r="C1266">
            <v>0</v>
          </cell>
          <cell r="E1266">
            <v>0</v>
          </cell>
        </row>
        <row r="1267">
          <cell r="C1267">
            <v>0</v>
          </cell>
          <cell r="E1267">
            <v>0</v>
          </cell>
        </row>
        <row r="1268">
          <cell r="C1268">
            <v>0</v>
          </cell>
          <cell r="E1268">
            <v>0</v>
          </cell>
        </row>
        <row r="1269">
          <cell r="C1269">
            <v>0</v>
          </cell>
          <cell r="E1269">
            <v>0</v>
          </cell>
        </row>
        <row r="1270">
          <cell r="C1270">
            <v>0</v>
          </cell>
          <cell r="E1270">
            <v>0</v>
          </cell>
        </row>
        <row r="1271">
          <cell r="C1271">
            <v>0</v>
          </cell>
          <cell r="E1271">
            <v>0</v>
          </cell>
        </row>
        <row r="1272">
          <cell r="C1272">
            <v>0</v>
          </cell>
          <cell r="E1272">
            <v>0</v>
          </cell>
        </row>
        <row r="1273">
          <cell r="C1273">
            <v>0</v>
          </cell>
          <cell r="E1273">
            <v>0</v>
          </cell>
        </row>
        <row r="1274">
          <cell r="C1274">
            <v>0</v>
          </cell>
          <cell r="E1274">
            <v>0</v>
          </cell>
        </row>
        <row r="1275">
          <cell r="C1275">
            <v>0</v>
          </cell>
          <cell r="E1275">
            <v>0</v>
          </cell>
        </row>
        <row r="1276">
          <cell r="C1276">
            <v>0</v>
          </cell>
          <cell r="E1276">
            <v>0</v>
          </cell>
        </row>
        <row r="1277">
          <cell r="C1277">
            <v>0</v>
          </cell>
          <cell r="E1277">
            <v>0</v>
          </cell>
        </row>
        <row r="1278">
          <cell r="C1278">
            <v>0</v>
          </cell>
          <cell r="E1278">
            <v>0</v>
          </cell>
        </row>
        <row r="1279">
          <cell r="C1279">
            <v>0</v>
          </cell>
          <cell r="E1279">
            <v>0</v>
          </cell>
        </row>
        <row r="1280">
          <cell r="C1280">
            <v>0</v>
          </cell>
          <cell r="E1280">
            <v>0</v>
          </cell>
        </row>
        <row r="1281">
          <cell r="C1281">
            <v>0</v>
          </cell>
          <cell r="E1281">
            <v>0</v>
          </cell>
        </row>
        <row r="1282">
          <cell r="C1282">
            <v>0</v>
          </cell>
          <cell r="E1282">
            <v>0</v>
          </cell>
        </row>
        <row r="1283">
          <cell r="C1283">
            <v>0</v>
          </cell>
          <cell r="E1283">
            <v>0</v>
          </cell>
        </row>
        <row r="1284">
          <cell r="C1284">
            <v>0</v>
          </cell>
          <cell r="E1284">
            <v>0</v>
          </cell>
        </row>
        <row r="1285">
          <cell r="C1285">
            <v>0</v>
          </cell>
          <cell r="E1285">
            <v>0</v>
          </cell>
        </row>
        <row r="1286">
          <cell r="C1286">
            <v>0</v>
          </cell>
          <cell r="E1286">
            <v>0</v>
          </cell>
        </row>
        <row r="1287">
          <cell r="C1287">
            <v>0</v>
          </cell>
          <cell r="E1287">
            <v>0</v>
          </cell>
        </row>
        <row r="1288">
          <cell r="C1288">
            <v>0</v>
          </cell>
          <cell r="E1288">
            <v>0</v>
          </cell>
        </row>
        <row r="1289">
          <cell r="C1289">
            <v>0</v>
          </cell>
          <cell r="E1289">
            <v>0</v>
          </cell>
        </row>
        <row r="1290">
          <cell r="C1290">
            <v>0</v>
          </cell>
          <cell r="E1290">
            <v>0</v>
          </cell>
        </row>
        <row r="1291">
          <cell r="C1291">
            <v>0</v>
          </cell>
          <cell r="E1291">
            <v>0</v>
          </cell>
        </row>
        <row r="1292">
          <cell r="C1292">
            <v>0</v>
          </cell>
          <cell r="E1292">
            <v>0</v>
          </cell>
        </row>
        <row r="1293">
          <cell r="C1293">
            <v>0</v>
          </cell>
          <cell r="E1293">
            <v>0</v>
          </cell>
        </row>
        <row r="1294">
          <cell r="C1294">
            <v>0</v>
          </cell>
          <cell r="E1294">
            <v>0</v>
          </cell>
        </row>
        <row r="1295">
          <cell r="C1295">
            <v>0</v>
          </cell>
          <cell r="E1295">
            <v>0</v>
          </cell>
        </row>
        <row r="1296">
          <cell r="C1296">
            <v>0</v>
          </cell>
          <cell r="E1296">
            <v>0</v>
          </cell>
        </row>
        <row r="1297">
          <cell r="C1297">
            <v>0</v>
          </cell>
          <cell r="E1297">
            <v>0</v>
          </cell>
        </row>
        <row r="1298">
          <cell r="C1298">
            <v>0</v>
          </cell>
          <cell r="E1298">
            <v>0</v>
          </cell>
        </row>
        <row r="1299">
          <cell r="C1299">
            <v>0</v>
          </cell>
          <cell r="E1299">
            <v>0</v>
          </cell>
        </row>
        <row r="1300">
          <cell r="C1300">
            <v>0</v>
          </cell>
          <cell r="E1300">
            <v>0</v>
          </cell>
        </row>
        <row r="1301">
          <cell r="C1301">
            <v>0</v>
          </cell>
          <cell r="E1301">
            <v>0</v>
          </cell>
        </row>
        <row r="1302">
          <cell r="C1302">
            <v>0</v>
          </cell>
          <cell r="E1302">
            <v>0</v>
          </cell>
        </row>
        <row r="1303">
          <cell r="C1303">
            <v>0</v>
          </cell>
          <cell r="E1303">
            <v>0</v>
          </cell>
        </row>
        <row r="1304">
          <cell r="C1304">
            <v>0</v>
          </cell>
          <cell r="E1304">
            <v>0</v>
          </cell>
        </row>
        <row r="1305">
          <cell r="C1305">
            <v>0</v>
          </cell>
          <cell r="E1305">
            <v>0</v>
          </cell>
        </row>
        <row r="1306">
          <cell r="C1306">
            <v>0</v>
          </cell>
          <cell r="E1306">
            <v>0</v>
          </cell>
        </row>
        <row r="1307">
          <cell r="C1307">
            <v>0</v>
          </cell>
          <cell r="E1307">
            <v>0</v>
          </cell>
        </row>
        <row r="1308">
          <cell r="C1308">
            <v>0</v>
          </cell>
          <cell r="E1308">
            <v>0</v>
          </cell>
        </row>
        <row r="1309">
          <cell r="C1309">
            <v>0</v>
          </cell>
          <cell r="E1309">
            <v>0</v>
          </cell>
        </row>
        <row r="1310">
          <cell r="C1310">
            <v>0</v>
          </cell>
          <cell r="E1310">
            <v>0</v>
          </cell>
        </row>
        <row r="1311">
          <cell r="C1311">
            <v>0</v>
          </cell>
          <cell r="E1311">
            <v>0</v>
          </cell>
        </row>
        <row r="1312">
          <cell r="C1312">
            <v>0</v>
          </cell>
          <cell r="E1312">
            <v>0</v>
          </cell>
        </row>
        <row r="1313">
          <cell r="C1313">
            <v>0</v>
          </cell>
          <cell r="E1313">
            <v>0</v>
          </cell>
        </row>
        <row r="1314">
          <cell r="C1314">
            <v>0</v>
          </cell>
          <cell r="E1314">
            <v>0</v>
          </cell>
        </row>
        <row r="1315">
          <cell r="C1315">
            <v>0</v>
          </cell>
          <cell r="E1315">
            <v>0</v>
          </cell>
        </row>
        <row r="1316">
          <cell r="C1316">
            <v>0</v>
          </cell>
          <cell r="E1316">
            <v>0</v>
          </cell>
        </row>
        <row r="1317">
          <cell r="C1317">
            <v>0</v>
          </cell>
          <cell r="E1317">
            <v>0</v>
          </cell>
        </row>
        <row r="1318">
          <cell r="C1318">
            <v>0</v>
          </cell>
          <cell r="E1318">
            <v>0</v>
          </cell>
        </row>
        <row r="1319">
          <cell r="C1319">
            <v>0</v>
          </cell>
          <cell r="E1319">
            <v>0</v>
          </cell>
        </row>
        <row r="1320">
          <cell r="C1320">
            <v>0</v>
          </cell>
          <cell r="E1320">
            <v>0</v>
          </cell>
        </row>
        <row r="1321">
          <cell r="C1321">
            <v>0</v>
          </cell>
          <cell r="E1321">
            <v>0</v>
          </cell>
        </row>
        <row r="1322">
          <cell r="C1322">
            <v>0</v>
          </cell>
          <cell r="E1322">
            <v>0</v>
          </cell>
        </row>
        <row r="1323">
          <cell r="C1323">
            <v>0</v>
          </cell>
          <cell r="E1323">
            <v>0</v>
          </cell>
        </row>
        <row r="1324">
          <cell r="C1324">
            <v>0</v>
          </cell>
          <cell r="E1324">
            <v>0</v>
          </cell>
        </row>
        <row r="1325">
          <cell r="C1325">
            <v>0</v>
          </cell>
          <cell r="E1325">
            <v>0</v>
          </cell>
        </row>
        <row r="1326">
          <cell r="C1326">
            <v>0</v>
          </cell>
          <cell r="E1326">
            <v>0</v>
          </cell>
        </row>
        <row r="1327">
          <cell r="C1327">
            <v>0</v>
          </cell>
          <cell r="E1327">
            <v>0</v>
          </cell>
        </row>
        <row r="1328">
          <cell r="C1328">
            <v>0</v>
          </cell>
          <cell r="E1328">
            <v>0</v>
          </cell>
        </row>
        <row r="1329">
          <cell r="C1329">
            <v>0</v>
          </cell>
          <cell r="E1329">
            <v>0</v>
          </cell>
        </row>
        <row r="1330">
          <cell r="C1330">
            <v>0</v>
          </cell>
          <cell r="E1330">
            <v>0</v>
          </cell>
        </row>
        <row r="1331">
          <cell r="C1331">
            <v>0</v>
          </cell>
          <cell r="E1331">
            <v>0</v>
          </cell>
        </row>
        <row r="1332">
          <cell r="C1332">
            <v>0</v>
          </cell>
          <cell r="E1332">
            <v>0</v>
          </cell>
        </row>
        <row r="1333">
          <cell r="C1333">
            <v>0</v>
          </cell>
          <cell r="E1333">
            <v>0</v>
          </cell>
        </row>
        <row r="1334">
          <cell r="C1334">
            <v>0</v>
          </cell>
          <cell r="E1334">
            <v>0</v>
          </cell>
        </row>
        <row r="1335">
          <cell r="C1335">
            <v>0</v>
          </cell>
          <cell r="E1335">
            <v>0</v>
          </cell>
        </row>
        <row r="1336">
          <cell r="C1336">
            <v>0</v>
          </cell>
          <cell r="E1336">
            <v>0</v>
          </cell>
        </row>
        <row r="1337">
          <cell r="C1337">
            <v>0</v>
          </cell>
          <cell r="E1337">
            <v>0</v>
          </cell>
        </row>
        <row r="1338">
          <cell r="C1338">
            <v>0</v>
          </cell>
          <cell r="E1338">
            <v>0</v>
          </cell>
        </row>
        <row r="1339">
          <cell r="C1339">
            <v>0</v>
          </cell>
          <cell r="E1339">
            <v>0</v>
          </cell>
        </row>
        <row r="1340">
          <cell r="C1340">
            <v>0</v>
          </cell>
          <cell r="E1340">
            <v>0</v>
          </cell>
        </row>
        <row r="1341">
          <cell r="C1341">
            <v>0</v>
          </cell>
          <cell r="E1341">
            <v>0</v>
          </cell>
        </row>
        <row r="1342">
          <cell r="C1342">
            <v>0</v>
          </cell>
          <cell r="E1342">
            <v>0</v>
          </cell>
        </row>
        <row r="1343">
          <cell r="C1343">
            <v>0</v>
          </cell>
          <cell r="E1343">
            <v>0</v>
          </cell>
        </row>
        <row r="1344">
          <cell r="C1344">
            <v>0</v>
          </cell>
          <cell r="E1344">
            <v>0</v>
          </cell>
        </row>
        <row r="1345">
          <cell r="C1345">
            <v>0</v>
          </cell>
          <cell r="E1345">
            <v>0</v>
          </cell>
        </row>
        <row r="1346">
          <cell r="C1346">
            <v>0</v>
          </cell>
          <cell r="E1346">
            <v>0</v>
          </cell>
        </row>
        <row r="1347">
          <cell r="C1347">
            <v>0</v>
          </cell>
          <cell r="E1347">
            <v>0</v>
          </cell>
        </row>
        <row r="1348">
          <cell r="C1348">
            <v>0</v>
          </cell>
          <cell r="E1348">
            <v>0</v>
          </cell>
        </row>
        <row r="1349">
          <cell r="C1349">
            <v>0</v>
          </cell>
          <cell r="E1349">
            <v>0</v>
          </cell>
        </row>
        <row r="1350">
          <cell r="C1350">
            <v>0</v>
          </cell>
          <cell r="E1350">
            <v>0</v>
          </cell>
        </row>
        <row r="1351">
          <cell r="C1351">
            <v>0</v>
          </cell>
          <cell r="E1351">
            <v>0</v>
          </cell>
        </row>
        <row r="1352">
          <cell r="C1352">
            <v>0</v>
          </cell>
          <cell r="E1352">
            <v>0</v>
          </cell>
        </row>
        <row r="1353">
          <cell r="C1353">
            <v>0</v>
          </cell>
          <cell r="E1353">
            <v>0</v>
          </cell>
        </row>
        <row r="1354">
          <cell r="C1354">
            <v>0</v>
          </cell>
          <cell r="E1354">
            <v>0</v>
          </cell>
        </row>
        <row r="1355">
          <cell r="C1355">
            <v>0</v>
          </cell>
          <cell r="E1355">
            <v>0</v>
          </cell>
        </row>
        <row r="1356">
          <cell r="C1356">
            <v>0</v>
          </cell>
          <cell r="E1356">
            <v>0</v>
          </cell>
        </row>
        <row r="1357">
          <cell r="C1357">
            <v>0</v>
          </cell>
          <cell r="E1357">
            <v>0</v>
          </cell>
        </row>
        <row r="1358">
          <cell r="C1358">
            <v>0</v>
          </cell>
          <cell r="E1358">
            <v>0</v>
          </cell>
        </row>
        <row r="1359">
          <cell r="C1359">
            <v>0</v>
          </cell>
          <cell r="E1359">
            <v>0</v>
          </cell>
        </row>
        <row r="1360">
          <cell r="C1360">
            <v>0</v>
          </cell>
          <cell r="E1360">
            <v>0</v>
          </cell>
        </row>
        <row r="1361">
          <cell r="C1361">
            <v>0</v>
          </cell>
          <cell r="E1361">
            <v>0</v>
          </cell>
        </row>
        <row r="1362">
          <cell r="C1362">
            <v>0</v>
          </cell>
          <cell r="E1362">
            <v>0</v>
          </cell>
        </row>
        <row r="1363">
          <cell r="C1363">
            <v>0</v>
          </cell>
          <cell r="E1363">
            <v>0</v>
          </cell>
        </row>
        <row r="1364">
          <cell r="C1364">
            <v>0</v>
          </cell>
          <cell r="E1364">
            <v>0</v>
          </cell>
        </row>
        <row r="1365">
          <cell r="C1365">
            <v>0</v>
          </cell>
          <cell r="E1365">
            <v>0</v>
          </cell>
        </row>
        <row r="1366">
          <cell r="C1366">
            <v>0</v>
          </cell>
          <cell r="E1366">
            <v>0</v>
          </cell>
        </row>
        <row r="1367">
          <cell r="C1367">
            <v>0</v>
          </cell>
          <cell r="E1367">
            <v>0</v>
          </cell>
        </row>
        <row r="1368">
          <cell r="C1368">
            <v>0</v>
          </cell>
          <cell r="E1368">
            <v>0</v>
          </cell>
        </row>
        <row r="1369">
          <cell r="C1369">
            <v>0</v>
          </cell>
          <cell r="E1369">
            <v>0</v>
          </cell>
        </row>
        <row r="1370">
          <cell r="C1370">
            <v>0</v>
          </cell>
          <cell r="E1370">
            <v>0</v>
          </cell>
        </row>
        <row r="1371">
          <cell r="C1371">
            <v>0</v>
          </cell>
          <cell r="E1371">
            <v>0</v>
          </cell>
        </row>
        <row r="1372">
          <cell r="C1372">
            <v>0</v>
          </cell>
          <cell r="E1372">
            <v>0</v>
          </cell>
        </row>
        <row r="1373">
          <cell r="C1373">
            <v>0</v>
          </cell>
          <cell r="E1373">
            <v>0</v>
          </cell>
        </row>
        <row r="1374">
          <cell r="C1374">
            <v>0</v>
          </cell>
          <cell r="E1374">
            <v>0</v>
          </cell>
        </row>
        <row r="1375">
          <cell r="C1375">
            <v>0</v>
          </cell>
          <cell r="E1375">
            <v>0</v>
          </cell>
        </row>
        <row r="1376">
          <cell r="C1376">
            <v>0</v>
          </cell>
          <cell r="E1376">
            <v>0</v>
          </cell>
        </row>
        <row r="1377">
          <cell r="C1377">
            <v>0</v>
          </cell>
          <cell r="E1377">
            <v>0</v>
          </cell>
        </row>
        <row r="1378">
          <cell r="C1378">
            <v>0</v>
          </cell>
          <cell r="E1378">
            <v>0</v>
          </cell>
        </row>
        <row r="1379">
          <cell r="C1379">
            <v>0</v>
          </cell>
          <cell r="E1379">
            <v>0</v>
          </cell>
        </row>
        <row r="1380">
          <cell r="C1380">
            <v>0</v>
          </cell>
          <cell r="E1380">
            <v>0</v>
          </cell>
        </row>
        <row r="1381">
          <cell r="C1381">
            <v>0</v>
          </cell>
          <cell r="E1381">
            <v>0</v>
          </cell>
        </row>
        <row r="1382">
          <cell r="C1382">
            <v>0</v>
          </cell>
          <cell r="E1382">
            <v>0</v>
          </cell>
        </row>
        <row r="1383">
          <cell r="C1383">
            <v>0</v>
          </cell>
          <cell r="E1383">
            <v>0</v>
          </cell>
        </row>
        <row r="1384">
          <cell r="C1384">
            <v>0</v>
          </cell>
          <cell r="E1384">
            <v>0</v>
          </cell>
        </row>
        <row r="1385">
          <cell r="C1385">
            <v>0</v>
          </cell>
          <cell r="E1385">
            <v>0</v>
          </cell>
        </row>
        <row r="1386">
          <cell r="C1386">
            <v>0</v>
          </cell>
          <cell r="E1386">
            <v>0</v>
          </cell>
        </row>
        <row r="1387">
          <cell r="C1387">
            <v>0</v>
          </cell>
          <cell r="E1387">
            <v>0</v>
          </cell>
        </row>
        <row r="1388">
          <cell r="C1388">
            <v>0</v>
          </cell>
          <cell r="E1388">
            <v>0</v>
          </cell>
        </row>
        <row r="1389">
          <cell r="C1389">
            <v>0</v>
          </cell>
          <cell r="E1389">
            <v>0</v>
          </cell>
        </row>
        <row r="1390">
          <cell r="C1390">
            <v>0</v>
          </cell>
          <cell r="E1390">
            <v>0</v>
          </cell>
        </row>
        <row r="1391">
          <cell r="C1391">
            <v>0</v>
          </cell>
          <cell r="E1391">
            <v>0</v>
          </cell>
        </row>
        <row r="1392">
          <cell r="C1392">
            <v>0</v>
          </cell>
          <cell r="E1392">
            <v>0</v>
          </cell>
        </row>
        <row r="1393">
          <cell r="C1393">
            <v>0</v>
          </cell>
          <cell r="E1393">
            <v>0</v>
          </cell>
        </row>
        <row r="1394">
          <cell r="C1394">
            <v>0</v>
          </cell>
          <cell r="E1394">
            <v>0</v>
          </cell>
        </row>
        <row r="1395">
          <cell r="C1395">
            <v>0</v>
          </cell>
          <cell r="E1395">
            <v>0</v>
          </cell>
        </row>
        <row r="1396">
          <cell r="C1396">
            <v>0</v>
          </cell>
          <cell r="E1396">
            <v>0</v>
          </cell>
        </row>
        <row r="1397">
          <cell r="C1397">
            <v>0</v>
          </cell>
          <cell r="E1397">
            <v>0</v>
          </cell>
        </row>
        <row r="1398">
          <cell r="C1398">
            <v>0</v>
          </cell>
          <cell r="E1398">
            <v>0</v>
          </cell>
        </row>
        <row r="1399">
          <cell r="C1399">
            <v>0</v>
          </cell>
          <cell r="E1399">
            <v>0</v>
          </cell>
        </row>
        <row r="1400">
          <cell r="C1400">
            <v>0</v>
          </cell>
          <cell r="E1400">
            <v>0</v>
          </cell>
        </row>
        <row r="1401">
          <cell r="C1401">
            <v>0</v>
          </cell>
          <cell r="E1401">
            <v>0</v>
          </cell>
        </row>
        <row r="1402">
          <cell r="C1402">
            <v>0</v>
          </cell>
          <cell r="E1402">
            <v>0</v>
          </cell>
        </row>
        <row r="1403">
          <cell r="C1403">
            <v>0</v>
          </cell>
          <cell r="E1403">
            <v>0</v>
          </cell>
        </row>
        <row r="1404">
          <cell r="C1404">
            <v>0</v>
          </cell>
          <cell r="E1404">
            <v>0</v>
          </cell>
        </row>
        <row r="1405">
          <cell r="C1405">
            <v>0</v>
          </cell>
          <cell r="E1405">
            <v>0</v>
          </cell>
        </row>
        <row r="1406">
          <cell r="C1406">
            <v>0</v>
          </cell>
          <cell r="E1406">
            <v>0</v>
          </cell>
        </row>
        <row r="1407">
          <cell r="C1407">
            <v>0</v>
          </cell>
          <cell r="E1407">
            <v>0</v>
          </cell>
        </row>
        <row r="1408">
          <cell r="C1408">
            <v>0</v>
          </cell>
          <cell r="E1408">
            <v>0</v>
          </cell>
        </row>
        <row r="1409">
          <cell r="C1409">
            <v>0</v>
          </cell>
          <cell r="E1409">
            <v>0</v>
          </cell>
        </row>
        <row r="1410">
          <cell r="C1410">
            <v>0</v>
          </cell>
          <cell r="E1410">
            <v>0</v>
          </cell>
        </row>
        <row r="1411">
          <cell r="C1411">
            <v>0</v>
          </cell>
          <cell r="E1411">
            <v>0</v>
          </cell>
        </row>
        <row r="1412">
          <cell r="C1412">
            <v>0</v>
          </cell>
          <cell r="E1412">
            <v>0</v>
          </cell>
        </row>
        <row r="1413">
          <cell r="C1413">
            <v>0</v>
          </cell>
          <cell r="E1413">
            <v>0</v>
          </cell>
        </row>
        <row r="1414">
          <cell r="C1414">
            <v>0</v>
          </cell>
          <cell r="E1414">
            <v>0</v>
          </cell>
        </row>
        <row r="1415">
          <cell r="C1415">
            <v>0</v>
          </cell>
          <cell r="E1415">
            <v>0</v>
          </cell>
        </row>
        <row r="1416">
          <cell r="C1416">
            <v>0</v>
          </cell>
          <cell r="E1416">
            <v>0</v>
          </cell>
        </row>
        <row r="1417">
          <cell r="C1417">
            <v>0</v>
          </cell>
          <cell r="E1417">
            <v>0</v>
          </cell>
        </row>
        <row r="1418">
          <cell r="C1418">
            <v>0</v>
          </cell>
          <cell r="E1418">
            <v>0</v>
          </cell>
        </row>
        <row r="1419">
          <cell r="C1419">
            <v>0</v>
          </cell>
          <cell r="E1419">
            <v>0</v>
          </cell>
        </row>
        <row r="1420">
          <cell r="C1420">
            <v>0</v>
          </cell>
          <cell r="E1420">
            <v>0</v>
          </cell>
        </row>
        <row r="1421">
          <cell r="C1421">
            <v>0</v>
          </cell>
          <cell r="E1421">
            <v>0</v>
          </cell>
        </row>
        <row r="1422">
          <cell r="C1422">
            <v>0</v>
          </cell>
          <cell r="E1422">
            <v>0</v>
          </cell>
        </row>
        <row r="1423">
          <cell r="C1423">
            <v>0</v>
          </cell>
          <cell r="E1423">
            <v>0</v>
          </cell>
        </row>
        <row r="1424">
          <cell r="C1424">
            <v>0</v>
          </cell>
          <cell r="E1424">
            <v>0</v>
          </cell>
        </row>
        <row r="1425">
          <cell r="C1425">
            <v>0</v>
          </cell>
          <cell r="E1425">
            <v>0</v>
          </cell>
        </row>
        <row r="1426">
          <cell r="C1426">
            <v>0</v>
          </cell>
          <cell r="E1426">
            <v>0</v>
          </cell>
        </row>
        <row r="1427">
          <cell r="C1427">
            <v>0</v>
          </cell>
          <cell r="E1427">
            <v>0</v>
          </cell>
        </row>
        <row r="1428">
          <cell r="C1428">
            <v>0</v>
          </cell>
          <cell r="E1428">
            <v>0</v>
          </cell>
        </row>
        <row r="1429">
          <cell r="C1429">
            <v>0</v>
          </cell>
          <cell r="E1429">
            <v>0</v>
          </cell>
        </row>
        <row r="1430">
          <cell r="C1430">
            <v>0</v>
          </cell>
          <cell r="E1430">
            <v>0</v>
          </cell>
        </row>
        <row r="1431">
          <cell r="C1431">
            <v>0</v>
          </cell>
          <cell r="E1431">
            <v>0</v>
          </cell>
        </row>
        <row r="1432">
          <cell r="C1432">
            <v>0</v>
          </cell>
          <cell r="E1432">
            <v>0</v>
          </cell>
        </row>
        <row r="1433">
          <cell r="C1433">
            <v>0</v>
          </cell>
          <cell r="E1433">
            <v>0</v>
          </cell>
        </row>
        <row r="1434">
          <cell r="C1434">
            <v>0</v>
          </cell>
          <cell r="E1434">
            <v>0</v>
          </cell>
        </row>
        <row r="1435">
          <cell r="C1435">
            <v>0</v>
          </cell>
          <cell r="E1435">
            <v>0</v>
          </cell>
        </row>
        <row r="1436">
          <cell r="C1436">
            <v>0</v>
          </cell>
          <cell r="E1436">
            <v>0</v>
          </cell>
        </row>
        <row r="1437">
          <cell r="C1437">
            <v>0</v>
          </cell>
          <cell r="E1437">
            <v>0</v>
          </cell>
        </row>
        <row r="1438">
          <cell r="C1438">
            <v>0</v>
          </cell>
          <cell r="E1438">
            <v>0</v>
          </cell>
        </row>
        <row r="1439">
          <cell r="C1439">
            <v>0</v>
          </cell>
          <cell r="E1439">
            <v>0</v>
          </cell>
        </row>
        <row r="1440">
          <cell r="C1440">
            <v>0</v>
          </cell>
          <cell r="E1440">
            <v>0</v>
          </cell>
        </row>
        <row r="1441">
          <cell r="C1441">
            <v>0</v>
          </cell>
          <cell r="E1441">
            <v>0</v>
          </cell>
        </row>
        <row r="1442">
          <cell r="C1442">
            <v>0</v>
          </cell>
          <cell r="E1442">
            <v>0</v>
          </cell>
        </row>
        <row r="1443">
          <cell r="C1443">
            <v>0</v>
          </cell>
          <cell r="E1443">
            <v>0</v>
          </cell>
        </row>
        <row r="1444">
          <cell r="C1444">
            <v>0</v>
          </cell>
          <cell r="E1444">
            <v>0</v>
          </cell>
        </row>
        <row r="1445">
          <cell r="C1445">
            <v>0</v>
          </cell>
          <cell r="E1445">
            <v>0</v>
          </cell>
        </row>
        <row r="1446">
          <cell r="C1446">
            <v>0</v>
          </cell>
          <cell r="E1446">
            <v>0</v>
          </cell>
        </row>
        <row r="1447">
          <cell r="C1447">
            <v>0</v>
          </cell>
          <cell r="E1447">
            <v>0</v>
          </cell>
        </row>
        <row r="1448">
          <cell r="C1448">
            <v>0</v>
          </cell>
          <cell r="E1448">
            <v>0</v>
          </cell>
        </row>
        <row r="1449">
          <cell r="C1449">
            <v>0</v>
          </cell>
          <cell r="E1449">
            <v>0</v>
          </cell>
        </row>
        <row r="1450">
          <cell r="C1450">
            <v>0</v>
          </cell>
          <cell r="E1450">
            <v>0</v>
          </cell>
        </row>
        <row r="1451">
          <cell r="C1451">
            <v>0</v>
          </cell>
          <cell r="E1451">
            <v>0</v>
          </cell>
        </row>
        <row r="1452">
          <cell r="C1452">
            <v>0</v>
          </cell>
          <cell r="E1452">
            <v>0</v>
          </cell>
        </row>
        <row r="1453">
          <cell r="C1453">
            <v>0</v>
          </cell>
          <cell r="E1453">
            <v>0</v>
          </cell>
        </row>
        <row r="1454">
          <cell r="C1454">
            <v>0</v>
          </cell>
          <cell r="E1454">
            <v>0</v>
          </cell>
        </row>
        <row r="1455">
          <cell r="C1455">
            <v>0</v>
          </cell>
          <cell r="E1455">
            <v>0</v>
          </cell>
        </row>
        <row r="1456">
          <cell r="C1456">
            <v>0</v>
          </cell>
          <cell r="E1456">
            <v>0</v>
          </cell>
        </row>
        <row r="1457">
          <cell r="C1457">
            <v>0</v>
          </cell>
          <cell r="E1457">
            <v>0</v>
          </cell>
        </row>
        <row r="1458">
          <cell r="C1458">
            <v>0</v>
          </cell>
          <cell r="E1458">
            <v>0</v>
          </cell>
        </row>
        <row r="1459">
          <cell r="C1459">
            <v>0</v>
          </cell>
          <cell r="E1459">
            <v>0</v>
          </cell>
        </row>
        <row r="1460">
          <cell r="C1460">
            <v>0</v>
          </cell>
          <cell r="E1460">
            <v>0</v>
          </cell>
        </row>
        <row r="1461">
          <cell r="C1461">
            <v>0</v>
          </cell>
          <cell r="E1461">
            <v>0</v>
          </cell>
        </row>
        <row r="1462">
          <cell r="C1462">
            <v>0</v>
          </cell>
          <cell r="E1462">
            <v>0</v>
          </cell>
        </row>
        <row r="1463">
          <cell r="C1463">
            <v>0</v>
          </cell>
          <cell r="E1463">
            <v>0</v>
          </cell>
        </row>
        <row r="1464">
          <cell r="C1464">
            <v>0</v>
          </cell>
          <cell r="E1464">
            <v>0</v>
          </cell>
        </row>
        <row r="1465">
          <cell r="C1465">
            <v>0</v>
          </cell>
          <cell r="E1465">
            <v>0</v>
          </cell>
        </row>
        <row r="1466">
          <cell r="C1466">
            <v>0</v>
          </cell>
          <cell r="E1466">
            <v>0</v>
          </cell>
        </row>
        <row r="1467">
          <cell r="C1467">
            <v>0</v>
          </cell>
          <cell r="E1467">
            <v>0</v>
          </cell>
        </row>
        <row r="1468">
          <cell r="C1468">
            <v>0</v>
          </cell>
          <cell r="E1468">
            <v>0</v>
          </cell>
        </row>
        <row r="1469">
          <cell r="C1469">
            <v>0</v>
          </cell>
          <cell r="E1469">
            <v>0</v>
          </cell>
        </row>
        <row r="1470">
          <cell r="C1470">
            <v>0</v>
          </cell>
          <cell r="E1470">
            <v>0</v>
          </cell>
        </row>
        <row r="1471">
          <cell r="C1471">
            <v>0</v>
          </cell>
          <cell r="E1471">
            <v>0</v>
          </cell>
        </row>
        <row r="1472">
          <cell r="C1472">
            <v>0</v>
          </cell>
          <cell r="E1472">
            <v>0</v>
          </cell>
        </row>
        <row r="1473">
          <cell r="C1473">
            <v>0</v>
          </cell>
          <cell r="E1473">
            <v>0</v>
          </cell>
        </row>
        <row r="1474">
          <cell r="C1474">
            <v>0</v>
          </cell>
          <cell r="E1474">
            <v>0</v>
          </cell>
        </row>
        <row r="1475">
          <cell r="C1475">
            <v>0</v>
          </cell>
          <cell r="E1475">
            <v>0</v>
          </cell>
        </row>
        <row r="1476">
          <cell r="C1476">
            <v>0</v>
          </cell>
          <cell r="E1476">
            <v>0</v>
          </cell>
        </row>
        <row r="1477">
          <cell r="C1477">
            <v>0</v>
          </cell>
          <cell r="E1477">
            <v>0</v>
          </cell>
        </row>
        <row r="1478">
          <cell r="C1478">
            <v>0</v>
          </cell>
          <cell r="E1478">
            <v>0</v>
          </cell>
        </row>
        <row r="1479">
          <cell r="C1479">
            <v>0</v>
          </cell>
          <cell r="E1479">
            <v>0</v>
          </cell>
        </row>
        <row r="1480">
          <cell r="C1480">
            <v>0</v>
          </cell>
          <cell r="E1480">
            <v>0</v>
          </cell>
        </row>
        <row r="1481">
          <cell r="C1481">
            <v>0</v>
          </cell>
          <cell r="E1481">
            <v>0</v>
          </cell>
        </row>
        <row r="1482">
          <cell r="C1482">
            <v>0</v>
          </cell>
          <cell r="E1482">
            <v>0</v>
          </cell>
        </row>
        <row r="1483">
          <cell r="C1483">
            <v>0</v>
          </cell>
          <cell r="E1483">
            <v>0</v>
          </cell>
        </row>
        <row r="1484">
          <cell r="C1484">
            <v>0</v>
          </cell>
          <cell r="E1484">
            <v>0</v>
          </cell>
        </row>
        <row r="1485">
          <cell r="C1485">
            <v>0</v>
          </cell>
          <cell r="E1485">
            <v>0</v>
          </cell>
        </row>
        <row r="1486">
          <cell r="C1486">
            <v>0</v>
          </cell>
          <cell r="E1486">
            <v>0</v>
          </cell>
        </row>
        <row r="1487">
          <cell r="C1487">
            <v>0</v>
          </cell>
          <cell r="E1487">
            <v>0</v>
          </cell>
        </row>
        <row r="1488">
          <cell r="C1488">
            <v>0</v>
          </cell>
          <cell r="E1488">
            <v>0</v>
          </cell>
        </row>
        <row r="1489">
          <cell r="C1489">
            <v>0</v>
          </cell>
          <cell r="E1489">
            <v>0</v>
          </cell>
        </row>
        <row r="1490">
          <cell r="C1490">
            <v>0</v>
          </cell>
          <cell r="E1490">
            <v>0</v>
          </cell>
        </row>
        <row r="1491">
          <cell r="C1491">
            <v>0</v>
          </cell>
          <cell r="E1491">
            <v>0</v>
          </cell>
        </row>
        <row r="1492">
          <cell r="C1492">
            <v>0</v>
          </cell>
          <cell r="E1492">
            <v>0</v>
          </cell>
        </row>
        <row r="1493">
          <cell r="C1493">
            <v>0</v>
          </cell>
          <cell r="E1493">
            <v>0</v>
          </cell>
        </row>
        <row r="1494">
          <cell r="C1494">
            <v>0</v>
          </cell>
          <cell r="E1494">
            <v>0</v>
          </cell>
        </row>
        <row r="1495">
          <cell r="C1495">
            <v>0</v>
          </cell>
          <cell r="E1495">
            <v>0</v>
          </cell>
        </row>
        <row r="1496">
          <cell r="C1496">
            <v>0</v>
          </cell>
          <cell r="E1496">
            <v>0</v>
          </cell>
        </row>
        <row r="1497">
          <cell r="C1497">
            <v>0</v>
          </cell>
          <cell r="E1497">
            <v>0</v>
          </cell>
        </row>
        <row r="1498">
          <cell r="C1498">
            <v>0</v>
          </cell>
          <cell r="E1498">
            <v>0</v>
          </cell>
        </row>
        <row r="1499">
          <cell r="C1499">
            <v>0</v>
          </cell>
          <cell r="E1499">
            <v>0</v>
          </cell>
        </row>
        <row r="1500">
          <cell r="C1500">
            <v>0</v>
          </cell>
          <cell r="E1500">
            <v>0</v>
          </cell>
        </row>
        <row r="1501">
          <cell r="C1501">
            <v>0</v>
          </cell>
          <cell r="E1501">
            <v>0</v>
          </cell>
        </row>
        <row r="1502">
          <cell r="C1502">
            <v>0</v>
          </cell>
          <cell r="E1502">
            <v>0</v>
          </cell>
        </row>
        <row r="1503">
          <cell r="C1503">
            <v>0</v>
          </cell>
          <cell r="E1503">
            <v>0</v>
          </cell>
        </row>
        <row r="1504">
          <cell r="C1504">
            <v>0</v>
          </cell>
          <cell r="E1504">
            <v>0</v>
          </cell>
        </row>
        <row r="1505">
          <cell r="C1505">
            <v>0</v>
          </cell>
          <cell r="E1505">
            <v>0</v>
          </cell>
        </row>
        <row r="1506">
          <cell r="C1506">
            <v>0</v>
          </cell>
          <cell r="E1506">
            <v>0</v>
          </cell>
        </row>
        <row r="1507">
          <cell r="C1507">
            <v>0</v>
          </cell>
          <cell r="E1507">
            <v>0</v>
          </cell>
        </row>
        <row r="1508">
          <cell r="C1508">
            <v>0</v>
          </cell>
          <cell r="E1508">
            <v>0</v>
          </cell>
        </row>
        <row r="1509">
          <cell r="C1509">
            <v>0</v>
          </cell>
          <cell r="E1509">
            <v>0</v>
          </cell>
        </row>
        <row r="1510">
          <cell r="C1510">
            <v>0</v>
          </cell>
          <cell r="E1510">
            <v>0</v>
          </cell>
        </row>
        <row r="1511">
          <cell r="C1511">
            <v>0</v>
          </cell>
          <cell r="E1511">
            <v>0</v>
          </cell>
        </row>
        <row r="1512">
          <cell r="C1512">
            <v>0</v>
          </cell>
          <cell r="E1512">
            <v>0</v>
          </cell>
        </row>
        <row r="1513">
          <cell r="C1513">
            <v>0</v>
          </cell>
          <cell r="E1513">
            <v>0</v>
          </cell>
        </row>
        <row r="1514">
          <cell r="C1514">
            <v>0</v>
          </cell>
          <cell r="E1514">
            <v>0</v>
          </cell>
        </row>
        <row r="1515">
          <cell r="C1515">
            <v>0</v>
          </cell>
          <cell r="E1515">
            <v>0</v>
          </cell>
        </row>
        <row r="1516">
          <cell r="C1516">
            <v>0</v>
          </cell>
          <cell r="E1516">
            <v>0</v>
          </cell>
        </row>
        <row r="1517">
          <cell r="C1517">
            <v>0</v>
          </cell>
          <cell r="E1517">
            <v>0</v>
          </cell>
        </row>
        <row r="1518">
          <cell r="C1518">
            <v>0</v>
          </cell>
          <cell r="E1518">
            <v>0</v>
          </cell>
        </row>
        <row r="1519">
          <cell r="C1519">
            <v>0</v>
          </cell>
          <cell r="E1519">
            <v>0</v>
          </cell>
        </row>
        <row r="1520">
          <cell r="C1520">
            <v>0</v>
          </cell>
          <cell r="E1520">
            <v>0</v>
          </cell>
        </row>
        <row r="1521">
          <cell r="C1521">
            <v>0</v>
          </cell>
          <cell r="E1521">
            <v>0</v>
          </cell>
        </row>
        <row r="1522">
          <cell r="C1522">
            <v>0</v>
          </cell>
          <cell r="E1522">
            <v>0</v>
          </cell>
        </row>
        <row r="1523">
          <cell r="C1523">
            <v>0</v>
          </cell>
          <cell r="E1523">
            <v>0</v>
          </cell>
        </row>
        <row r="1524">
          <cell r="C1524">
            <v>0</v>
          </cell>
          <cell r="E1524">
            <v>0</v>
          </cell>
        </row>
        <row r="1525">
          <cell r="C1525">
            <v>0</v>
          </cell>
          <cell r="E1525">
            <v>0</v>
          </cell>
        </row>
        <row r="1526">
          <cell r="C1526">
            <v>0</v>
          </cell>
          <cell r="E1526">
            <v>0</v>
          </cell>
        </row>
        <row r="1527">
          <cell r="C1527">
            <v>0</v>
          </cell>
          <cell r="E1527">
            <v>0</v>
          </cell>
        </row>
        <row r="1528">
          <cell r="C1528">
            <v>0</v>
          </cell>
          <cell r="E1528">
            <v>0</v>
          </cell>
        </row>
        <row r="1529">
          <cell r="C1529">
            <v>0</v>
          </cell>
          <cell r="E1529">
            <v>0</v>
          </cell>
        </row>
        <row r="1530">
          <cell r="C1530">
            <v>0</v>
          </cell>
          <cell r="E1530">
            <v>0</v>
          </cell>
        </row>
        <row r="1531">
          <cell r="C1531">
            <v>0</v>
          </cell>
          <cell r="E1531">
            <v>0</v>
          </cell>
        </row>
        <row r="1532">
          <cell r="C1532">
            <v>0</v>
          </cell>
          <cell r="E1532">
            <v>0</v>
          </cell>
        </row>
        <row r="1533">
          <cell r="C1533">
            <v>0</v>
          </cell>
          <cell r="E1533">
            <v>0</v>
          </cell>
        </row>
        <row r="1534">
          <cell r="C1534">
            <v>0</v>
          </cell>
          <cell r="E1534">
            <v>0</v>
          </cell>
        </row>
        <row r="1535">
          <cell r="C1535">
            <v>0</v>
          </cell>
          <cell r="E1535">
            <v>0</v>
          </cell>
        </row>
        <row r="1536">
          <cell r="C1536">
            <v>0</v>
          </cell>
          <cell r="E1536">
            <v>0</v>
          </cell>
        </row>
        <row r="1537">
          <cell r="C1537">
            <v>0</v>
          </cell>
          <cell r="E1537">
            <v>0</v>
          </cell>
        </row>
        <row r="1538">
          <cell r="C1538">
            <v>0</v>
          </cell>
          <cell r="E1538">
            <v>0</v>
          </cell>
        </row>
        <row r="1539">
          <cell r="C1539">
            <v>0</v>
          </cell>
          <cell r="E1539">
            <v>0</v>
          </cell>
        </row>
        <row r="1540">
          <cell r="C1540">
            <v>0</v>
          </cell>
          <cell r="E1540">
            <v>0</v>
          </cell>
        </row>
        <row r="1541">
          <cell r="C1541">
            <v>0</v>
          </cell>
          <cell r="E1541">
            <v>0</v>
          </cell>
        </row>
        <row r="1542">
          <cell r="C1542">
            <v>0</v>
          </cell>
          <cell r="E1542">
            <v>0</v>
          </cell>
        </row>
        <row r="1543">
          <cell r="C1543">
            <v>0</v>
          </cell>
          <cell r="E1543">
            <v>0</v>
          </cell>
        </row>
        <row r="1544">
          <cell r="C1544">
            <v>0</v>
          </cell>
          <cell r="E1544">
            <v>0</v>
          </cell>
        </row>
        <row r="1545">
          <cell r="C1545">
            <v>0</v>
          </cell>
          <cell r="E1545">
            <v>0</v>
          </cell>
        </row>
        <row r="1546">
          <cell r="C1546">
            <v>0</v>
          </cell>
          <cell r="E1546">
            <v>0</v>
          </cell>
        </row>
        <row r="1547">
          <cell r="C1547">
            <v>0</v>
          </cell>
          <cell r="E1547">
            <v>0</v>
          </cell>
        </row>
        <row r="1548">
          <cell r="C1548">
            <v>0</v>
          </cell>
          <cell r="E1548">
            <v>0</v>
          </cell>
        </row>
        <row r="1549">
          <cell r="C1549">
            <v>0</v>
          </cell>
          <cell r="E1549">
            <v>0</v>
          </cell>
        </row>
        <row r="1550">
          <cell r="C1550">
            <v>0</v>
          </cell>
          <cell r="E1550">
            <v>0</v>
          </cell>
        </row>
        <row r="1551">
          <cell r="C1551">
            <v>0</v>
          </cell>
          <cell r="E1551">
            <v>0</v>
          </cell>
        </row>
        <row r="1552">
          <cell r="C1552">
            <v>0</v>
          </cell>
          <cell r="E1552">
            <v>0</v>
          </cell>
        </row>
        <row r="1553">
          <cell r="C1553">
            <v>0</v>
          </cell>
          <cell r="E1553">
            <v>0</v>
          </cell>
        </row>
        <row r="1554">
          <cell r="C1554">
            <v>0</v>
          </cell>
          <cell r="E1554">
            <v>0</v>
          </cell>
        </row>
        <row r="1555">
          <cell r="C1555">
            <v>0</v>
          </cell>
          <cell r="E1555">
            <v>0</v>
          </cell>
        </row>
        <row r="1556">
          <cell r="C1556">
            <v>0</v>
          </cell>
          <cell r="E1556">
            <v>0</v>
          </cell>
        </row>
        <row r="1557">
          <cell r="C1557">
            <v>0</v>
          </cell>
          <cell r="E1557">
            <v>0</v>
          </cell>
        </row>
        <row r="1558">
          <cell r="C1558">
            <v>0</v>
          </cell>
          <cell r="E1558">
            <v>0</v>
          </cell>
        </row>
        <row r="1559">
          <cell r="C1559">
            <v>0</v>
          </cell>
          <cell r="E1559">
            <v>0</v>
          </cell>
        </row>
        <row r="1560">
          <cell r="C1560">
            <v>0</v>
          </cell>
          <cell r="E1560">
            <v>0</v>
          </cell>
        </row>
        <row r="1561">
          <cell r="C1561">
            <v>0</v>
          </cell>
          <cell r="E1561">
            <v>0</v>
          </cell>
        </row>
        <row r="1562">
          <cell r="C1562">
            <v>0</v>
          </cell>
          <cell r="E1562">
            <v>0</v>
          </cell>
        </row>
        <row r="1563">
          <cell r="C1563">
            <v>0</v>
          </cell>
          <cell r="E1563">
            <v>0</v>
          </cell>
        </row>
        <row r="1564">
          <cell r="C1564">
            <v>0</v>
          </cell>
          <cell r="E1564">
            <v>0</v>
          </cell>
        </row>
        <row r="1565">
          <cell r="C1565">
            <v>0</v>
          </cell>
          <cell r="E1565">
            <v>0</v>
          </cell>
        </row>
        <row r="1566">
          <cell r="C1566">
            <v>0</v>
          </cell>
          <cell r="E1566">
            <v>0</v>
          </cell>
        </row>
        <row r="1567">
          <cell r="C1567">
            <v>0</v>
          </cell>
          <cell r="E1567">
            <v>0</v>
          </cell>
        </row>
        <row r="1568">
          <cell r="C1568">
            <v>0</v>
          </cell>
          <cell r="E1568">
            <v>0</v>
          </cell>
        </row>
        <row r="1569">
          <cell r="C1569">
            <v>0</v>
          </cell>
          <cell r="E1569">
            <v>0</v>
          </cell>
        </row>
        <row r="1570">
          <cell r="C1570">
            <v>0</v>
          </cell>
          <cell r="E1570">
            <v>0</v>
          </cell>
        </row>
        <row r="1571">
          <cell r="C1571">
            <v>0</v>
          </cell>
          <cell r="E1571">
            <v>0</v>
          </cell>
        </row>
        <row r="1572">
          <cell r="C1572">
            <v>0</v>
          </cell>
          <cell r="E1572">
            <v>0</v>
          </cell>
        </row>
        <row r="1573">
          <cell r="C1573">
            <v>0</v>
          </cell>
          <cell r="E1573">
            <v>0</v>
          </cell>
        </row>
        <row r="1574">
          <cell r="C1574">
            <v>0</v>
          </cell>
          <cell r="E1574">
            <v>0</v>
          </cell>
        </row>
        <row r="1575">
          <cell r="C1575">
            <v>0</v>
          </cell>
          <cell r="E1575">
            <v>0</v>
          </cell>
        </row>
        <row r="1576">
          <cell r="C1576">
            <v>0</v>
          </cell>
          <cell r="E1576">
            <v>0</v>
          </cell>
        </row>
        <row r="1577">
          <cell r="C1577">
            <v>0</v>
          </cell>
          <cell r="E1577">
            <v>0</v>
          </cell>
        </row>
        <row r="1578">
          <cell r="C1578">
            <v>0</v>
          </cell>
          <cell r="E1578">
            <v>0</v>
          </cell>
        </row>
        <row r="1579">
          <cell r="C1579">
            <v>0</v>
          </cell>
          <cell r="E1579">
            <v>0</v>
          </cell>
        </row>
        <row r="1580">
          <cell r="C1580">
            <v>0</v>
          </cell>
          <cell r="E1580">
            <v>0</v>
          </cell>
        </row>
        <row r="1581">
          <cell r="C1581">
            <v>0</v>
          </cell>
          <cell r="E1581">
            <v>0</v>
          </cell>
        </row>
        <row r="1582">
          <cell r="C1582">
            <v>0</v>
          </cell>
          <cell r="E1582">
            <v>0</v>
          </cell>
        </row>
        <row r="1583">
          <cell r="C1583">
            <v>0</v>
          </cell>
          <cell r="E1583">
            <v>0</v>
          </cell>
        </row>
        <row r="1584">
          <cell r="C1584">
            <v>0</v>
          </cell>
          <cell r="E1584">
            <v>0</v>
          </cell>
        </row>
        <row r="1585">
          <cell r="C1585">
            <v>0</v>
          </cell>
          <cell r="E1585">
            <v>0</v>
          </cell>
        </row>
        <row r="1586">
          <cell r="C1586">
            <v>0</v>
          </cell>
          <cell r="E1586">
            <v>0</v>
          </cell>
        </row>
        <row r="1587">
          <cell r="C1587">
            <v>0</v>
          </cell>
          <cell r="E1587">
            <v>0</v>
          </cell>
        </row>
        <row r="1588">
          <cell r="C1588">
            <v>0</v>
          </cell>
          <cell r="E1588">
            <v>0</v>
          </cell>
        </row>
        <row r="1589">
          <cell r="C1589">
            <v>0</v>
          </cell>
          <cell r="E1589">
            <v>0</v>
          </cell>
        </row>
        <row r="1590">
          <cell r="C1590">
            <v>0</v>
          </cell>
          <cell r="E1590">
            <v>0</v>
          </cell>
        </row>
        <row r="1591">
          <cell r="C1591">
            <v>0</v>
          </cell>
          <cell r="E1591">
            <v>0</v>
          </cell>
        </row>
        <row r="1592">
          <cell r="C1592">
            <v>0</v>
          </cell>
          <cell r="E1592">
            <v>0</v>
          </cell>
        </row>
        <row r="1593">
          <cell r="C1593">
            <v>0</v>
          </cell>
          <cell r="E1593">
            <v>0</v>
          </cell>
        </row>
        <row r="1594">
          <cell r="C1594">
            <v>0</v>
          </cell>
          <cell r="E1594">
            <v>0</v>
          </cell>
        </row>
        <row r="1595">
          <cell r="C1595">
            <v>0</v>
          </cell>
          <cell r="E1595">
            <v>0</v>
          </cell>
        </row>
        <row r="1596">
          <cell r="C1596">
            <v>0</v>
          </cell>
          <cell r="E1596">
            <v>0</v>
          </cell>
        </row>
        <row r="1597">
          <cell r="C1597">
            <v>0</v>
          </cell>
          <cell r="E1597">
            <v>0</v>
          </cell>
        </row>
        <row r="1598">
          <cell r="C1598">
            <v>0</v>
          </cell>
          <cell r="E1598">
            <v>0</v>
          </cell>
        </row>
        <row r="1599">
          <cell r="C1599">
            <v>0</v>
          </cell>
          <cell r="E1599">
            <v>0</v>
          </cell>
        </row>
        <row r="1600">
          <cell r="C1600">
            <v>0</v>
          </cell>
          <cell r="E1600">
            <v>0</v>
          </cell>
        </row>
        <row r="1601">
          <cell r="C1601">
            <v>0</v>
          </cell>
          <cell r="E1601">
            <v>0</v>
          </cell>
        </row>
        <row r="1602">
          <cell r="C1602">
            <v>0</v>
          </cell>
          <cell r="E1602">
            <v>0</v>
          </cell>
        </row>
        <row r="1603">
          <cell r="C1603">
            <v>0</v>
          </cell>
          <cell r="E1603">
            <v>0</v>
          </cell>
        </row>
        <row r="1604">
          <cell r="C1604">
            <v>0</v>
          </cell>
          <cell r="E1604">
            <v>0</v>
          </cell>
        </row>
        <row r="1605">
          <cell r="C1605">
            <v>0</v>
          </cell>
          <cell r="E1605">
            <v>0</v>
          </cell>
        </row>
        <row r="1606">
          <cell r="C1606">
            <v>0</v>
          </cell>
          <cell r="E1606">
            <v>0</v>
          </cell>
        </row>
        <row r="1607">
          <cell r="C1607">
            <v>0</v>
          </cell>
          <cell r="E1607">
            <v>0</v>
          </cell>
        </row>
        <row r="1608">
          <cell r="C1608">
            <v>0</v>
          </cell>
          <cell r="E1608">
            <v>0</v>
          </cell>
        </row>
        <row r="1609">
          <cell r="C1609">
            <v>0</v>
          </cell>
          <cell r="E1609">
            <v>0</v>
          </cell>
        </row>
        <row r="1610">
          <cell r="C1610">
            <v>0</v>
          </cell>
          <cell r="E1610">
            <v>0</v>
          </cell>
        </row>
        <row r="1611">
          <cell r="C1611">
            <v>0</v>
          </cell>
          <cell r="E1611">
            <v>0</v>
          </cell>
        </row>
        <row r="1612">
          <cell r="C1612">
            <v>0</v>
          </cell>
          <cell r="E1612">
            <v>0</v>
          </cell>
        </row>
        <row r="1613">
          <cell r="C1613">
            <v>0</v>
          </cell>
          <cell r="E1613">
            <v>0</v>
          </cell>
        </row>
        <row r="1614">
          <cell r="C1614">
            <v>0</v>
          </cell>
          <cell r="E1614">
            <v>0</v>
          </cell>
        </row>
        <row r="1615">
          <cell r="C1615">
            <v>0</v>
          </cell>
          <cell r="E1615">
            <v>0</v>
          </cell>
        </row>
        <row r="1616">
          <cell r="C1616">
            <v>0</v>
          </cell>
          <cell r="E1616">
            <v>0</v>
          </cell>
        </row>
        <row r="1617">
          <cell r="C1617">
            <v>0</v>
          </cell>
          <cell r="E1617">
            <v>0</v>
          </cell>
        </row>
        <row r="1618">
          <cell r="C1618">
            <v>0</v>
          </cell>
          <cell r="E1618">
            <v>0</v>
          </cell>
        </row>
        <row r="1619">
          <cell r="C1619">
            <v>0</v>
          </cell>
          <cell r="E1619">
            <v>0</v>
          </cell>
        </row>
        <row r="1620">
          <cell r="C1620">
            <v>0</v>
          </cell>
          <cell r="E1620">
            <v>0</v>
          </cell>
        </row>
        <row r="1621">
          <cell r="C1621">
            <v>0</v>
          </cell>
          <cell r="E1621">
            <v>0</v>
          </cell>
        </row>
        <row r="1622">
          <cell r="C1622">
            <v>0</v>
          </cell>
          <cell r="E1622">
            <v>0</v>
          </cell>
        </row>
        <row r="1623">
          <cell r="C1623">
            <v>0</v>
          </cell>
          <cell r="E1623">
            <v>0</v>
          </cell>
        </row>
        <row r="1624">
          <cell r="C1624">
            <v>0</v>
          </cell>
          <cell r="E1624">
            <v>0</v>
          </cell>
        </row>
        <row r="1625">
          <cell r="C1625">
            <v>0</v>
          </cell>
          <cell r="E1625">
            <v>0</v>
          </cell>
        </row>
        <row r="1626">
          <cell r="C1626">
            <v>0</v>
          </cell>
          <cell r="E1626">
            <v>0</v>
          </cell>
        </row>
        <row r="1627">
          <cell r="C1627">
            <v>0</v>
          </cell>
          <cell r="E1627">
            <v>0</v>
          </cell>
        </row>
        <row r="1628">
          <cell r="C1628">
            <v>0</v>
          </cell>
          <cell r="E1628">
            <v>0</v>
          </cell>
        </row>
        <row r="1629">
          <cell r="C1629">
            <v>0</v>
          </cell>
          <cell r="E1629">
            <v>0</v>
          </cell>
        </row>
        <row r="1630">
          <cell r="C1630">
            <v>0</v>
          </cell>
          <cell r="E1630">
            <v>0</v>
          </cell>
        </row>
        <row r="1631">
          <cell r="C1631">
            <v>0</v>
          </cell>
          <cell r="E1631">
            <v>0</v>
          </cell>
        </row>
        <row r="1632">
          <cell r="C1632">
            <v>0</v>
          </cell>
          <cell r="E1632">
            <v>0</v>
          </cell>
        </row>
        <row r="1633">
          <cell r="C1633">
            <v>0</v>
          </cell>
          <cell r="E1633">
            <v>0</v>
          </cell>
        </row>
        <row r="1634">
          <cell r="C1634">
            <v>0</v>
          </cell>
          <cell r="E1634">
            <v>0</v>
          </cell>
        </row>
        <row r="1635">
          <cell r="C1635">
            <v>0</v>
          </cell>
          <cell r="E1635">
            <v>0</v>
          </cell>
        </row>
        <row r="1636">
          <cell r="C1636">
            <v>0</v>
          </cell>
          <cell r="E1636">
            <v>0</v>
          </cell>
        </row>
        <row r="1637">
          <cell r="C1637">
            <v>0</v>
          </cell>
          <cell r="E1637">
            <v>0</v>
          </cell>
        </row>
        <row r="1638">
          <cell r="C1638">
            <v>0</v>
          </cell>
          <cell r="E1638">
            <v>0</v>
          </cell>
        </row>
        <row r="1639">
          <cell r="C1639">
            <v>0</v>
          </cell>
          <cell r="E1639">
            <v>0</v>
          </cell>
        </row>
        <row r="1640">
          <cell r="C1640">
            <v>0</v>
          </cell>
          <cell r="E1640">
            <v>0</v>
          </cell>
        </row>
        <row r="1641">
          <cell r="C1641">
            <v>0</v>
          </cell>
          <cell r="E1641">
            <v>0</v>
          </cell>
        </row>
        <row r="1642">
          <cell r="C1642">
            <v>0</v>
          </cell>
          <cell r="E1642">
            <v>0</v>
          </cell>
        </row>
        <row r="1643">
          <cell r="C1643">
            <v>0</v>
          </cell>
          <cell r="E1643">
            <v>0</v>
          </cell>
        </row>
        <row r="1644">
          <cell r="C1644">
            <v>0</v>
          </cell>
          <cell r="E1644">
            <v>0</v>
          </cell>
        </row>
        <row r="1645">
          <cell r="C1645">
            <v>0</v>
          </cell>
          <cell r="E1645">
            <v>0</v>
          </cell>
        </row>
        <row r="1646">
          <cell r="C1646">
            <v>0</v>
          </cell>
          <cell r="E1646">
            <v>0</v>
          </cell>
        </row>
        <row r="1647">
          <cell r="C1647">
            <v>0</v>
          </cell>
          <cell r="E1647">
            <v>0</v>
          </cell>
        </row>
        <row r="1648">
          <cell r="C1648">
            <v>0</v>
          </cell>
          <cell r="E1648">
            <v>0</v>
          </cell>
        </row>
        <row r="1649">
          <cell r="C1649">
            <v>0</v>
          </cell>
          <cell r="E1649">
            <v>0</v>
          </cell>
        </row>
        <row r="1650">
          <cell r="C1650">
            <v>0</v>
          </cell>
          <cell r="E1650">
            <v>0</v>
          </cell>
        </row>
        <row r="1651">
          <cell r="C1651">
            <v>0</v>
          </cell>
          <cell r="E1651">
            <v>0</v>
          </cell>
        </row>
        <row r="1652">
          <cell r="C1652">
            <v>0</v>
          </cell>
          <cell r="E1652">
            <v>0</v>
          </cell>
        </row>
        <row r="1653">
          <cell r="C1653">
            <v>0</v>
          </cell>
          <cell r="E1653">
            <v>0</v>
          </cell>
        </row>
        <row r="1654">
          <cell r="C1654">
            <v>0</v>
          </cell>
          <cell r="E1654">
            <v>0</v>
          </cell>
        </row>
        <row r="1655">
          <cell r="C1655">
            <v>0</v>
          </cell>
          <cell r="E1655">
            <v>0</v>
          </cell>
        </row>
        <row r="1656">
          <cell r="C1656">
            <v>0</v>
          </cell>
          <cell r="E1656">
            <v>0</v>
          </cell>
        </row>
        <row r="1657">
          <cell r="C1657">
            <v>0</v>
          </cell>
          <cell r="E1657">
            <v>0</v>
          </cell>
        </row>
        <row r="1658">
          <cell r="C1658">
            <v>0</v>
          </cell>
          <cell r="E1658">
            <v>0</v>
          </cell>
        </row>
        <row r="1659">
          <cell r="C1659">
            <v>0</v>
          </cell>
          <cell r="E1659">
            <v>0</v>
          </cell>
        </row>
        <row r="1660">
          <cell r="C1660">
            <v>0</v>
          </cell>
          <cell r="E1660">
            <v>0</v>
          </cell>
        </row>
        <row r="1661">
          <cell r="C1661">
            <v>0</v>
          </cell>
          <cell r="E1661">
            <v>0</v>
          </cell>
        </row>
        <row r="1662">
          <cell r="C1662">
            <v>0</v>
          </cell>
          <cell r="E1662">
            <v>0</v>
          </cell>
        </row>
        <row r="1663">
          <cell r="C1663">
            <v>0</v>
          </cell>
          <cell r="E1663">
            <v>0</v>
          </cell>
        </row>
        <row r="1664">
          <cell r="C1664">
            <v>0</v>
          </cell>
          <cell r="E1664">
            <v>0</v>
          </cell>
        </row>
        <row r="1665">
          <cell r="C1665">
            <v>0</v>
          </cell>
          <cell r="E1665">
            <v>0</v>
          </cell>
        </row>
        <row r="1666">
          <cell r="C1666">
            <v>0</v>
          </cell>
          <cell r="E1666">
            <v>0</v>
          </cell>
        </row>
        <row r="1667">
          <cell r="C1667">
            <v>0</v>
          </cell>
          <cell r="E1667">
            <v>0</v>
          </cell>
        </row>
        <row r="1668">
          <cell r="C1668">
            <v>0</v>
          </cell>
          <cell r="E1668">
            <v>0</v>
          </cell>
        </row>
        <row r="1669">
          <cell r="C1669">
            <v>0</v>
          </cell>
          <cell r="E1669">
            <v>0</v>
          </cell>
        </row>
        <row r="1670">
          <cell r="C1670">
            <v>0</v>
          </cell>
          <cell r="E1670">
            <v>0</v>
          </cell>
        </row>
        <row r="1671">
          <cell r="C1671">
            <v>0</v>
          </cell>
          <cell r="E1671">
            <v>0</v>
          </cell>
        </row>
        <row r="1672">
          <cell r="C1672">
            <v>0</v>
          </cell>
          <cell r="E1672">
            <v>0</v>
          </cell>
        </row>
        <row r="1673">
          <cell r="C1673">
            <v>0</v>
          </cell>
          <cell r="E1673">
            <v>0</v>
          </cell>
        </row>
        <row r="1674">
          <cell r="C1674">
            <v>0</v>
          </cell>
          <cell r="E1674">
            <v>0</v>
          </cell>
        </row>
        <row r="1675">
          <cell r="C1675">
            <v>0</v>
          </cell>
          <cell r="E1675">
            <v>0</v>
          </cell>
        </row>
        <row r="1676">
          <cell r="C1676">
            <v>0</v>
          </cell>
          <cell r="E1676">
            <v>0</v>
          </cell>
        </row>
        <row r="1677">
          <cell r="C1677">
            <v>0</v>
          </cell>
          <cell r="E1677">
            <v>0</v>
          </cell>
        </row>
        <row r="1678">
          <cell r="C1678">
            <v>0</v>
          </cell>
          <cell r="E1678">
            <v>0</v>
          </cell>
        </row>
        <row r="1679">
          <cell r="C1679">
            <v>0</v>
          </cell>
          <cell r="E1679">
            <v>0</v>
          </cell>
        </row>
        <row r="1680">
          <cell r="C1680">
            <v>0</v>
          </cell>
          <cell r="E1680">
            <v>0</v>
          </cell>
        </row>
        <row r="1681">
          <cell r="C1681">
            <v>0</v>
          </cell>
          <cell r="E1681">
            <v>0</v>
          </cell>
        </row>
        <row r="1682">
          <cell r="C1682">
            <v>0</v>
          </cell>
          <cell r="E1682">
            <v>0</v>
          </cell>
        </row>
        <row r="1683">
          <cell r="C1683">
            <v>0</v>
          </cell>
          <cell r="E1683">
            <v>0</v>
          </cell>
        </row>
        <row r="1684">
          <cell r="C1684">
            <v>0</v>
          </cell>
          <cell r="E1684">
            <v>0</v>
          </cell>
        </row>
        <row r="1685">
          <cell r="C1685">
            <v>0</v>
          </cell>
          <cell r="E1685">
            <v>0</v>
          </cell>
        </row>
        <row r="1686">
          <cell r="C1686">
            <v>0</v>
          </cell>
          <cell r="E1686">
            <v>0</v>
          </cell>
        </row>
        <row r="1687">
          <cell r="C1687">
            <v>0</v>
          </cell>
          <cell r="E1687">
            <v>0</v>
          </cell>
        </row>
        <row r="1688">
          <cell r="C1688">
            <v>0</v>
          </cell>
          <cell r="E1688">
            <v>0</v>
          </cell>
        </row>
        <row r="1689">
          <cell r="C1689">
            <v>0</v>
          </cell>
          <cell r="E1689">
            <v>0</v>
          </cell>
        </row>
        <row r="1690">
          <cell r="C1690">
            <v>0</v>
          </cell>
          <cell r="E1690">
            <v>0</v>
          </cell>
        </row>
        <row r="1691">
          <cell r="C1691">
            <v>0</v>
          </cell>
          <cell r="E1691">
            <v>0</v>
          </cell>
        </row>
        <row r="1692">
          <cell r="C1692">
            <v>0</v>
          </cell>
          <cell r="E1692">
            <v>0</v>
          </cell>
        </row>
        <row r="1693">
          <cell r="C1693">
            <v>0</v>
          </cell>
          <cell r="E1693">
            <v>0</v>
          </cell>
        </row>
        <row r="1694">
          <cell r="C1694">
            <v>0</v>
          </cell>
          <cell r="E1694">
            <v>0</v>
          </cell>
        </row>
        <row r="1695">
          <cell r="C1695">
            <v>0</v>
          </cell>
          <cell r="E1695">
            <v>0</v>
          </cell>
        </row>
        <row r="1696">
          <cell r="C1696">
            <v>0</v>
          </cell>
          <cell r="E1696">
            <v>0</v>
          </cell>
        </row>
        <row r="1697">
          <cell r="C1697">
            <v>0</v>
          </cell>
          <cell r="E1697">
            <v>0</v>
          </cell>
        </row>
        <row r="1698">
          <cell r="C1698">
            <v>0</v>
          </cell>
          <cell r="E1698">
            <v>0</v>
          </cell>
        </row>
        <row r="1699">
          <cell r="C1699">
            <v>0</v>
          </cell>
          <cell r="E1699">
            <v>0</v>
          </cell>
        </row>
        <row r="1700">
          <cell r="C1700">
            <v>0</v>
          </cell>
          <cell r="E1700">
            <v>0</v>
          </cell>
        </row>
        <row r="1701">
          <cell r="C1701">
            <v>0</v>
          </cell>
          <cell r="E1701">
            <v>0</v>
          </cell>
        </row>
        <row r="1702">
          <cell r="C1702">
            <v>0</v>
          </cell>
          <cell r="E1702">
            <v>0</v>
          </cell>
        </row>
        <row r="1703">
          <cell r="C1703">
            <v>0</v>
          </cell>
          <cell r="E1703">
            <v>0</v>
          </cell>
        </row>
        <row r="1704">
          <cell r="C1704">
            <v>0</v>
          </cell>
          <cell r="E1704">
            <v>0</v>
          </cell>
        </row>
        <row r="1705">
          <cell r="C1705">
            <v>0</v>
          </cell>
          <cell r="E1705">
            <v>0</v>
          </cell>
        </row>
        <row r="1706">
          <cell r="C1706">
            <v>0</v>
          </cell>
          <cell r="E1706">
            <v>0</v>
          </cell>
        </row>
        <row r="1707">
          <cell r="C1707">
            <v>0</v>
          </cell>
          <cell r="E1707">
            <v>0</v>
          </cell>
        </row>
        <row r="1708">
          <cell r="C1708">
            <v>0</v>
          </cell>
          <cell r="E1708">
            <v>0</v>
          </cell>
        </row>
        <row r="1709">
          <cell r="C1709">
            <v>0</v>
          </cell>
          <cell r="E1709">
            <v>0</v>
          </cell>
        </row>
        <row r="1710">
          <cell r="C1710">
            <v>0</v>
          </cell>
          <cell r="E1710">
            <v>0</v>
          </cell>
        </row>
        <row r="1711">
          <cell r="C1711">
            <v>0</v>
          </cell>
          <cell r="E1711">
            <v>0</v>
          </cell>
        </row>
        <row r="1712">
          <cell r="C1712">
            <v>0</v>
          </cell>
          <cell r="E1712">
            <v>0</v>
          </cell>
        </row>
        <row r="1713">
          <cell r="C1713">
            <v>0</v>
          </cell>
          <cell r="E1713">
            <v>0</v>
          </cell>
        </row>
        <row r="1714">
          <cell r="C1714">
            <v>0</v>
          </cell>
          <cell r="E1714">
            <v>0</v>
          </cell>
        </row>
        <row r="1715">
          <cell r="C1715">
            <v>0</v>
          </cell>
          <cell r="E1715">
            <v>0</v>
          </cell>
        </row>
        <row r="1716">
          <cell r="C1716">
            <v>0</v>
          </cell>
          <cell r="E1716">
            <v>0</v>
          </cell>
        </row>
        <row r="1717">
          <cell r="C1717">
            <v>0</v>
          </cell>
          <cell r="E1717">
            <v>0</v>
          </cell>
        </row>
        <row r="1718">
          <cell r="C1718">
            <v>0</v>
          </cell>
          <cell r="E1718">
            <v>0</v>
          </cell>
        </row>
        <row r="1719">
          <cell r="C1719">
            <v>0</v>
          </cell>
          <cell r="E1719">
            <v>0</v>
          </cell>
        </row>
        <row r="1720">
          <cell r="C1720">
            <v>0</v>
          </cell>
          <cell r="E1720">
            <v>0</v>
          </cell>
        </row>
        <row r="1721">
          <cell r="C1721">
            <v>0</v>
          </cell>
          <cell r="E1721">
            <v>0</v>
          </cell>
        </row>
        <row r="1722">
          <cell r="C1722">
            <v>0</v>
          </cell>
          <cell r="E1722">
            <v>0</v>
          </cell>
        </row>
        <row r="1723">
          <cell r="C1723">
            <v>0</v>
          </cell>
          <cell r="E1723">
            <v>0</v>
          </cell>
        </row>
        <row r="1724">
          <cell r="C1724">
            <v>0</v>
          </cell>
          <cell r="E1724">
            <v>0</v>
          </cell>
        </row>
        <row r="1725">
          <cell r="C1725">
            <v>0</v>
          </cell>
          <cell r="E1725">
            <v>0</v>
          </cell>
        </row>
        <row r="1726">
          <cell r="C1726">
            <v>0</v>
          </cell>
          <cell r="E1726">
            <v>0</v>
          </cell>
        </row>
        <row r="1727">
          <cell r="C1727">
            <v>0</v>
          </cell>
          <cell r="E1727">
            <v>0</v>
          </cell>
        </row>
        <row r="1728">
          <cell r="C1728">
            <v>0</v>
          </cell>
          <cell r="E1728">
            <v>0</v>
          </cell>
        </row>
        <row r="1729">
          <cell r="C1729">
            <v>0</v>
          </cell>
          <cell r="E1729">
            <v>0</v>
          </cell>
        </row>
        <row r="1730">
          <cell r="C1730">
            <v>0</v>
          </cell>
          <cell r="E1730">
            <v>0</v>
          </cell>
        </row>
        <row r="1731">
          <cell r="C1731">
            <v>0</v>
          </cell>
          <cell r="E1731">
            <v>0</v>
          </cell>
        </row>
        <row r="1732">
          <cell r="C1732">
            <v>0</v>
          </cell>
          <cell r="E1732">
            <v>0</v>
          </cell>
        </row>
        <row r="1733">
          <cell r="C1733">
            <v>0</v>
          </cell>
          <cell r="E1733">
            <v>0</v>
          </cell>
        </row>
        <row r="1734">
          <cell r="C1734">
            <v>0</v>
          </cell>
          <cell r="E1734">
            <v>0</v>
          </cell>
        </row>
        <row r="1735">
          <cell r="C1735">
            <v>0</v>
          </cell>
          <cell r="E1735">
            <v>0</v>
          </cell>
        </row>
        <row r="1736">
          <cell r="C1736">
            <v>0</v>
          </cell>
          <cell r="E1736">
            <v>0</v>
          </cell>
        </row>
        <row r="1737">
          <cell r="C1737">
            <v>0</v>
          </cell>
          <cell r="E1737">
            <v>0</v>
          </cell>
        </row>
        <row r="1738">
          <cell r="C1738">
            <v>0</v>
          </cell>
          <cell r="E1738">
            <v>0</v>
          </cell>
        </row>
        <row r="1739">
          <cell r="C1739">
            <v>0</v>
          </cell>
          <cell r="E1739">
            <v>0</v>
          </cell>
        </row>
        <row r="1740">
          <cell r="C1740">
            <v>0</v>
          </cell>
          <cell r="E1740">
            <v>0</v>
          </cell>
        </row>
        <row r="1741">
          <cell r="C1741">
            <v>0</v>
          </cell>
          <cell r="E1741">
            <v>0</v>
          </cell>
        </row>
        <row r="1742">
          <cell r="C1742">
            <v>0</v>
          </cell>
          <cell r="E1742">
            <v>0</v>
          </cell>
        </row>
        <row r="1743">
          <cell r="C1743">
            <v>0</v>
          </cell>
          <cell r="E1743">
            <v>0</v>
          </cell>
        </row>
        <row r="1744">
          <cell r="C1744">
            <v>0</v>
          </cell>
          <cell r="E1744">
            <v>0</v>
          </cell>
        </row>
        <row r="1745">
          <cell r="C1745">
            <v>0</v>
          </cell>
          <cell r="E1745">
            <v>0</v>
          </cell>
        </row>
        <row r="1746">
          <cell r="C1746">
            <v>0</v>
          </cell>
          <cell r="E1746">
            <v>0</v>
          </cell>
        </row>
        <row r="1747">
          <cell r="C1747">
            <v>0</v>
          </cell>
          <cell r="E1747">
            <v>0</v>
          </cell>
        </row>
        <row r="1748">
          <cell r="C1748">
            <v>0</v>
          </cell>
          <cell r="E1748">
            <v>0</v>
          </cell>
        </row>
        <row r="1749">
          <cell r="C1749">
            <v>0</v>
          </cell>
          <cell r="E1749">
            <v>0</v>
          </cell>
        </row>
        <row r="1750">
          <cell r="C1750">
            <v>0</v>
          </cell>
          <cell r="E1750">
            <v>0</v>
          </cell>
        </row>
        <row r="1751">
          <cell r="C1751">
            <v>0</v>
          </cell>
          <cell r="E1751">
            <v>0</v>
          </cell>
        </row>
        <row r="1752">
          <cell r="C1752">
            <v>0</v>
          </cell>
          <cell r="E1752">
            <v>0</v>
          </cell>
        </row>
        <row r="1753">
          <cell r="C1753">
            <v>0</v>
          </cell>
          <cell r="E1753">
            <v>0</v>
          </cell>
        </row>
        <row r="1754">
          <cell r="C1754">
            <v>0</v>
          </cell>
          <cell r="E1754">
            <v>0</v>
          </cell>
        </row>
        <row r="1755">
          <cell r="C1755">
            <v>0</v>
          </cell>
          <cell r="E1755">
            <v>0</v>
          </cell>
        </row>
        <row r="1756">
          <cell r="C1756">
            <v>0</v>
          </cell>
          <cell r="E1756">
            <v>0</v>
          </cell>
        </row>
        <row r="1757">
          <cell r="C1757">
            <v>0</v>
          </cell>
          <cell r="E1757">
            <v>0</v>
          </cell>
        </row>
        <row r="1758">
          <cell r="C1758">
            <v>0</v>
          </cell>
          <cell r="E1758">
            <v>0</v>
          </cell>
        </row>
        <row r="1759">
          <cell r="C1759">
            <v>0</v>
          </cell>
          <cell r="E1759">
            <v>0</v>
          </cell>
        </row>
        <row r="1760">
          <cell r="C1760">
            <v>0</v>
          </cell>
          <cell r="E1760">
            <v>0</v>
          </cell>
        </row>
        <row r="1761">
          <cell r="C1761">
            <v>0</v>
          </cell>
          <cell r="E1761">
            <v>0</v>
          </cell>
        </row>
        <row r="1762">
          <cell r="C1762">
            <v>0</v>
          </cell>
          <cell r="E1762">
            <v>0</v>
          </cell>
        </row>
        <row r="1763">
          <cell r="C1763">
            <v>0</v>
          </cell>
          <cell r="E1763">
            <v>0</v>
          </cell>
        </row>
        <row r="1764">
          <cell r="C1764">
            <v>0</v>
          </cell>
          <cell r="E1764">
            <v>0</v>
          </cell>
        </row>
        <row r="1765">
          <cell r="C1765">
            <v>0</v>
          </cell>
          <cell r="E1765">
            <v>0</v>
          </cell>
        </row>
        <row r="1766">
          <cell r="C1766">
            <v>0</v>
          </cell>
          <cell r="E1766">
            <v>0</v>
          </cell>
        </row>
        <row r="1767">
          <cell r="C1767">
            <v>0</v>
          </cell>
          <cell r="E1767">
            <v>0</v>
          </cell>
        </row>
        <row r="1768">
          <cell r="C1768">
            <v>0</v>
          </cell>
          <cell r="E1768">
            <v>0</v>
          </cell>
        </row>
        <row r="1769">
          <cell r="C1769">
            <v>0</v>
          </cell>
          <cell r="E1769">
            <v>0</v>
          </cell>
        </row>
        <row r="1770">
          <cell r="C1770">
            <v>0</v>
          </cell>
          <cell r="E1770">
            <v>0</v>
          </cell>
        </row>
        <row r="1771">
          <cell r="C1771">
            <v>0</v>
          </cell>
          <cell r="E1771">
            <v>0</v>
          </cell>
        </row>
        <row r="1772">
          <cell r="C1772">
            <v>0</v>
          </cell>
          <cell r="E1772">
            <v>0</v>
          </cell>
        </row>
        <row r="1773">
          <cell r="C1773">
            <v>0</v>
          </cell>
          <cell r="E1773">
            <v>0</v>
          </cell>
        </row>
        <row r="1774">
          <cell r="C1774">
            <v>0</v>
          </cell>
          <cell r="E1774">
            <v>0</v>
          </cell>
        </row>
        <row r="1775">
          <cell r="C1775">
            <v>0</v>
          </cell>
          <cell r="E1775">
            <v>0</v>
          </cell>
        </row>
        <row r="1776">
          <cell r="C1776">
            <v>0</v>
          </cell>
          <cell r="E1776">
            <v>0</v>
          </cell>
        </row>
        <row r="1777">
          <cell r="C1777">
            <v>0</v>
          </cell>
          <cell r="E1777">
            <v>0</v>
          </cell>
        </row>
        <row r="1778">
          <cell r="C1778">
            <v>0</v>
          </cell>
          <cell r="E1778">
            <v>0</v>
          </cell>
        </row>
        <row r="1779">
          <cell r="C1779">
            <v>0</v>
          </cell>
          <cell r="E1779">
            <v>0</v>
          </cell>
        </row>
        <row r="1780">
          <cell r="C1780">
            <v>0</v>
          </cell>
          <cell r="E1780">
            <v>0</v>
          </cell>
        </row>
        <row r="1781">
          <cell r="C1781">
            <v>0</v>
          </cell>
          <cell r="E1781">
            <v>0</v>
          </cell>
        </row>
        <row r="1782">
          <cell r="C1782">
            <v>0</v>
          </cell>
          <cell r="E1782">
            <v>0</v>
          </cell>
        </row>
        <row r="1783">
          <cell r="C1783">
            <v>0</v>
          </cell>
          <cell r="E1783">
            <v>0</v>
          </cell>
        </row>
        <row r="1784">
          <cell r="C1784">
            <v>0</v>
          </cell>
          <cell r="E1784">
            <v>0</v>
          </cell>
        </row>
        <row r="1785">
          <cell r="C1785">
            <v>0</v>
          </cell>
          <cell r="E1785">
            <v>0</v>
          </cell>
        </row>
        <row r="1786">
          <cell r="C1786">
            <v>0</v>
          </cell>
          <cell r="E1786">
            <v>0</v>
          </cell>
        </row>
        <row r="1787">
          <cell r="C1787">
            <v>0</v>
          </cell>
          <cell r="E1787">
            <v>0</v>
          </cell>
        </row>
        <row r="1788">
          <cell r="C1788">
            <v>0</v>
          </cell>
          <cell r="E1788">
            <v>0</v>
          </cell>
        </row>
        <row r="1789">
          <cell r="C1789">
            <v>0</v>
          </cell>
          <cell r="E1789">
            <v>0</v>
          </cell>
        </row>
        <row r="1790">
          <cell r="C1790">
            <v>0</v>
          </cell>
          <cell r="E1790">
            <v>0</v>
          </cell>
        </row>
        <row r="1791">
          <cell r="C1791">
            <v>0</v>
          </cell>
          <cell r="E1791">
            <v>0</v>
          </cell>
        </row>
        <row r="1792">
          <cell r="C1792">
            <v>0</v>
          </cell>
          <cell r="E1792">
            <v>0</v>
          </cell>
        </row>
        <row r="1793">
          <cell r="C1793">
            <v>0</v>
          </cell>
          <cell r="E1793">
            <v>0</v>
          </cell>
        </row>
        <row r="1794">
          <cell r="C1794">
            <v>0</v>
          </cell>
          <cell r="E1794">
            <v>0</v>
          </cell>
        </row>
        <row r="1795">
          <cell r="C1795">
            <v>0</v>
          </cell>
          <cell r="E1795">
            <v>0</v>
          </cell>
        </row>
        <row r="1796">
          <cell r="C1796">
            <v>0</v>
          </cell>
          <cell r="E1796">
            <v>0</v>
          </cell>
        </row>
        <row r="1797">
          <cell r="C1797">
            <v>0</v>
          </cell>
          <cell r="E1797">
            <v>0</v>
          </cell>
        </row>
        <row r="1798">
          <cell r="C1798">
            <v>0</v>
          </cell>
          <cell r="E1798">
            <v>0</v>
          </cell>
        </row>
        <row r="1799">
          <cell r="C1799">
            <v>0</v>
          </cell>
          <cell r="E1799">
            <v>0</v>
          </cell>
        </row>
        <row r="1800">
          <cell r="C1800">
            <v>0</v>
          </cell>
          <cell r="E1800">
            <v>0</v>
          </cell>
        </row>
        <row r="1801">
          <cell r="C1801">
            <v>0</v>
          </cell>
          <cell r="E1801">
            <v>0</v>
          </cell>
        </row>
        <row r="1802">
          <cell r="C1802">
            <v>0</v>
          </cell>
          <cell r="E1802">
            <v>0</v>
          </cell>
        </row>
        <row r="1803">
          <cell r="C1803">
            <v>0</v>
          </cell>
          <cell r="E1803">
            <v>0</v>
          </cell>
        </row>
        <row r="1804">
          <cell r="C1804">
            <v>0</v>
          </cell>
          <cell r="E1804">
            <v>0</v>
          </cell>
        </row>
        <row r="1805">
          <cell r="C1805">
            <v>0</v>
          </cell>
          <cell r="E1805">
            <v>0</v>
          </cell>
        </row>
        <row r="1806">
          <cell r="C1806">
            <v>0</v>
          </cell>
          <cell r="E1806">
            <v>0</v>
          </cell>
        </row>
        <row r="1807">
          <cell r="C1807">
            <v>0</v>
          </cell>
          <cell r="E1807">
            <v>0</v>
          </cell>
        </row>
        <row r="1808">
          <cell r="C1808">
            <v>0</v>
          </cell>
          <cell r="E1808">
            <v>0</v>
          </cell>
        </row>
        <row r="1809">
          <cell r="C1809">
            <v>0</v>
          </cell>
          <cell r="E1809">
            <v>0</v>
          </cell>
        </row>
        <row r="1810">
          <cell r="C1810">
            <v>0</v>
          </cell>
          <cell r="E1810">
            <v>0</v>
          </cell>
        </row>
        <row r="1811">
          <cell r="C1811">
            <v>0</v>
          </cell>
          <cell r="E1811">
            <v>0</v>
          </cell>
        </row>
        <row r="1812">
          <cell r="C1812">
            <v>0</v>
          </cell>
          <cell r="E1812">
            <v>0</v>
          </cell>
        </row>
        <row r="1813">
          <cell r="C1813">
            <v>0</v>
          </cell>
          <cell r="E1813">
            <v>0</v>
          </cell>
        </row>
        <row r="1814">
          <cell r="C1814">
            <v>0</v>
          </cell>
          <cell r="E1814">
            <v>0</v>
          </cell>
        </row>
        <row r="1815">
          <cell r="C1815">
            <v>0</v>
          </cell>
          <cell r="E1815">
            <v>0</v>
          </cell>
        </row>
        <row r="1816">
          <cell r="C1816">
            <v>0</v>
          </cell>
          <cell r="E1816">
            <v>0</v>
          </cell>
        </row>
        <row r="1817">
          <cell r="C1817">
            <v>0</v>
          </cell>
          <cell r="E1817">
            <v>0</v>
          </cell>
        </row>
        <row r="1818">
          <cell r="C1818">
            <v>0</v>
          </cell>
          <cell r="E1818">
            <v>0</v>
          </cell>
        </row>
        <row r="1819">
          <cell r="C1819">
            <v>0</v>
          </cell>
          <cell r="E1819">
            <v>0</v>
          </cell>
        </row>
        <row r="1820">
          <cell r="C1820">
            <v>0</v>
          </cell>
          <cell r="E1820">
            <v>0</v>
          </cell>
        </row>
        <row r="1821">
          <cell r="C1821">
            <v>0</v>
          </cell>
          <cell r="E1821">
            <v>0</v>
          </cell>
        </row>
        <row r="1822">
          <cell r="C1822">
            <v>0</v>
          </cell>
          <cell r="E1822">
            <v>0</v>
          </cell>
        </row>
        <row r="1823">
          <cell r="C1823">
            <v>0</v>
          </cell>
          <cell r="E1823">
            <v>0</v>
          </cell>
        </row>
        <row r="1824">
          <cell r="C1824">
            <v>0</v>
          </cell>
          <cell r="E1824">
            <v>0</v>
          </cell>
        </row>
        <row r="1825">
          <cell r="C1825">
            <v>0</v>
          </cell>
          <cell r="E1825">
            <v>0</v>
          </cell>
        </row>
        <row r="1826">
          <cell r="C1826">
            <v>0</v>
          </cell>
          <cell r="E1826">
            <v>0</v>
          </cell>
        </row>
        <row r="1827">
          <cell r="C1827">
            <v>0</v>
          </cell>
          <cell r="E1827">
            <v>0</v>
          </cell>
        </row>
        <row r="1828">
          <cell r="C1828">
            <v>0</v>
          </cell>
          <cell r="E1828">
            <v>0</v>
          </cell>
        </row>
        <row r="1829">
          <cell r="C1829">
            <v>0</v>
          </cell>
          <cell r="E1829">
            <v>0</v>
          </cell>
        </row>
        <row r="1830">
          <cell r="C1830">
            <v>0</v>
          </cell>
          <cell r="E1830">
            <v>0</v>
          </cell>
        </row>
        <row r="1831">
          <cell r="C1831">
            <v>0</v>
          </cell>
          <cell r="E1831">
            <v>0</v>
          </cell>
        </row>
        <row r="1832">
          <cell r="C1832">
            <v>0</v>
          </cell>
          <cell r="E1832">
            <v>0</v>
          </cell>
        </row>
        <row r="1833">
          <cell r="C1833">
            <v>0</v>
          </cell>
          <cell r="E1833">
            <v>0</v>
          </cell>
        </row>
        <row r="1834">
          <cell r="C1834">
            <v>0</v>
          </cell>
          <cell r="E1834">
            <v>0</v>
          </cell>
        </row>
        <row r="1835">
          <cell r="C1835">
            <v>0</v>
          </cell>
          <cell r="E1835">
            <v>0</v>
          </cell>
        </row>
        <row r="1836">
          <cell r="C1836">
            <v>0</v>
          </cell>
          <cell r="E1836">
            <v>0</v>
          </cell>
        </row>
        <row r="1837">
          <cell r="C1837">
            <v>0</v>
          </cell>
          <cell r="E1837">
            <v>0</v>
          </cell>
        </row>
        <row r="1838">
          <cell r="C1838">
            <v>0</v>
          </cell>
          <cell r="E1838">
            <v>0</v>
          </cell>
        </row>
        <row r="1839">
          <cell r="C1839">
            <v>0</v>
          </cell>
          <cell r="E1839">
            <v>0</v>
          </cell>
        </row>
        <row r="1840">
          <cell r="C1840">
            <v>0</v>
          </cell>
          <cell r="E1840">
            <v>0</v>
          </cell>
        </row>
        <row r="1841">
          <cell r="C1841">
            <v>0</v>
          </cell>
          <cell r="E1841">
            <v>0</v>
          </cell>
        </row>
        <row r="1842">
          <cell r="C1842">
            <v>0</v>
          </cell>
          <cell r="E1842">
            <v>0</v>
          </cell>
        </row>
        <row r="1843">
          <cell r="C1843">
            <v>0</v>
          </cell>
          <cell r="E1843">
            <v>0</v>
          </cell>
        </row>
        <row r="1844">
          <cell r="C1844">
            <v>0</v>
          </cell>
          <cell r="E1844">
            <v>0</v>
          </cell>
        </row>
        <row r="1845">
          <cell r="C1845">
            <v>0</v>
          </cell>
          <cell r="E1845">
            <v>0</v>
          </cell>
        </row>
        <row r="1846">
          <cell r="C1846">
            <v>0</v>
          </cell>
          <cell r="E1846">
            <v>0</v>
          </cell>
        </row>
        <row r="1847">
          <cell r="C1847">
            <v>0</v>
          </cell>
          <cell r="E1847">
            <v>0</v>
          </cell>
        </row>
        <row r="1848">
          <cell r="C1848">
            <v>0</v>
          </cell>
          <cell r="E1848">
            <v>0</v>
          </cell>
        </row>
        <row r="1849">
          <cell r="C1849">
            <v>0</v>
          </cell>
          <cell r="E1849">
            <v>0</v>
          </cell>
        </row>
        <row r="1850">
          <cell r="C1850">
            <v>0</v>
          </cell>
          <cell r="E1850">
            <v>0</v>
          </cell>
        </row>
        <row r="1851">
          <cell r="C1851">
            <v>0</v>
          </cell>
          <cell r="E1851">
            <v>0</v>
          </cell>
        </row>
        <row r="1852">
          <cell r="C1852">
            <v>0</v>
          </cell>
          <cell r="E1852">
            <v>0</v>
          </cell>
        </row>
        <row r="1853">
          <cell r="C1853">
            <v>0</v>
          </cell>
          <cell r="E1853">
            <v>0</v>
          </cell>
        </row>
        <row r="1854">
          <cell r="C1854">
            <v>0</v>
          </cell>
          <cell r="E1854">
            <v>0</v>
          </cell>
        </row>
        <row r="1855">
          <cell r="C1855">
            <v>0</v>
          </cell>
          <cell r="E1855">
            <v>0</v>
          </cell>
        </row>
        <row r="1856">
          <cell r="C1856">
            <v>0</v>
          </cell>
          <cell r="E1856">
            <v>0</v>
          </cell>
        </row>
        <row r="1857">
          <cell r="C1857">
            <v>0</v>
          </cell>
          <cell r="E1857">
            <v>0</v>
          </cell>
        </row>
        <row r="1858">
          <cell r="C1858">
            <v>0</v>
          </cell>
          <cell r="E1858">
            <v>0</v>
          </cell>
        </row>
        <row r="1859">
          <cell r="C1859">
            <v>0</v>
          </cell>
          <cell r="E1859">
            <v>0</v>
          </cell>
        </row>
        <row r="1860">
          <cell r="C1860">
            <v>0</v>
          </cell>
          <cell r="E1860">
            <v>0</v>
          </cell>
        </row>
        <row r="1861">
          <cell r="C1861">
            <v>0</v>
          </cell>
          <cell r="E1861">
            <v>0</v>
          </cell>
        </row>
        <row r="1862">
          <cell r="C1862">
            <v>0</v>
          </cell>
          <cell r="E1862">
            <v>0</v>
          </cell>
        </row>
        <row r="1863">
          <cell r="C1863">
            <v>0</v>
          </cell>
          <cell r="E1863">
            <v>0</v>
          </cell>
        </row>
        <row r="1864">
          <cell r="C1864">
            <v>0</v>
          </cell>
          <cell r="E1864">
            <v>0</v>
          </cell>
        </row>
        <row r="1865">
          <cell r="C1865">
            <v>0</v>
          </cell>
          <cell r="E1865">
            <v>0</v>
          </cell>
        </row>
        <row r="1866">
          <cell r="C1866">
            <v>0</v>
          </cell>
          <cell r="E1866">
            <v>0</v>
          </cell>
        </row>
        <row r="1867">
          <cell r="C1867">
            <v>0</v>
          </cell>
          <cell r="E1867">
            <v>0</v>
          </cell>
        </row>
        <row r="1868">
          <cell r="C1868">
            <v>0</v>
          </cell>
          <cell r="E1868">
            <v>0</v>
          </cell>
        </row>
        <row r="1869">
          <cell r="C1869">
            <v>0</v>
          </cell>
          <cell r="E1869">
            <v>0</v>
          </cell>
        </row>
        <row r="1870">
          <cell r="C1870">
            <v>0</v>
          </cell>
          <cell r="E1870">
            <v>0</v>
          </cell>
        </row>
        <row r="1871">
          <cell r="C1871">
            <v>0</v>
          </cell>
          <cell r="E1871">
            <v>0</v>
          </cell>
        </row>
        <row r="1872">
          <cell r="C1872">
            <v>0</v>
          </cell>
          <cell r="E1872">
            <v>0</v>
          </cell>
        </row>
        <row r="1873">
          <cell r="C1873">
            <v>0</v>
          </cell>
          <cell r="E1873">
            <v>0</v>
          </cell>
        </row>
        <row r="1874">
          <cell r="C1874">
            <v>0</v>
          </cell>
          <cell r="E1874">
            <v>0</v>
          </cell>
        </row>
        <row r="1875">
          <cell r="C1875">
            <v>0</v>
          </cell>
          <cell r="E1875">
            <v>0</v>
          </cell>
        </row>
        <row r="1876">
          <cell r="C1876">
            <v>0</v>
          </cell>
          <cell r="E1876">
            <v>0</v>
          </cell>
        </row>
        <row r="1877">
          <cell r="C1877">
            <v>0</v>
          </cell>
          <cell r="E1877">
            <v>0</v>
          </cell>
        </row>
        <row r="1878">
          <cell r="C1878">
            <v>0</v>
          </cell>
          <cell r="E1878">
            <v>0</v>
          </cell>
        </row>
        <row r="1879">
          <cell r="C1879">
            <v>0</v>
          </cell>
          <cell r="E1879">
            <v>0</v>
          </cell>
        </row>
        <row r="1880">
          <cell r="C1880">
            <v>0</v>
          </cell>
          <cell r="E1880">
            <v>0</v>
          </cell>
        </row>
        <row r="1881">
          <cell r="C1881">
            <v>0</v>
          </cell>
          <cell r="E1881">
            <v>0</v>
          </cell>
        </row>
        <row r="1882">
          <cell r="C1882">
            <v>0</v>
          </cell>
          <cell r="E1882">
            <v>0</v>
          </cell>
        </row>
        <row r="1883">
          <cell r="C1883">
            <v>0</v>
          </cell>
          <cell r="E1883">
            <v>0</v>
          </cell>
        </row>
        <row r="1884">
          <cell r="C1884">
            <v>0</v>
          </cell>
          <cell r="E1884">
            <v>0</v>
          </cell>
        </row>
        <row r="1885">
          <cell r="C1885">
            <v>0</v>
          </cell>
          <cell r="E1885">
            <v>0</v>
          </cell>
        </row>
        <row r="1886">
          <cell r="C1886">
            <v>0</v>
          </cell>
          <cell r="E1886">
            <v>0</v>
          </cell>
        </row>
        <row r="1887">
          <cell r="C1887">
            <v>0</v>
          </cell>
          <cell r="E1887">
            <v>0</v>
          </cell>
        </row>
        <row r="1888">
          <cell r="C1888">
            <v>0</v>
          </cell>
          <cell r="E1888">
            <v>0</v>
          </cell>
        </row>
        <row r="1889">
          <cell r="C1889">
            <v>0</v>
          </cell>
          <cell r="E1889">
            <v>0</v>
          </cell>
        </row>
        <row r="1890">
          <cell r="C1890">
            <v>0</v>
          </cell>
          <cell r="E1890">
            <v>0</v>
          </cell>
        </row>
        <row r="1891">
          <cell r="C1891">
            <v>0</v>
          </cell>
          <cell r="E1891">
            <v>0</v>
          </cell>
        </row>
        <row r="1892">
          <cell r="C1892">
            <v>0</v>
          </cell>
          <cell r="E1892">
            <v>0</v>
          </cell>
        </row>
        <row r="1893">
          <cell r="C1893">
            <v>0</v>
          </cell>
          <cell r="E1893">
            <v>0</v>
          </cell>
        </row>
        <row r="1894">
          <cell r="C1894">
            <v>0</v>
          </cell>
          <cell r="E1894">
            <v>0</v>
          </cell>
        </row>
        <row r="1895">
          <cell r="C1895">
            <v>0</v>
          </cell>
          <cell r="E1895">
            <v>0</v>
          </cell>
        </row>
        <row r="1896">
          <cell r="C1896">
            <v>0</v>
          </cell>
          <cell r="E1896">
            <v>0</v>
          </cell>
        </row>
        <row r="1897">
          <cell r="C1897">
            <v>0</v>
          </cell>
          <cell r="E1897">
            <v>0</v>
          </cell>
        </row>
        <row r="1898">
          <cell r="C1898">
            <v>0</v>
          </cell>
          <cell r="E1898">
            <v>0</v>
          </cell>
        </row>
        <row r="1899">
          <cell r="C1899">
            <v>0</v>
          </cell>
          <cell r="E1899">
            <v>0</v>
          </cell>
        </row>
        <row r="1900">
          <cell r="C1900">
            <v>0</v>
          </cell>
          <cell r="E1900">
            <v>0</v>
          </cell>
        </row>
        <row r="1901">
          <cell r="C1901">
            <v>0</v>
          </cell>
          <cell r="E1901">
            <v>0</v>
          </cell>
        </row>
        <row r="1902">
          <cell r="C1902">
            <v>0</v>
          </cell>
          <cell r="E1902">
            <v>0</v>
          </cell>
        </row>
        <row r="1903">
          <cell r="C1903">
            <v>0</v>
          </cell>
          <cell r="E1903">
            <v>0</v>
          </cell>
        </row>
        <row r="1904">
          <cell r="C1904">
            <v>0</v>
          </cell>
          <cell r="E1904">
            <v>0</v>
          </cell>
        </row>
        <row r="1905">
          <cell r="C1905">
            <v>0</v>
          </cell>
          <cell r="E1905">
            <v>0</v>
          </cell>
        </row>
        <row r="1906">
          <cell r="C1906">
            <v>0</v>
          </cell>
          <cell r="E1906">
            <v>0</v>
          </cell>
        </row>
        <row r="1907">
          <cell r="C1907">
            <v>0</v>
          </cell>
          <cell r="E1907">
            <v>0</v>
          </cell>
        </row>
        <row r="1908">
          <cell r="C1908">
            <v>0</v>
          </cell>
          <cell r="E1908">
            <v>0</v>
          </cell>
        </row>
        <row r="1909">
          <cell r="C1909">
            <v>0</v>
          </cell>
          <cell r="E1909">
            <v>0</v>
          </cell>
        </row>
        <row r="1910">
          <cell r="C1910">
            <v>0</v>
          </cell>
          <cell r="E1910">
            <v>0</v>
          </cell>
        </row>
        <row r="1911">
          <cell r="C1911">
            <v>0</v>
          </cell>
          <cell r="E1911">
            <v>0</v>
          </cell>
        </row>
        <row r="1912">
          <cell r="C1912">
            <v>0</v>
          </cell>
          <cell r="E1912">
            <v>0</v>
          </cell>
        </row>
        <row r="1913">
          <cell r="C1913">
            <v>0</v>
          </cell>
          <cell r="E1913">
            <v>0</v>
          </cell>
        </row>
        <row r="1914">
          <cell r="C1914">
            <v>0</v>
          </cell>
          <cell r="E1914">
            <v>0</v>
          </cell>
        </row>
        <row r="1915">
          <cell r="C1915">
            <v>0</v>
          </cell>
          <cell r="E1915">
            <v>0</v>
          </cell>
        </row>
        <row r="1916">
          <cell r="C1916">
            <v>0</v>
          </cell>
          <cell r="E1916">
            <v>0</v>
          </cell>
        </row>
        <row r="1917">
          <cell r="C1917">
            <v>0</v>
          </cell>
          <cell r="E1917">
            <v>0</v>
          </cell>
        </row>
        <row r="1918">
          <cell r="C1918">
            <v>0</v>
          </cell>
          <cell r="E1918">
            <v>0</v>
          </cell>
        </row>
        <row r="1919">
          <cell r="C1919">
            <v>0</v>
          </cell>
          <cell r="E1919">
            <v>0</v>
          </cell>
        </row>
        <row r="1920">
          <cell r="C1920">
            <v>0</v>
          </cell>
          <cell r="E1920">
            <v>0</v>
          </cell>
        </row>
        <row r="1921">
          <cell r="C1921">
            <v>0</v>
          </cell>
          <cell r="E1921">
            <v>0</v>
          </cell>
        </row>
        <row r="1922">
          <cell r="C1922">
            <v>0</v>
          </cell>
          <cell r="E1922">
            <v>0</v>
          </cell>
        </row>
        <row r="1923">
          <cell r="C1923">
            <v>0</v>
          </cell>
          <cell r="E1923">
            <v>0</v>
          </cell>
        </row>
        <row r="1924">
          <cell r="C1924">
            <v>0</v>
          </cell>
          <cell r="E1924">
            <v>0</v>
          </cell>
        </row>
        <row r="1925">
          <cell r="C1925">
            <v>0</v>
          </cell>
          <cell r="E1925">
            <v>0</v>
          </cell>
        </row>
        <row r="1926">
          <cell r="C1926">
            <v>0</v>
          </cell>
          <cell r="E1926">
            <v>0</v>
          </cell>
        </row>
        <row r="1927">
          <cell r="C1927">
            <v>0</v>
          </cell>
          <cell r="E1927">
            <v>0</v>
          </cell>
        </row>
        <row r="1928">
          <cell r="C1928">
            <v>0</v>
          </cell>
          <cell r="E1928">
            <v>0</v>
          </cell>
        </row>
        <row r="1929">
          <cell r="C1929">
            <v>0</v>
          </cell>
          <cell r="E1929">
            <v>0</v>
          </cell>
        </row>
        <row r="1930">
          <cell r="C1930">
            <v>0</v>
          </cell>
          <cell r="E1930">
            <v>0</v>
          </cell>
        </row>
        <row r="1931">
          <cell r="C1931">
            <v>0</v>
          </cell>
          <cell r="E1931">
            <v>0</v>
          </cell>
        </row>
        <row r="1932">
          <cell r="C1932">
            <v>0</v>
          </cell>
          <cell r="E1932">
            <v>0</v>
          </cell>
        </row>
        <row r="1933">
          <cell r="C1933">
            <v>0</v>
          </cell>
          <cell r="E1933">
            <v>0</v>
          </cell>
        </row>
        <row r="1934">
          <cell r="C1934">
            <v>0</v>
          </cell>
          <cell r="E1934">
            <v>0</v>
          </cell>
        </row>
        <row r="1935">
          <cell r="C1935">
            <v>0</v>
          </cell>
          <cell r="E1935">
            <v>0</v>
          </cell>
        </row>
        <row r="1936">
          <cell r="C1936">
            <v>0</v>
          </cell>
          <cell r="E1936">
            <v>0</v>
          </cell>
        </row>
        <row r="1937">
          <cell r="C1937">
            <v>0</v>
          </cell>
          <cell r="E1937">
            <v>0</v>
          </cell>
        </row>
        <row r="1938">
          <cell r="C1938">
            <v>0</v>
          </cell>
          <cell r="E1938">
            <v>0</v>
          </cell>
        </row>
        <row r="1939">
          <cell r="C1939">
            <v>0</v>
          </cell>
          <cell r="E1939">
            <v>0</v>
          </cell>
        </row>
        <row r="1940">
          <cell r="C1940">
            <v>0</v>
          </cell>
          <cell r="E1940">
            <v>0</v>
          </cell>
        </row>
        <row r="1941">
          <cell r="C1941">
            <v>0</v>
          </cell>
          <cell r="E1941">
            <v>0</v>
          </cell>
        </row>
        <row r="1942">
          <cell r="C1942">
            <v>0</v>
          </cell>
          <cell r="E1942">
            <v>0</v>
          </cell>
        </row>
        <row r="1943">
          <cell r="C1943">
            <v>0</v>
          </cell>
          <cell r="E1943">
            <v>0</v>
          </cell>
        </row>
        <row r="1944">
          <cell r="C1944">
            <v>0</v>
          </cell>
          <cell r="E1944">
            <v>0</v>
          </cell>
        </row>
        <row r="1945">
          <cell r="C1945">
            <v>0</v>
          </cell>
          <cell r="E1945">
            <v>0</v>
          </cell>
        </row>
        <row r="1946">
          <cell r="C1946">
            <v>0</v>
          </cell>
          <cell r="E1946">
            <v>0</v>
          </cell>
        </row>
        <row r="1947">
          <cell r="C1947">
            <v>0</v>
          </cell>
          <cell r="E1947">
            <v>0</v>
          </cell>
        </row>
        <row r="1948">
          <cell r="C1948">
            <v>0</v>
          </cell>
          <cell r="E1948">
            <v>0</v>
          </cell>
        </row>
        <row r="1949">
          <cell r="C1949">
            <v>0</v>
          </cell>
          <cell r="E1949">
            <v>0</v>
          </cell>
        </row>
        <row r="1950">
          <cell r="C1950">
            <v>0</v>
          </cell>
          <cell r="E1950">
            <v>0</v>
          </cell>
        </row>
        <row r="1951">
          <cell r="C1951">
            <v>0</v>
          </cell>
          <cell r="E1951">
            <v>0</v>
          </cell>
        </row>
        <row r="1952">
          <cell r="C1952">
            <v>0</v>
          </cell>
          <cell r="E1952">
            <v>0</v>
          </cell>
        </row>
        <row r="1953">
          <cell r="C1953">
            <v>0</v>
          </cell>
          <cell r="E1953">
            <v>0</v>
          </cell>
        </row>
        <row r="1954">
          <cell r="C1954">
            <v>0</v>
          </cell>
          <cell r="E1954">
            <v>0</v>
          </cell>
        </row>
        <row r="1955">
          <cell r="C1955">
            <v>0</v>
          </cell>
          <cell r="E1955">
            <v>0</v>
          </cell>
        </row>
        <row r="1956">
          <cell r="C1956">
            <v>0</v>
          </cell>
          <cell r="E1956">
            <v>0</v>
          </cell>
        </row>
        <row r="1957">
          <cell r="C1957">
            <v>0</v>
          </cell>
          <cell r="E1957">
            <v>0</v>
          </cell>
        </row>
        <row r="1958">
          <cell r="C1958">
            <v>0</v>
          </cell>
          <cell r="E1958">
            <v>0</v>
          </cell>
        </row>
        <row r="1959">
          <cell r="C1959">
            <v>0</v>
          </cell>
          <cell r="E1959">
            <v>0</v>
          </cell>
        </row>
        <row r="1960">
          <cell r="C1960">
            <v>0</v>
          </cell>
          <cell r="E1960">
            <v>0</v>
          </cell>
        </row>
        <row r="1961">
          <cell r="C1961">
            <v>0</v>
          </cell>
          <cell r="E1961">
            <v>0</v>
          </cell>
        </row>
        <row r="1962">
          <cell r="C1962">
            <v>0</v>
          </cell>
          <cell r="E1962">
            <v>0</v>
          </cell>
        </row>
        <row r="1963">
          <cell r="C1963">
            <v>0</v>
          </cell>
          <cell r="E1963">
            <v>0</v>
          </cell>
        </row>
        <row r="1964">
          <cell r="C1964">
            <v>0</v>
          </cell>
          <cell r="E1964">
            <v>0</v>
          </cell>
        </row>
        <row r="1965">
          <cell r="C1965">
            <v>0</v>
          </cell>
          <cell r="E1965">
            <v>0</v>
          </cell>
        </row>
        <row r="1966">
          <cell r="C1966">
            <v>0</v>
          </cell>
          <cell r="E1966">
            <v>0</v>
          </cell>
        </row>
        <row r="1967">
          <cell r="C1967">
            <v>0</v>
          </cell>
          <cell r="E1967">
            <v>0</v>
          </cell>
        </row>
        <row r="1968">
          <cell r="C1968">
            <v>0</v>
          </cell>
          <cell r="E1968">
            <v>0</v>
          </cell>
        </row>
        <row r="1969">
          <cell r="C1969">
            <v>0</v>
          </cell>
          <cell r="E1969">
            <v>0</v>
          </cell>
        </row>
        <row r="1970">
          <cell r="C1970">
            <v>0</v>
          </cell>
          <cell r="E1970">
            <v>0</v>
          </cell>
        </row>
        <row r="1971">
          <cell r="C1971">
            <v>0</v>
          </cell>
          <cell r="E1971">
            <v>0</v>
          </cell>
        </row>
        <row r="1972">
          <cell r="C1972">
            <v>0</v>
          </cell>
          <cell r="E1972">
            <v>0</v>
          </cell>
        </row>
        <row r="1973">
          <cell r="C1973">
            <v>0</v>
          </cell>
          <cell r="E1973">
            <v>0</v>
          </cell>
        </row>
        <row r="1974">
          <cell r="C1974">
            <v>0</v>
          </cell>
          <cell r="E1974">
            <v>0</v>
          </cell>
        </row>
        <row r="1975">
          <cell r="C1975">
            <v>0</v>
          </cell>
          <cell r="E1975">
            <v>0</v>
          </cell>
        </row>
        <row r="1976">
          <cell r="C1976">
            <v>0</v>
          </cell>
          <cell r="E1976">
            <v>0</v>
          </cell>
        </row>
        <row r="1977">
          <cell r="C1977">
            <v>0</v>
          </cell>
          <cell r="E1977">
            <v>0</v>
          </cell>
        </row>
        <row r="1978">
          <cell r="C1978">
            <v>0</v>
          </cell>
          <cell r="E1978">
            <v>0</v>
          </cell>
        </row>
        <row r="1979">
          <cell r="C1979">
            <v>0</v>
          </cell>
          <cell r="E1979">
            <v>0</v>
          </cell>
        </row>
        <row r="1980">
          <cell r="C1980">
            <v>0</v>
          </cell>
          <cell r="E1980">
            <v>0</v>
          </cell>
        </row>
        <row r="1981">
          <cell r="C1981">
            <v>0</v>
          </cell>
          <cell r="E1981">
            <v>0</v>
          </cell>
        </row>
        <row r="1982">
          <cell r="C1982">
            <v>0</v>
          </cell>
          <cell r="E1982">
            <v>0</v>
          </cell>
        </row>
        <row r="1983">
          <cell r="C1983">
            <v>0</v>
          </cell>
          <cell r="E1983">
            <v>0</v>
          </cell>
        </row>
        <row r="1984">
          <cell r="C1984">
            <v>0</v>
          </cell>
          <cell r="E1984">
            <v>0</v>
          </cell>
        </row>
        <row r="1985">
          <cell r="C1985">
            <v>0</v>
          </cell>
          <cell r="E1985">
            <v>0</v>
          </cell>
        </row>
        <row r="1986">
          <cell r="C1986">
            <v>0</v>
          </cell>
          <cell r="E1986">
            <v>0</v>
          </cell>
        </row>
        <row r="1987">
          <cell r="C1987">
            <v>0</v>
          </cell>
          <cell r="E1987">
            <v>0</v>
          </cell>
        </row>
        <row r="1988">
          <cell r="C1988">
            <v>0</v>
          </cell>
          <cell r="E1988">
            <v>0</v>
          </cell>
        </row>
        <row r="1989">
          <cell r="C1989">
            <v>0</v>
          </cell>
          <cell r="E1989">
            <v>0</v>
          </cell>
        </row>
        <row r="1990">
          <cell r="C1990">
            <v>0</v>
          </cell>
          <cell r="E1990">
            <v>0</v>
          </cell>
        </row>
        <row r="1991">
          <cell r="C1991">
            <v>0</v>
          </cell>
          <cell r="E1991">
            <v>0</v>
          </cell>
        </row>
        <row r="1992">
          <cell r="C1992">
            <v>0</v>
          </cell>
          <cell r="E1992">
            <v>0</v>
          </cell>
        </row>
        <row r="1993">
          <cell r="C1993">
            <v>0</v>
          </cell>
          <cell r="E1993">
            <v>0</v>
          </cell>
        </row>
        <row r="1994">
          <cell r="C1994">
            <v>0</v>
          </cell>
          <cell r="E1994">
            <v>0</v>
          </cell>
        </row>
        <row r="1995">
          <cell r="C1995">
            <v>0</v>
          </cell>
          <cell r="E1995">
            <v>0</v>
          </cell>
        </row>
        <row r="1996">
          <cell r="C1996">
            <v>0</v>
          </cell>
          <cell r="E1996">
            <v>0</v>
          </cell>
        </row>
        <row r="1997">
          <cell r="C1997">
            <v>0</v>
          </cell>
          <cell r="E1997">
            <v>0</v>
          </cell>
        </row>
        <row r="1998">
          <cell r="C1998">
            <v>0</v>
          </cell>
          <cell r="E1998">
            <v>0</v>
          </cell>
        </row>
        <row r="1999">
          <cell r="C1999">
            <v>0</v>
          </cell>
          <cell r="E1999">
            <v>0</v>
          </cell>
        </row>
        <row r="2000">
          <cell r="C2000">
            <v>0</v>
          </cell>
          <cell r="E2000">
            <v>0</v>
          </cell>
        </row>
        <row r="2001">
          <cell r="C2001">
            <v>0</v>
          </cell>
          <cell r="E2001">
            <v>0</v>
          </cell>
        </row>
        <row r="2002">
          <cell r="C2002">
            <v>0</v>
          </cell>
          <cell r="E2002">
            <v>0</v>
          </cell>
        </row>
        <row r="2003">
          <cell r="C2003">
            <v>0</v>
          </cell>
          <cell r="E2003">
            <v>0</v>
          </cell>
        </row>
        <row r="2004">
          <cell r="C2004">
            <v>0</v>
          </cell>
          <cell r="E2004">
            <v>0</v>
          </cell>
        </row>
        <row r="2005">
          <cell r="C2005">
            <v>0</v>
          </cell>
          <cell r="E2005">
            <v>0</v>
          </cell>
        </row>
        <row r="2006">
          <cell r="C2006">
            <v>0</v>
          </cell>
          <cell r="E2006">
            <v>0</v>
          </cell>
        </row>
        <row r="2007">
          <cell r="C2007">
            <v>0</v>
          </cell>
          <cell r="E2007">
            <v>0</v>
          </cell>
        </row>
        <row r="2008">
          <cell r="C2008">
            <v>0</v>
          </cell>
          <cell r="E2008">
            <v>0</v>
          </cell>
        </row>
        <row r="2009">
          <cell r="C2009">
            <v>0</v>
          </cell>
          <cell r="E2009">
            <v>0</v>
          </cell>
        </row>
        <row r="2010">
          <cell r="C2010">
            <v>0</v>
          </cell>
          <cell r="E2010">
            <v>0</v>
          </cell>
        </row>
        <row r="2011">
          <cell r="C2011">
            <v>0</v>
          </cell>
          <cell r="E2011">
            <v>0</v>
          </cell>
        </row>
        <row r="2012">
          <cell r="C2012">
            <v>0</v>
          </cell>
          <cell r="E2012">
            <v>0</v>
          </cell>
        </row>
        <row r="2013">
          <cell r="C2013">
            <v>0</v>
          </cell>
          <cell r="E2013">
            <v>0</v>
          </cell>
        </row>
        <row r="2014">
          <cell r="C2014">
            <v>0</v>
          </cell>
          <cell r="E2014">
            <v>0</v>
          </cell>
        </row>
        <row r="2015">
          <cell r="C2015">
            <v>0</v>
          </cell>
          <cell r="E2015">
            <v>0</v>
          </cell>
        </row>
        <row r="2016">
          <cell r="C2016">
            <v>0</v>
          </cell>
          <cell r="E2016">
            <v>0</v>
          </cell>
        </row>
        <row r="2017">
          <cell r="C2017">
            <v>0</v>
          </cell>
          <cell r="E2017">
            <v>0</v>
          </cell>
        </row>
        <row r="2018">
          <cell r="C2018">
            <v>0</v>
          </cell>
          <cell r="E2018">
            <v>0</v>
          </cell>
        </row>
        <row r="2019">
          <cell r="C2019">
            <v>0</v>
          </cell>
          <cell r="E2019">
            <v>0</v>
          </cell>
        </row>
        <row r="2020">
          <cell r="C2020">
            <v>0</v>
          </cell>
          <cell r="E2020">
            <v>0</v>
          </cell>
        </row>
        <row r="2021">
          <cell r="C2021">
            <v>0</v>
          </cell>
          <cell r="E2021">
            <v>0</v>
          </cell>
        </row>
        <row r="2022">
          <cell r="C2022">
            <v>0</v>
          </cell>
          <cell r="E2022">
            <v>0</v>
          </cell>
        </row>
        <row r="2023">
          <cell r="C2023">
            <v>0</v>
          </cell>
          <cell r="E2023">
            <v>0</v>
          </cell>
        </row>
        <row r="2024">
          <cell r="C2024">
            <v>0</v>
          </cell>
          <cell r="E2024">
            <v>0</v>
          </cell>
        </row>
        <row r="2025">
          <cell r="C2025">
            <v>0</v>
          </cell>
          <cell r="E2025">
            <v>0</v>
          </cell>
        </row>
        <row r="2026">
          <cell r="C2026">
            <v>0</v>
          </cell>
          <cell r="E2026">
            <v>0</v>
          </cell>
        </row>
        <row r="2027">
          <cell r="C2027">
            <v>0</v>
          </cell>
          <cell r="E2027">
            <v>0</v>
          </cell>
        </row>
        <row r="2028">
          <cell r="C2028">
            <v>0</v>
          </cell>
          <cell r="E2028">
            <v>0</v>
          </cell>
        </row>
        <row r="2029">
          <cell r="C2029">
            <v>0</v>
          </cell>
          <cell r="E2029">
            <v>0</v>
          </cell>
        </row>
        <row r="2030">
          <cell r="C2030">
            <v>0</v>
          </cell>
          <cell r="E2030">
            <v>0</v>
          </cell>
        </row>
        <row r="2031">
          <cell r="C2031">
            <v>0</v>
          </cell>
          <cell r="E2031">
            <v>0</v>
          </cell>
        </row>
        <row r="2032">
          <cell r="C2032">
            <v>0</v>
          </cell>
          <cell r="E2032">
            <v>0</v>
          </cell>
        </row>
        <row r="2033">
          <cell r="C2033">
            <v>0</v>
          </cell>
          <cell r="E2033">
            <v>0</v>
          </cell>
        </row>
        <row r="2034">
          <cell r="C2034">
            <v>0</v>
          </cell>
          <cell r="E2034">
            <v>0</v>
          </cell>
        </row>
        <row r="2035">
          <cell r="C2035">
            <v>0</v>
          </cell>
          <cell r="E2035">
            <v>0</v>
          </cell>
        </row>
        <row r="2036">
          <cell r="C2036">
            <v>0</v>
          </cell>
          <cell r="E2036">
            <v>0</v>
          </cell>
        </row>
        <row r="2037">
          <cell r="C2037">
            <v>0</v>
          </cell>
          <cell r="E2037">
            <v>0</v>
          </cell>
        </row>
        <row r="2038">
          <cell r="C2038">
            <v>0</v>
          </cell>
          <cell r="E2038">
            <v>0</v>
          </cell>
        </row>
        <row r="2039">
          <cell r="C2039">
            <v>0</v>
          </cell>
          <cell r="E2039">
            <v>0</v>
          </cell>
        </row>
        <row r="2040">
          <cell r="C2040">
            <v>0</v>
          </cell>
          <cell r="E2040">
            <v>0</v>
          </cell>
        </row>
        <row r="2041">
          <cell r="C2041">
            <v>0</v>
          </cell>
          <cell r="E2041">
            <v>0</v>
          </cell>
        </row>
        <row r="2042">
          <cell r="C2042">
            <v>0</v>
          </cell>
          <cell r="E2042">
            <v>0</v>
          </cell>
        </row>
        <row r="2043">
          <cell r="C2043">
            <v>0</v>
          </cell>
          <cell r="E2043">
            <v>0</v>
          </cell>
        </row>
        <row r="2044">
          <cell r="C2044">
            <v>0</v>
          </cell>
          <cell r="E2044">
            <v>0</v>
          </cell>
        </row>
        <row r="2045">
          <cell r="C2045">
            <v>0</v>
          </cell>
          <cell r="E2045">
            <v>0</v>
          </cell>
        </row>
        <row r="2046">
          <cell r="C2046">
            <v>0</v>
          </cell>
          <cell r="E2046">
            <v>0</v>
          </cell>
        </row>
        <row r="2047">
          <cell r="C2047">
            <v>0</v>
          </cell>
          <cell r="E2047">
            <v>0</v>
          </cell>
        </row>
        <row r="2048">
          <cell r="C2048">
            <v>0</v>
          </cell>
          <cell r="E2048">
            <v>0</v>
          </cell>
        </row>
        <row r="2049">
          <cell r="C2049">
            <v>0</v>
          </cell>
          <cell r="E2049">
            <v>0</v>
          </cell>
        </row>
        <row r="2050">
          <cell r="C2050">
            <v>0</v>
          </cell>
          <cell r="E2050">
            <v>0</v>
          </cell>
        </row>
        <row r="2051">
          <cell r="C2051">
            <v>0</v>
          </cell>
          <cell r="E2051">
            <v>0</v>
          </cell>
        </row>
        <row r="2052">
          <cell r="C2052">
            <v>0</v>
          </cell>
          <cell r="E2052">
            <v>0</v>
          </cell>
        </row>
        <row r="2053">
          <cell r="C2053">
            <v>0</v>
          </cell>
          <cell r="E2053">
            <v>0</v>
          </cell>
        </row>
        <row r="2054">
          <cell r="C2054">
            <v>0</v>
          </cell>
          <cell r="E2054">
            <v>0</v>
          </cell>
        </row>
        <row r="2055">
          <cell r="C2055">
            <v>0</v>
          </cell>
          <cell r="E2055">
            <v>0</v>
          </cell>
        </row>
        <row r="2056">
          <cell r="C2056">
            <v>0</v>
          </cell>
          <cell r="E2056">
            <v>0</v>
          </cell>
        </row>
        <row r="2057">
          <cell r="C2057">
            <v>0</v>
          </cell>
          <cell r="E2057">
            <v>0</v>
          </cell>
        </row>
        <row r="2058">
          <cell r="C2058">
            <v>0</v>
          </cell>
          <cell r="E2058">
            <v>0</v>
          </cell>
        </row>
        <row r="2059">
          <cell r="C2059">
            <v>0</v>
          </cell>
          <cell r="E2059">
            <v>0</v>
          </cell>
        </row>
        <row r="2060">
          <cell r="C2060">
            <v>0</v>
          </cell>
          <cell r="E2060">
            <v>0</v>
          </cell>
        </row>
        <row r="2061">
          <cell r="C2061">
            <v>0</v>
          </cell>
          <cell r="E2061">
            <v>0</v>
          </cell>
        </row>
        <row r="2062">
          <cell r="C2062">
            <v>0</v>
          </cell>
          <cell r="E2062">
            <v>0</v>
          </cell>
        </row>
        <row r="2063">
          <cell r="C2063">
            <v>0</v>
          </cell>
          <cell r="E2063">
            <v>0</v>
          </cell>
        </row>
        <row r="2064">
          <cell r="C2064">
            <v>0</v>
          </cell>
          <cell r="E2064">
            <v>0</v>
          </cell>
        </row>
        <row r="2065">
          <cell r="C2065">
            <v>0</v>
          </cell>
          <cell r="E2065">
            <v>0</v>
          </cell>
        </row>
        <row r="2066">
          <cell r="C2066">
            <v>0</v>
          </cell>
          <cell r="E2066">
            <v>0</v>
          </cell>
        </row>
        <row r="2067">
          <cell r="C2067">
            <v>0</v>
          </cell>
          <cell r="E2067">
            <v>0</v>
          </cell>
        </row>
        <row r="2068">
          <cell r="C2068">
            <v>0</v>
          </cell>
          <cell r="E2068">
            <v>0</v>
          </cell>
        </row>
        <row r="2069">
          <cell r="C2069">
            <v>0</v>
          </cell>
          <cell r="E2069">
            <v>0</v>
          </cell>
        </row>
        <row r="2070">
          <cell r="C2070">
            <v>0</v>
          </cell>
          <cell r="E2070">
            <v>0</v>
          </cell>
        </row>
        <row r="2071">
          <cell r="C2071">
            <v>0</v>
          </cell>
          <cell r="E2071">
            <v>0</v>
          </cell>
        </row>
        <row r="2072">
          <cell r="C2072">
            <v>0</v>
          </cell>
          <cell r="E2072">
            <v>0</v>
          </cell>
        </row>
        <row r="2073">
          <cell r="C2073">
            <v>0</v>
          </cell>
          <cell r="E2073">
            <v>0</v>
          </cell>
        </row>
        <row r="2074">
          <cell r="C2074">
            <v>0</v>
          </cell>
          <cell r="E2074">
            <v>0</v>
          </cell>
        </row>
        <row r="2075">
          <cell r="C2075">
            <v>0</v>
          </cell>
          <cell r="E2075">
            <v>0</v>
          </cell>
        </row>
        <row r="2076">
          <cell r="C2076">
            <v>0</v>
          </cell>
          <cell r="E2076">
            <v>0</v>
          </cell>
        </row>
        <row r="2077">
          <cell r="C2077">
            <v>0</v>
          </cell>
          <cell r="E2077">
            <v>0</v>
          </cell>
        </row>
        <row r="2078">
          <cell r="C2078">
            <v>0</v>
          </cell>
          <cell r="E2078">
            <v>0</v>
          </cell>
        </row>
        <row r="2079">
          <cell r="C2079">
            <v>0</v>
          </cell>
          <cell r="E2079">
            <v>0</v>
          </cell>
        </row>
        <row r="2080">
          <cell r="C2080">
            <v>0</v>
          </cell>
          <cell r="E2080">
            <v>0</v>
          </cell>
        </row>
        <row r="2081">
          <cell r="C2081">
            <v>0</v>
          </cell>
          <cell r="E2081">
            <v>0</v>
          </cell>
        </row>
        <row r="2082">
          <cell r="C2082">
            <v>0</v>
          </cell>
          <cell r="E2082">
            <v>0</v>
          </cell>
        </row>
        <row r="2083">
          <cell r="C2083">
            <v>0</v>
          </cell>
          <cell r="E2083">
            <v>0</v>
          </cell>
        </row>
        <row r="2084">
          <cell r="C2084">
            <v>0</v>
          </cell>
          <cell r="E2084">
            <v>0</v>
          </cell>
        </row>
        <row r="2085">
          <cell r="C2085">
            <v>0</v>
          </cell>
          <cell r="E2085">
            <v>0</v>
          </cell>
        </row>
        <row r="2086">
          <cell r="C2086">
            <v>0</v>
          </cell>
          <cell r="E2086">
            <v>0</v>
          </cell>
        </row>
        <row r="2087">
          <cell r="C2087">
            <v>0</v>
          </cell>
          <cell r="E2087">
            <v>0</v>
          </cell>
        </row>
        <row r="2088">
          <cell r="C2088">
            <v>0</v>
          </cell>
          <cell r="E2088">
            <v>0</v>
          </cell>
        </row>
        <row r="2089">
          <cell r="C2089">
            <v>0</v>
          </cell>
          <cell r="E2089">
            <v>0</v>
          </cell>
        </row>
        <row r="2090">
          <cell r="C2090">
            <v>0</v>
          </cell>
          <cell r="E2090">
            <v>0</v>
          </cell>
        </row>
        <row r="2091">
          <cell r="C2091">
            <v>0</v>
          </cell>
          <cell r="E2091">
            <v>0</v>
          </cell>
        </row>
        <row r="2092">
          <cell r="C2092">
            <v>0</v>
          </cell>
          <cell r="E2092">
            <v>0</v>
          </cell>
        </row>
        <row r="2093">
          <cell r="C2093">
            <v>0</v>
          </cell>
          <cell r="E2093">
            <v>0</v>
          </cell>
        </row>
        <row r="2094">
          <cell r="C2094">
            <v>0</v>
          </cell>
          <cell r="E2094">
            <v>0</v>
          </cell>
        </row>
        <row r="2095">
          <cell r="C2095">
            <v>0</v>
          </cell>
          <cell r="E2095">
            <v>0</v>
          </cell>
        </row>
        <row r="2096">
          <cell r="C2096">
            <v>0</v>
          </cell>
          <cell r="E2096">
            <v>0</v>
          </cell>
        </row>
        <row r="2097">
          <cell r="C2097">
            <v>0</v>
          </cell>
          <cell r="E2097">
            <v>0</v>
          </cell>
        </row>
        <row r="2098">
          <cell r="C2098">
            <v>0</v>
          </cell>
          <cell r="E2098">
            <v>0</v>
          </cell>
        </row>
        <row r="2099">
          <cell r="C2099">
            <v>0</v>
          </cell>
          <cell r="E2099">
            <v>0</v>
          </cell>
        </row>
        <row r="2100">
          <cell r="C2100">
            <v>0</v>
          </cell>
          <cell r="E2100">
            <v>0</v>
          </cell>
        </row>
        <row r="2101">
          <cell r="C2101">
            <v>0</v>
          </cell>
          <cell r="E2101">
            <v>0</v>
          </cell>
        </row>
        <row r="2102">
          <cell r="C2102">
            <v>0</v>
          </cell>
          <cell r="E2102">
            <v>0</v>
          </cell>
        </row>
        <row r="2103">
          <cell r="C2103">
            <v>0</v>
          </cell>
          <cell r="E2103">
            <v>0</v>
          </cell>
        </row>
        <row r="2104">
          <cell r="C2104">
            <v>0</v>
          </cell>
          <cell r="E2104">
            <v>0</v>
          </cell>
        </row>
        <row r="2105">
          <cell r="C2105">
            <v>0</v>
          </cell>
          <cell r="E2105">
            <v>0</v>
          </cell>
        </row>
        <row r="2106">
          <cell r="C2106">
            <v>0</v>
          </cell>
          <cell r="E2106">
            <v>0</v>
          </cell>
        </row>
        <row r="2107">
          <cell r="C2107">
            <v>0</v>
          </cell>
          <cell r="E2107">
            <v>0</v>
          </cell>
        </row>
        <row r="2108">
          <cell r="C2108">
            <v>0</v>
          </cell>
          <cell r="E2108">
            <v>0</v>
          </cell>
        </row>
        <row r="2109">
          <cell r="C2109">
            <v>0</v>
          </cell>
          <cell r="E2109">
            <v>0</v>
          </cell>
        </row>
        <row r="2110">
          <cell r="C2110">
            <v>0</v>
          </cell>
          <cell r="E2110">
            <v>0</v>
          </cell>
        </row>
        <row r="2111">
          <cell r="C2111">
            <v>0</v>
          </cell>
          <cell r="E2111">
            <v>0</v>
          </cell>
        </row>
        <row r="2112">
          <cell r="C2112">
            <v>0</v>
          </cell>
          <cell r="E2112">
            <v>0</v>
          </cell>
        </row>
        <row r="2113">
          <cell r="C2113">
            <v>0</v>
          </cell>
          <cell r="E2113">
            <v>0</v>
          </cell>
        </row>
        <row r="2114">
          <cell r="C2114">
            <v>0</v>
          </cell>
          <cell r="E2114">
            <v>0</v>
          </cell>
        </row>
        <row r="2115">
          <cell r="C2115">
            <v>0</v>
          </cell>
          <cell r="E2115">
            <v>0</v>
          </cell>
        </row>
        <row r="2116">
          <cell r="C2116">
            <v>0</v>
          </cell>
          <cell r="E2116">
            <v>0</v>
          </cell>
        </row>
        <row r="2117">
          <cell r="C2117">
            <v>0</v>
          </cell>
          <cell r="E2117">
            <v>0</v>
          </cell>
        </row>
        <row r="2118">
          <cell r="C2118">
            <v>0</v>
          </cell>
          <cell r="E2118">
            <v>0</v>
          </cell>
        </row>
        <row r="2119">
          <cell r="C2119">
            <v>0</v>
          </cell>
          <cell r="E2119">
            <v>0</v>
          </cell>
        </row>
        <row r="2120">
          <cell r="C2120">
            <v>0</v>
          </cell>
          <cell r="E2120">
            <v>0</v>
          </cell>
        </row>
        <row r="2121">
          <cell r="C2121">
            <v>0</v>
          </cell>
          <cell r="E2121">
            <v>0</v>
          </cell>
        </row>
        <row r="2122">
          <cell r="C2122">
            <v>0</v>
          </cell>
          <cell r="E2122">
            <v>0</v>
          </cell>
        </row>
        <row r="2123">
          <cell r="C2123">
            <v>0</v>
          </cell>
          <cell r="E2123">
            <v>0</v>
          </cell>
        </row>
        <row r="2124">
          <cell r="C2124">
            <v>0</v>
          </cell>
          <cell r="E2124">
            <v>0</v>
          </cell>
        </row>
        <row r="2125">
          <cell r="C2125">
            <v>0</v>
          </cell>
          <cell r="E2125">
            <v>0</v>
          </cell>
        </row>
        <row r="2126">
          <cell r="C2126">
            <v>0</v>
          </cell>
          <cell r="E2126">
            <v>0</v>
          </cell>
        </row>
        <row r="2127">
          <cell r="C2127">
            <v>0</v>
          </cell>
          <cell r="E2127">
            <v>0</v>
          </cell>
        </row>
        <row r="2128">
          <cell r="C2128">
            <v>0</v>
          </cell>
          <cell r="E2128">
            <v>0</v>
          </cell>
        </row>
        <row r="2129">
          <cell r="C2129">
            <v>0</v>
          </cell>
          <cell r="E2129">
            <v>0</v>
          </cell>
        </row>
        <row r="2130">
          <cell r="C2130">
            <v>0</v>
          </cell>
          <cell r="E2130">
            <v>0</v>
          </cell>
        </row>
        <row r="2131">
          <cell r="C2131">
            <v>0</v>
          </cell>
          <cell r="E2131">
            <v>0</v>
          </cell>
        </row>
        <row r="2132">
          <cell r="C2132">
            <v>0</v>
          </cell>
          <cell r="E2132">
            <v>0</v>
          </cell>
        </row>
        <row r="2133">
          <cell r="C2133">
            <v>0</v>
          </cell>
          <cell r="E2133">
            <v>0</v>
          </cell>
        </row>
        <row r="2134">
          <cell r="C2134">
            <v>0</v>
          </cell>
          <cell r="E2134">
            <v>0</v>
          </cell>
        </row>
        <row r="2135">
          <cell r="C2135">
            <v>0</v>
          </cell>
          <cell r="E2135">
            <v>0</v>
          </cell>
        </row>
        <row r="2136">
          <cell r="C2136">
            <v>0</v>
          </cell>
          <cell r="E2136">
            <v>0</v>
          </cell>
        </row>
        <row r="2137">
          <cell r="C2137">
            <v>0</v>
          </cell>
          <cell r="E2137">
            <v>0</v>
          </cell>
        </row>
        <row r="2138">
          <cell r="C2138">
            <v>0</v>
          </cell>
          <cell r="E2138">
            <v>0</v>
          </cell>
        </row>
        <row r="2139">
          <cell r="C2139">
            <v>0</v>
          </cell>
          <cell r="E2139">
            <v>0</v>
          </cell>
        </row>
        <row r="2140">
          <cell r="C2140">
            <v>0</v>
          </cell>
          <cell r="E2140">
            <v>0</v>
          </cell>
        </row>
        <row r="2141">
          <cell r="C2141">
            <v>0</v>
          </cell>
          <cell r="E2141">
            <v>0</v>
          </cell>
        </row>
        <row r="2142">
          <cell r="C2142">
            <v>0</v>
          </cell>
          <cell r="E2142">
            <v>0</v>
          </cell>
        </row>
        <row r="2143">
          <cell r="C2143">
            <v>0</v>
          </cell>
          <cell r="E2143">
            <v>0</v>
          </cell>
        </row>
        <row r="2144">
          <cell r="C2144">
            <v>0</v>
          </cell>
          <cell r="E2144">
            <v>0</v>
          </cell>
        </row>
        <row r="2145">
          <cell r="C2145">
            <v>0</v>
          </cell>
          <cell r="E2145">
            <v>0</v>
          </cell>
        </row>
        <row r="2146">
          <cell r="C2146">
            <v>0</v>
          </cell>
          <cell r="E2146">
            <v>0</v>
          </cell>
        </row>
        <row r="2147">
          <cell r="C2147">
            <v>0</v>
          </cell>
          <cell r="E2147">
            <v>0</v>
          </cell>
        </row>
        <row r="2148">
          <cell r="C2148">
            <v>0</v>
          </cell>
          <cell r="E2148">
            <v>0</v>
          </cell>
        </row>
        <row r="2149">
          <cell r="C2149">
            <v>0</v>
          </cell>
          <cell r="E2149">
            <v>0</v>
          </cell>
        </row>
        <row r="2150">
          <cell r="C2150">
            <v>0</v>
          </cell>
          <cell r="E2150">
            <v>0</v>
          </cell>
        </row>
        <row r="2151">
          <cell r="C2151">
            <v>0</v>
          </cell>
          <cell r="E2151">
            <v>0</v>
          </cell>
        </row>
        <row r="2152">
          <cell r="C2152">
            <v>0</v>
          </cell>
          <cell r="E2152">
            <v>0</v>
          </cell>
        </row>
        <row r="2153">
          <cell r="C2153">
            <v>0</v>
          </cell>
          <cell r="E2153">
            <v>0</v>
          </cell>
        </row>
        <row r="2154">
          <cell r="C2154">
            <v>0</v>
          </cell>
          <cell r="E2154">
            <v>0</v>
          </cell>
        </row>
        <row r="2155">
          <cell r="C2155">
            <v>0</v>
          </cell>
          <cell r="E2155">
            <v>0</v>
          </cell>
        </row>
        <row r="2156">
          <cell r="C2156">
            <v>0</v>
          </cell>
          <cell r="E2156">
            <v>0</v>
          </cell>
        </row>
        <row r="2157">
          <cell r="C2157">
            <v>0</v>
          </cell>
          <cell r="E2157">
            <v>0</v>
          </cell>
        </row>
        <row r="2158">
          <cell r="C2158">
            <v>0</v>
          </cell>
          <cell r="E2158">
            <v>0</v>
          </cell>
        </row>
        <row r="2159">
          <cell r="C2159">
            <v>0</v>
          </cell>
          <cell r="E2159">
            <v>0</v>
          </cell>
        </row>
        <row r="2160">
          <cell r="C2160">
            <v>0</v>
          </cell>
          <cell r="E2160">
            <v>0</v>
          </cell>
        </row>
        <row r="2161">
          <cell r="C2161">
            <v>0</v>
          </cell>
          <cell r="E2161">
            <v>0</v>
          </cell>
        </row>
        <row r="2162">
          <cell r="C2162">
            <v>0</v>
          </cell>
          <cell r="E2162">
            <v>0</v>
          </cell>
        </row>
        <row r="2163">
          <cell r="C2163">
            <v>0</v>
          </cell>
          <cell r="E2163">
            <v>0</v>
          </cell>
        </row>
        <row r="2164">
          <cell r="C2164">
            <v>0</v>
          </cell>
          <cell r="E2164">
            <v>0</v>
          </cell>
        </row>
        <row r="2165">
          <cell r="C2165">
            <v>0</v>
          </cell>
          <cell r="E2165">
            <v>0</v>
          </cell>
        </row>
        <row r="2166">
          <cell r="C2166">
            <v>0</v>
          </cell>
          <cell r="E2166">
            <v>0</v>
          </cell>
        </row>
        <row r="2167">
          <cell r="C2167">
            <v>0</v>
          </cell>
          <cell r="E2167">
            <v>0</v>
          </cell>
        </row>
        <row r="2168">
          <cell r="C2168">
            <v>0</v>
          </cell>
          <cell r="E2168">
            <v>0</v>
          </cell>
        </row>
        <row r="2169">
          <cell r="C2169">
            <v>0</v>
          </cell>
          <cell r="E2169">
            <v>0</v>
          </cell>
        </row>
        <row r="2170">
          <cell r="C2170">
            <v>0</v>
          </cell>
          <cell r="E2170">
            <v>0</v>
          </cell>
        </row>
        <row r="2171">
          <cell r="C2171">
            <v>0</v>
          </cell>
          <cell r="E2171">
            <v>0</v>
          </cell>
        </row>
        <row r="2172">
          <cell r="C2172">
            <v>0</v>
          </cell>
          <cell r="E2172">
            <v>0</v>
          </cell>
        </row>
        <row r="2173">
          <cell r="C2173">
            <v>0</v>
          </cell>
          <cell r="E2173">
            <v>0</v>
          </cell>
        </row>
        <row r="2174">
          <cell r="C2174">
            <v>0</v>
          </cell>
          <cell r="E2174">
            <v>0</v>
          </cell>
        </row>
        <row r="2175">
          <cell r="C2175">
            <v>0</v>
          </cell>
          <cell r="E2175">
            <v>0</v>
          </cell>
        </row>
        <row r="2176">
          <cell r="C2176">
            <v>0</v>
          </cell>
          <cell r="E2176">
            <v>0</v>
          </cell>
        </row>
        <row r="2177">
          <cell r="C2177">
            <v>0</v>
          </cell>
          <cell r="E2177">
            <v>0</v>
          </cell>
        </row>
        <row r="2178">
          <cell r="C2178">
            <v>0</v>
          </cell>
          <cell r="E2178">
            <v>0</v>
          </cell>
        </row>
        <row r="2179">
          <cell r="C2179">
            <v>0</v>
          </cell>
          <cell r="E2179">
            <v>0</v>
          </cell>
        </row>
        <row r="2180">
          <cell r="C2180">
            <v>0</v>
          </cell>
          <cell r="E2180">
            <v>0</v>
          </cell>
        </row>
        <row r="2181">
          <cell r="C2181">
            <v>0</v>
          </cell>
          <cell r="E2181">
            <v>0</v>
          </cell>
        </row>
        <row r="2182">
          <cell r="C2182">
            <v>0</v>
          </cell>
          <cell r="E2182">
            <v>0</v>
          </cell>
        </row>
        <row r="2183">
          <cell r="C2183">
            <v>0</v>
          </cell>
          <cell r="E2183">
            <v>0</v>
          </cell>
        </row>
        <row r="2184">
          <cell r="C2184">
            <v>0</v>
          </cell>
          <cell r="E2184">
            <v>0</v>
          </cell>
        </row>
        <row r="2185">
          <cell r="C2185">
            <v>0</v>
          </cell>
          <cell r="E2185">
            <v>0</v>
          </cell>
        </row>
        <row r="2186">
          <cell r="C2186">
            <v>0</v>
          </cell>
          <cell r="E2186">
            <v>0</v>
          </cell>
        </row>
        <row r="2187">
          <cell r="C2187">
            <v>0</v>
          </cell>
          <cell r="E2187">
            <v>0</v>
          </cell>
        </row>
        <row r="2188">
          <cell r="C2188">
            <v>0</v>
          </cell>
          <cell r="E2188">
            <v>0</v>
          </cell>
        </row>
        <row r="2189">
          <cell r="C2189">
            <v>0</v>
          </cell>
          <cell r="E2189">
            <v>0</v>
          </cell>
        </row>
        <row r="2190">
          <cell r="C2190">
            <v>0</v>
          </cell>
          <cell r="E2190">
            <v>0</v>
          </cell>
        </row>
        <row r="2191">
          <cell r="C2191">
            <v>0</v>
          </cell>
          <cell r="E2191">
            <v>0</v>
          </cell>
        </row>
        <row r="2192">
          <cell r="C2192">
            <v>0</v>
          </cell>
          <cell r="E2192">
            <v>0</v>
          </cell>
        </row>
        <row r="2193">
          <cell r="C2193">
            <v>0</v>
          </cell>
          <cell r="E2193">
            <v>0</v>
          </cell>
        </row>
        <row r="2194">
          <cell r="C2194">
            <v>0</v>
          </cell>
          <cell r="E2194">
            <v>0</v>
          </cell>
        </row>
        <row r="2195">
          <cell r="C2195">
            <v>0</v>
          </cell>
          <cell r="E2195">
            <v>0</v>
          </cell>
        </row>
        <row r="2196">
          <cell r="C2196">
            <v>0</v>
          </cell>
          <cell r="E2196">
            <v>0</v>
          </cell>
        </row>
        <row r="2197">
          <cell r="C2197">
            <v>0</v>
          </cell>
          <cell r="E2197">
            <v>0</v>
          </cell>
        </row>
        <row r="2198">
          <cell r="C2198">
            <v>0</v>
          </cell>
          <cell r="E2198">
            <v>0</v>
          </cell>
        </row>
        <row r="2199">
          <cell r="C2199">
            <v>0</v>
          </cell>
          <cell r="E2199">
            <v>0</v>
          </cell>
        </row>
        <row r="2200">
          <cell r="C2200">
            <v>0</v>
          </cell>
          <cell r="E2200">
            <v>0</v>
          </cell>
        </row>
        <row r="2201">
          <cell r="C2201">
            <v>0</v>
          </cell>
          <cell r="E2201">
            <v>0</v>
          </cell>
        </row>
        <row r="2202">
          <cell r="C2202">
            <v>0</v>
          </cell>
          <cell r="E2202">
            <v>0</v>
          </cell>
        </row>
        <row r="2203">
          <cell r="C2203">
            <v>0</v>
          </cell>
          <cell r="E2203">
            <v>0</v>
          </cell>
        </row>
        <row r="2204">
          <cell r="C2204">
            <v>0</v>
          </cell>
          <cell r="E2204">
            <v>0</v>
          </cell>
        </row>
        <row r="2205">
          <cell r="C2205">
            <v>0</v>
          </cell>
          <cell r="E2205">
            <v>0</v>
          </cell>
        </row>
        <row r="2206">
          <cell r="C2206">
            <v>0</v>
          </cell>
          <cell r="E2206">
            <v>0</v>
          </cell>
        </row>
        <row r="2207">
          <cell r="C2207">
            <v>0</v>
          </cell>
          <cell r="E2207">
            <v>0</v>
          </cell>
        </row>
        <row r="2208">
          <cell r="C2208">
            <v>0</v>
          </cell>
          <cell r="E2208">
            <v>0</v>
          </cell>
        </row>
        <row r="2209">
          <cell r="C2209">
            <v>0</v>
          </cell>
          <cell r="E2209">
            <v>0</v>
          </cell>
        </row>
        <row r="2210">
          <cell r="C2210">
            <v>0</v>
          </cell>
          <cell r="E2210">
            <v>0</v>
          </cell>
        </row>
        <row r="2211">
          <cell r="C2211">
            <v>0</v>
          </cell>
          <cell r="E2211">
            <v>0</v>
          </cell>
        </row>
        <row r="2212">
          <cell r="C2212">
            <v>0</v>
          </cell>
          <cell r="E2212">
            <v>0</v>
          </cell>
        </row>
        <row r="2213">
          <cell r="C2213">
            <v>0</v>
          </cell>
          <cell r="E2213">
            <v>0</v>
          </cell>
        </row>
        <row r="2214">
          <cell r="C2214">
            <v>0</v>
          </cell>
          <cell r="E2214">
            <v>0</v>
          </cell>
        </row>
        <row r="2215">
          <cell r="C2215">
            <v>0</v>
          </cell>
          <cell r="E2215">
            <v>0</v>
          </cell>
        </row>
        <row r="2216">
          <cell r="C2216">
            <v>0</v>
          </cell>
          <cell r="E2216">
            <v>0</v>
          </cell>
        </row>
        <row r="2217">
          <cell r="C2217">
            <v>0</v>
          </cell>
          <cell r="E2217">
            <v>0</v>
          </cell>
        </row>
        <row r="2218">
          <cell r="C2218">
            <v>0</v>
          </cell>
          <cell r="E2218">
            <v>0</v>
          </cell>
        </row>
        <row r="2219">
          <cell r="C2219">
            <v>0</v>
          </cell>
          <cell r="E2219">
            <v>0</v>
          </cell>
        </row>
        <row r="2220">
          <cell r="C2220">
            <v>0</v>
          </cell>
          <cell r="E2220">
            <v>0</v>
          </cell>
        </row>
        <row r="2221">
          <cell r="C2221">
            <v>0</v>
          </cell>
          <cell r="E2221">
            <v>0</v>
          </cell>
        </row>
        <row r="2222">
          <cell r="C2222">
            <v>0</v>
          </cell>
          <cell r="E2222">
            <v>0</v>
          </cell>
        </row>
        <row r="2223">
          <cell r="C2223">
            <v>0</v>
          </cell>
          <cell r="E2223">
            <v>0</v>
          </cell>
        </row>
        <row r="2224">
          <cell r="C2224">
            <v>0</v>
          </cell>
          <cell r="E2224">
            <v>0</v>
          </cell>
        </row>
        <row r="2225">
          <cell r="C2225">
            <v>0</v>
          </cell>
          <cell r="E2225">
            <v>0</v>
          </cell>
        </row>
        <row r="2226">
          <cell r="C2226">
            <v>0</v>
          </cell>
          <cell r="E2226">
            <v>0</v>
          </cell>
        </row>
        <row r="2227">
          <cell r="C2227">
            <v>0</v>
          </cell>
          <cell r="E2227">
            <v>0</v>
          </cell>
        </row>
        <row r="2228">
          <cell r="C2228">
            <v>0</v>
          </cell>
          <cell r="E2228">
            <v>0</v>
          </cell>
        </row>
        <row r="2229">
          <cell r="C2229">
            <v>0</v>
          </cell>
          <cell r="E2229">
            <v>0</v>
          </cell>
        </row>
        <row r="2230">
          <cell r="C2230">
            <v>0</v>
          </cell>
          <cell r="E2230">
            <v>0</v>
          </cell>
        </row>
        <row r="2231">
          <cell r="C2231">
            <v>0</v>
          </cell>
          <cell r="E2231">
            <v>0</v>
          </cell>
        </row>
        <row r="2232">
          <cell r="C2232">
            <v>0</v>
          </cell>
          <cell r="E2232">
            <v>0</v>
          </cell>
        </row>
        <row r="2233">
          <cell r="C2233">
            <v>0</v>
          </cell>
          <cell r="E2233">
            <v>0</v>
          </cell>
        </row>
        <row r="2234">
          <cell r="C2234">
            <v>0</v>
          </cell>
          <cell r="E2234">
            <v>0</v>
          </cell>
        </row>
        <row r="2235">
          <cell r="C2235">
            <v>0</v>
          </cell>
          <cell r="E2235">
            <v>0</v>
          </cell>
        </row>
        <row r="2236">
          <cell r="C2236">
            <v>0</v>
          </cell>
          <cell r="E2236">
            <v>0</v>
          </cell>
        </row>
        <row r="2237">
          <cell r="C2237">
            <v>0</v>
          </cell>
          <cell r="E2237">
            <v>0</v>
          </cell>
        </row>
        <row r="2238">
          <cell r="C2238">
            <v>0</v>
          </cell>
          <cell r="E2238">
            <v>0</v>
          </cell>
        </row>
        <row r="2239">
          <cell r="C2239">
            <v>0</v>
          </cell>
          <cell r="E2239">
            <v>0</v>
          </cell>
        </row>
        <row r="2240">
          <cell r="C2240">
            <v>0</v>
          </cell>
          <cell r="E2240">
            <v>0</v>
          </cell>
        </row>
        <row r="2241">
          <cell r="C2241">
            <v>0</v>
          </cell>
          <cell r="E2241">
            <v>0</v>
          </cell>
        </row>
        <row r="2242">
          <cell r="C2242">
            <v>0</v>
          </cell>
          <cell r="E2242">
            <v>0</v>
          </cell>
        </row>
        <row r="2243">
          <cell r="C2243">
            <v>0</v>
          </cell>
          <cell r="E2243">
            <v>0</v>
          </cell>
        </row>
        <row r="2244">
          <cell r="C2244">
            <v>0</v>
          </cell>
          <cell r="E2244">
            <v>0</v>
          </cell>
        </row>
        <row r="2245">
          <cell r="C2245">
            <v>0</v>
          </cell>
          <cell r="E2245">
            <v>0</v>
          </cell>
        </row>
        <row r="2246">
          <cell r="C2246">
            <v>0</v>
          </cell>
          <cell r="E2246">
            <v>0</v>
          </cell>
        </row>
        <row r="2247">
          <cell r="C2247">
            <v>0</v>
          </cell>
          <cell r="E2247">
            <v>0</v>
          </cell>
        </row>
        <row r="2248">
          <cell r="C2248">
            <v>0</v>
          </cell>
          <cell r="E2248">
            <v>0</v>
          </cell>
        </row>
        <row r="2249">
          <cell r="C2249">
            <v>0</v>
          </cell>
          <cell r="E2249">
            <v>0</v>
          </cell>
        </row>
        <row r="2250">
          <cell r="C2250">
            <v>0</v>
          </cell>
          <cell r="E2250">
            <v>0</v>
          </cell>
        </row>
        <row r="2251">
          <cell r="C2251">
            <v>0</v>
          </cell>
          <cell r="E2251">
            <v>0</v>
          </cell>
        </row>
        <row r="2252">
          <cell r="C2252">
            <v>0</v>
          </cell>
          <cell r="E2252">
            <v>0</v>
          </cell>
        </row>
        <row r="2253">
          <cell r="C2253">
            <v>0</v>
          </cell>
          <cell r="E2253">
            <v>0</v>
          </cell>
        </row>
        <row r="2254">
          <cell r="C2254">
            <v>0</v>
          </cell>
          <cell r="E2254">
            <v>0</v>
          </cell>
        </row>
        <row r="2255">
          <cell r="C2255">
            <v>0</v>
          </cell>
          <cell r="E2255">
            <v>0</v>
          </cell>
        </row>
        <row r="2256">
          <cell r="C2256">
            <v>0</v>
          </cell>
          <cell r="E2256">
            <v>0</v>
          </cell>
        </row>
        <row r="2257">
          <cell r="C2257">
            <v>0</v>
          </cell>
          <cell r="E2257">
            <v>0</v>
          </cell>
        </row>
        <row r="2258">
          <cell r="C2258">
            <v>0</v>
          </cell>
          <cell r="E2258">
            <v>0</v>
          </cell>
        </row>
        <row r="2259">
          <cell r="C2259">
            <v>0</v>
          </cell>
          <cell r="E2259">
            <v>0</v>
          </cell>
        </row>
        <row r="2260">
          <cell r="C2260">
            <v>0</v>
          </cell>
          <cell r="E2260">
            <v>0</v>
          </cell>
        </row>
        <row r="2261">
          <cell r="C2261">
            <v>0</v>
          </cell>
          <cell r="E2261">
            <v>0</v>
          </cell>
        </row>
        <row r="2262">
          <cell r="C2262">
            <v>0</v>
          </cell>
          <cell r="E2262">
            <v>0</v>
          </cell>
        </row>
        <row r="2263">
          <cell r="C2263">
            <v>0</v>
          </cell>
          <cell r="E2263">
            <v>0</v>
          </cell>
        </row>
        <row r="2264">
          <cell r="C2264">
            <v>0</v>
          </cell>
          <cell r="E2264">
            <v>0</v>
          </cell>
        </row>
        <row r="2265">
          <cell r="C2265">
            <v>0</v>
          </cell>
          <cell r="E2265">
            <v>0</v>
          </cell>
        </row>
        <row r="2266">
          <cell r="C2266">
            <v>0</v>
          </cell>
          <cell r="E2266">
            <v>0</v>
          </cell>
        </row>
        <row r="2267">
          <cell r="C2267">
            <v>0</v>
          </cell>
          <cell r="E2267">
            <v>0</v>
          </cell>
        </row>
        <row r="2268">
          <cell r="C2268">
            <v>0</v>
          </cell>
          <cell r="E2268">
            <v>0</v>
          </cell>
        </row>
        <row r="2269">
          <cell r="C2269">
            <v>0</v>
          </cell>
          <cell r="E2269">
            <v>0</v>
          </cell>
        </row>
        <row r="2270">
          <cell r="C2270">
            <v>0</v>
          </cell>
          <cell r="E2270">
            <v>0</v>
          </cell>
        </row>
        <row r="2271">
          <cell r="C2271">
            <v>0</v>
          </cell>
          <cell r="E2271">
            <v>0</v>
          </cell>
        </row>
        <row r="2272">
          <cell r="C2272">
            <v>0</v>
          </cell>
          <cell r="E2272">
            <v>0</v>
          </cell>
        </row>
        <row r="2273">
          <cell r="C2273">
            <v>0</v>
          </cell>
          <cell r="E2273">
            <v>0</v>
          </cell>
        </row>
        <row r="2274">
          <cell r="C2274">
            <v>0</v>
          </cell>
          <cell r="E2274">
            <v>0</v>
          </cell>
        </row>
        <row r="2275">
          <cell r="C2275">
            <v>0</v>
          </cell>
          <cell r="E2275">
            <v>0</v>
          </cell>
        </row>
        <row r="2276">
          <cell r="C2276">
            <v>0</v>
          </cell>
          <cell r="E2276">
            <v>0</v>
          </cell>
        </row>
        <row r="2277">
          <cell r="C2277">
            <v>0</v>
          </cell>
          <cell r="E2277">
            <v>0</v>
          </cell>
        </row>
        <row r="2278">
          <cell r="C2278">
            <v>0</v>
          </cell>
          <cell r="E2278">
            <v>0</v>
          </cell>
        </row>
        <row r="2279">
          <cell r="C2279">
            <v>0</v>
          </cell>
          <cell r="E2279">
            <v>0</v>
          </cell>
        </row>
        <row r="2280">
          <cell r="C2280">
            <v>0</v>
          </cell>
          <cell r="E2280">
            <v>0</v>
          </cell>
        </row>
        <row r="2281">
          <cell r="C2281">
            <v>0</v>
          </cell>
          <cell r="E2281">
            <v>0</v>
          </cell>
        </row>
        <row r="2282">
          <cell r="C2282">
            <v>0</v>
          </cell>
          <cell r="E2282">
            <v>0</v>
          </cell>
        </row>
        <row r="2283">
          <cell r="C2283">
            <v>0</v>
          </cell>
          <cell r="E2283">
            <v>0</v>
          </cell>
        </row>
        <row r="2284">
          <cell r="C2284">
            <v>0</v>
          </cell>
          <cell r="E2284">
            <v>0</v>
          </cell>
        </row>
        <row r="2285">
          <cell r="C2285">
            <v>0</v>
          </cell>
          <cell r="E2285">
            <v>0</v>
          </cell>
        </row>
        <row r="2286">
          <cell r="C2286">
            <v>0</v>
          </cell>
          <cell r="E2286">
            <v>0</v>
          </cell>
        </row>
        <row r="2287">
          <cell r="C2287">
            <v>0</v>
          </cell>
          <cell r="E2287">
            <v>0</v>
          </cell>
        </row>
        <row r="2288">
          <cell r="C2288">
            <v>0</v>
          </cell>
          <cell r="E2288">
            <v>0</v>
          </cell>
        </row>
        <row r="2289">
          <cell r="C2289">
            <v>0</v>
          </cell>
          <cell r="E2289">
            <v>0</v>
          </cell>
        </row>
        <row r="2290">
          <cell r="C2290">
            <v>0</v>
          </cell>
          <cell r="E2290">
            <v>0</v>
          </cell>
        </row>
        <row r="2291">
          <cell r="C2291">
            <v>0</v>
          </cell>
          <cell r="E2291">
            <v>0</v>
          </cell>
        </row>
        <row r="2292">
          <cell r="C2292">
            <v>0</v>
          </cell>
          <cell r="E2292">
            <v>0</v>
          </cell>
        </row>
        <row r="2293">
          <cell r="C2293">
            <v>0</v>
          </cell>
          <cell r="E2293">
            <v>0</v>
          </cell>
        </row>
        <row r="2294">
          <cell r="C2294">
            <v>0</v>
          </cell>
          <cell r="E2294">
            <v>0</v>
          </cell>
        </row>
        <row r="2295">
          <cell r="C2295">
            <v>0</v>
          </cell>
          <cell r="E2295">
            <v>0</v>
          </cell>
        </row>
        <row r="2296">
          <cell r="C2296">
            <v>0</v>
          </cell>
          <cell r="E2296">
            <v>0</v>
          </cell>
        </row>
        <row r="2297">
          <cell r="C2297">
            <v>0</v>
          </cell>
          <cell r="E2297">
            <v>0</v>
          </cell>
        </row>
        <row r="2298">
          <cell r="C2298">
            <v>0</v>
          </cell>
          <cell r="E2298">
            <v>0</v>
          </cell>
        </row>
        <row r="2299">
          <cell r="C2299">
            <v>0</v>
          </cell>
          <cell r="E2299">
            <v>0</v>
          </cell>
        </row>
        <row r="2300">
          <cell r="C2300">
            <v>0</v>
          </cell>
          <cell r="E2300">
            <v>0</v>
          </cell>
        </row>
        <row r="2301">
          <cell r="C2301">
            <v>0</v>
          </cell>
          <cell r="E2301">
            <v>0</v>
          </cell>
        </row>
        <row r="2302">
          <cell r="C2302">
            <v>0</v>
          </cell>
          <cell r="E2302">
            <v>0</v>
          </cell>
        </row>
        <row r="2303">
          <cell r="C2303">
            <v>0</v>
          </cell>
          <cell r="E2303">
            <v>0</v>
          </cell>
        </row>
        <row r="2304">
          <cell r="C2304">
            <v>0</v>
          </cell>
          <cell r="E2304">
            <v>0</v>
          </cell>
        </row>
        <row r="2305">
          <cell r="C2305">
            <v>0</v>
          </cell>
          <cell r="E2305">
            <v>0</v>
          </cell>
        </row>
        <row r="2306">
          <cell r="C2306">
            <v>0</v>
          </cell>
          <cell r="E2306">
            <v>0</v>
          </cell>
        </row>
        <row r="2307">
          <cell r="C2307">
            <v>0</v>
          </cell>
          <cell r="E2307">
            <v>0</v>
          </cell>
        </row>
        <row r="2308">
          <cell r="C2308">
            <v>0</v>
          </cell>
          <cell r="E2308">
            <v>0</v>
          </cell>
        </row>
        <row r="2309">
          <cell r="C2309">
            <v>0</v>
          </cell>
          <cell r="E2309">
            <v>0</v>
          </cell>
        </row>
        <row r="2310">
          <cell r="C2310">
            <v>0</v>
          </cell>
          <cell r="E2310">
            <v>0</v>
          </cell>
        </row>
        <row r="2311">
          <cell r="C2311">
            <v>0</v>
          </cell>
          <cell r="E2311">
            <v>0</v>
          </cell>
        </row>
        <row r="2312">
          <cell r="C2312">
            <v>0</v>
          </cell>
          <cell r="E2312">
            <v>0</v>
          </cell>
        </row>
        <row r="2313">
          <cell r="C2313">
            <v>0</v>
          </cell>
          <cell r="E2313">
            <v>0</v>
          </cell>
        </row>
        <row r="2314">
          <cell r="C2314">
            <v>0</v>
          </cell>
          <cell r="E2314">
            <v>0</v>
          </cell>
        </row>
        <row r="2315">
          <cell r="C2315">
            <v>0</v>
          </cell>
          <cell r="E2315">
            <v>0</v>
          </cell>
        </row>
        <row r="2316">
          <cell r="C2316">
            <v>0</v>
          </cell>
          <cell r="E2316">
            <v>0</v>
          </cell>
        </row>
        <row r="2317">
          <cell r="C2317">
            <v>0</v>
          </cell>
          <cell r="E2317">
            <v>0</v>
          </cell>
        </row>
        <row r="2318">
          <cell r="C2318">
            <v>0</v>
          </cell>
          <cell r="E2318">
            <v>0</v>
          </cell>
        </row>
        <row r="2319">
          <cell r="C2319">
            <v>0</v>
          </cell>
          <cell r="E2319">
            <v>0</v>
          </cell>
        </row>
        <row r="2320">
          <cell r="C2320">
            <v>0</v>
          </cell>
          <cell r="E2320">
            <v>0</v>
          </cell>
        </row>
        <row r="2321">
          <cell r="C2321">
            <v>0</v>
          </cell>
          <cell r="E2321">
            <v>0</v>
          </cell>
        </row>
        <row r="2322">
          <cell r="C2322">
            <v>0</v>
          </cell>
          <cell r="E2322">
            <v>0</v>
          </cell>
        </row>
        <row r="2323">
          <cell r="C2323">
            <v>0</v>
          </cell>
          <cell r="E2323">
            <v>0</v>
          </cell>
        </row>
        <row r="2324">
          <cell r="C2324">
            <v>0</v>
          </cell>
          <cell r="E2324">
            <v>0</v>
          </cell>
        </row>
        <row r="2325">
          <cell r="C2325">
            <v>0</v>
          </cell>
          <cell r="E2325">
            <v>0</v>
          </cell>
        </row>
        <row r="2326">
          <cell r="C2326">
            <v>0</v>
          </cell>
          <cell r="E2326">
            <v>0</v>
          </cell>
        </row>
        <row r="2327">
          <cell r="C2327">
            <v>0</v>
          </cell>
          <cell r="E2327">
            <v>0</v>
          </cell>
        </row>
        <row r="2328">
          <cell r="C2328">
            <v>0</v>
          </cell>
          <cell r="E2328">
            <v>0</v>
          </cell>
        </row>
        <row r="2329">
          <cell r="C2329">
            <v>0</v>
          </cell>
          <cell r="E2329">
            <v>0</v>
          </cell>
        </row>
        <row r="2330">
          <cell r="C2330">
            <v>0</v>
          </cell>
          <cell r="E2330">
            <v>0</v>
          </cell>
        </row>
        <row r="2331">
          <cell r="C2331">
            <v>0</v>
          </cell>
          <cell r="E2331">
            <v>0</v>
          </cell>
        </row>
        <row r="2332">
          <cell r="C2332">
            <v>0</v>
          </cell>
          <cell r="E2332">
            <v>0</v>
          </cell>
        </row>
        <row r="2333">
          <cell r="C2333">
            <v>0</v>
          </cell>
          <cell r="E2333">
            <v>0</v>
          </cell>
        </row>
        <row r="2334">
          <cell r="C2334">
            <v>0</v>
          </cell>
          <cell r="E2334">
            <v>0</v>
          </cell>
        </row>
        <row r="2335">
          <cell r="C2335">
            <v>0</v>
          </cell>
          <cell r="E2335">
            <v>0</v>
          </cell>
        </row>
        <row r="2336">
          <cell r="C2336">
            <v>0</v>
          </cell>
          <cell r="E2336">
            <v>0</v>
          </cell>
        </row>
        <row r="2337">
          <cell r="C2337">
            <v>0</v>
          </cell>
          <cell r="E2337">
            <v>0</v>
          </cell>
        </row>
        <row r="2338">
          <cell r="C2338">
            <v>0</v>
          </cell>
          <cell r="E2338">
            <v>0</v>
          </cell>
        </row>
        <row r="2339">
          <cell r="C2339">
            <v>0</v>
          </cell>
          <cell r="E2339">
            <v>0</v>
          </cell>
        </row>
        <row r="2340">
          <cell r="C2340">
            <v>0</v>
          </cell>
          <cell r="E2340">
            <v>0</v>
          </cell>
        </row>
        <row r="2341">
          <cell r="C2341">
            <v>0</v>
          </cell>
          <cell r="E2341">
            <v>0</v>
          </cell>
        </row>
        <row r="2342">
          <cell r="C2342">
            <v>0</v>
          </cell>
          <cell r="E2342">
            <v>0</v>
          </cell>
        </row>
        <row r="2343">
          <cell r="C2343">
            <v>0</v>
          </cell>
          <cell r="E2343">
            <v>0</v>
          </cell>
        </row>
        <row r="2344">
          <cell r="C2344">
            <v>0</v>
          </cell>
          <cell r="E2344">
            <v>0</v>
          </cell>
        </row>
        <row r="2345">
          <cell r="C2345">
            <v>0</v>
          </cell>
          <cell r="E2345">
            <v>0</v>
          </cell>
        </row>
        <row r="2346">
          <cell r="C2346">
            <v>0</v>
          </cell>
          <cell r="E2346">
            <v>0</v>
          </cell>
        </row>
        <row r="2347">
          <cell r="C2347">
            <v>0</v>
          </cell>
          <cell r="E2347">
            <v>0</v>
          </cell>
        </row>
        <row r="2348">
          <cell r="C2348">
            <v>0</v>
          </cell>
          <cell r="E2348">
            <v>0</v>
          </cell>
        </row>
        <row r="2349">
          <cell r="C2349">
            <v>0</v>
          </cell>
          <cell r="E2349">
            <v>0</v>
          </cell>
        </row>
        <row r="2350">
          <cell r="C2350">
            <v>0</v>
          </cell>
          <cell r="E2350">
            <v>0</v>
          </cell>
        </row>
        <row r="2351">
          <cell r="C2351">
            <v>0</v>
          </cell>
          <cell r="E2351">
            <v>0</v>
          </cell>
        </row>
        <row r="2352">
          <cell r="C2352">
            <v>0</v>
          </cell>
          <cell r="E2352">
            <v>0</v>
          </cell>
        </row>
        <row r="2353">
          <cell r="C2353">
            <v>0</v>
          </cell>
          <cell r="E2353">
            <v>0</v>
          </cell>
        </row>
        <row r="2354">
          <cell r="C2354">
            <v>0</v>
          </cell>
          <cell r="E2354">
            <v>0</v>
          </cell>
        </row>
        <row r="2355">
          <cell r="C2355">
            <v>0</v>
          </cell>
          <cell r="E2355">
            <v>0</v>
          </cell>
        </row>
        <row r="2356">
          <cell r="C2356">
            <v>0</v>
          </cell>
          <cell r="E2356">
            <v>0</v>
          </cell>
        </row>
        <row r="2357">
          <cell r="C2357">
            <v>0</v>
          </cell>
          <cell r="E2357">
            <v>0</v>
          </cell>
        </row>
        <row r="2358">
          <cell r="C2358">
            <v>0</v>
          </cell>
          <cell r="E2358">
            <v>0</v>
          </cell>
        </row>
        <row r="2359">
          <cell r="C2359">
            <v>0</v>
          </cell>
          <cell r="E2359">
            <v>0</v>
          </cell>
        </row>
        <row r="2360">
          <cell r="C2360">
            <v>0</v>
          </cell>
          <cell r="E2360">
            <v>0</v>
          </cell>
        </row>
        <row r="2361">
          <cell r="C2361">
            <v>0</v>
          </cell>
          <cell r="E2361">
            <v>0</v>
          </cell>
        </row>
        <row r="2362">
          <cell r="C2362">
            <v>0</v>
          </cell>
          <cell r="E2362">
            <v>0</v>
          </cell>
        </row>
        <row r="2363">
          <cell r="C2363">
            <v>0</v>
          </cell>
          <cell r="E2363">
            <v>0</v>
          </cell>
        </row>
        <row r="2364">
          <cell r="C2364">
            <v>0</v>
          </cell>
          <cell r="E2364">
            <v>0</v>
          </cell>
        </row>
        <row r="2365">
          <cell r="C2365">
            <v>0</v>
          </cell>
          <cell r="E2365">
            <v>0</v>
          </cell>
        </row>
        <row r="2366">
          <cell r="C2366">
            <v>0</v>
          </cell>
          <cell r="E2366">
            <v>0</v>
          </cell>
        </row>
        <row r="2367">
          <cell r="C2367">
            <v>0</v>
          </cell>
          <cell r="E2367">
            <v>0</v>
          </cell>
        </row>
        <row r="2368">
          <cell r="C2368">
            <v>0</v>
          </cell>
          <cell r="E2368">
            <v>0</v>
          </cell>
        </row>
        <row r="2369">
          <cell r="C2369">
            <v>0</v>
          </cell>
          <cell r="E2369">
            <v>0</v>
          </cell>
        </row>
        <row r="2370">
          <cell r="C2370">
            <v>0</v>
          </cell>
          <cell r="E2370">
            <v>0</v>
          </cell>
        </row>
        <row r="2371">
          <cell r="C2371">
            <v>0</v>
          </cell>
          <cell r="E2371">
            <v>0</v>
          </cell>
        </row>
        <row r="2372">
          <cell r="C2372">
            <v>0</v>
          </cell>
          <cell r="E2372">
            <v>0</v>
          </cell>
        </row>
        <row r="2373">
          <cell r="C2373">
            <v>0</v>
          </cell>
          <cell r="E2373">
            <v>0</v>
          </cell>
        </row>
        <row r="2374">
          <cell r="C2374">
            <v>0</v>
          </cell>
          <cell r="E2374">
            <v>0</v>
          </cell>
        </row>
        <row r="2375">
          <cell r="C2375">
            <v>0</v>
          </cell>
          <cell r="E2375">
            <v>0</v>
          </cell>
        </row>
        <row r="2376">
          <cell r="C2376">
            <v>0</v>
          </cell>
          <cell r="E2376">
            <v>0</v>
          </cell>
        </row>
        <row r="2377">
          <cell r="C2377">
            <v>0</v>
          </cell>
          <cell r="E2377">
            <v>0</v>
          </cell>
        </row>
        <row r="2378">
          <cell r="C2378">
            <v>0</v>
          </cell>
          <cell r="E2378">
            <v>0</v>
          </cell>
        </row>
        <row r="2379">
          <cell r="C2379">
            <v>0</v>
          </cell>
          <cell r="E2379">
            <v>0</v>
          </cell>
        </row>
        <row r="2380">
          <cell r="C2380">
            <v>0</v>
          </cell>
          <cell r="E2380">
            <v>0</v>
          </cell>
        </row>
        <row r="2381">
          <cell r="C2381">
            <v>0</v>
          </cell>
          <cell r="E2381">
            <v>0</v>
          </cell>
        </row>
        <row r="2382">
          <cell r="C2382">
            <v>0</v>
          </cell>
          <cell r="E2382">
            <v>0</v>
          </cell>
        </row>
        <row r="2383">
          <cell r="C2383">
            <v>0</v>
          </cell>
          <cell r="E2383">
            <v>0</v>
          </cell>
        </row>
        <row r="2384">
          <cell r="C2384">
            <v>0</v>
          </cell>
          <cell r="E2384">
            <v>0</v>
          </cell>
        </row>
        <row r="2385">
          <cell r="C2385">
            <v>0</v>
          </cell>
          <cell r="E2385">
            <v>0</v>
          </cell>
        </row>
        <row r="2386">
          <cell r="C2386">
            <v>0</v>
          </cell>
          <cell r="E2386">
            <v>0</v>
          </cell>
        </row>
        <row r="2387">
          <cell r="C2387">
            <v>0</v>
          </cell>
          <cell r="E2387">
            <v>0</v>
          </cell>
        </row>
        <row r="2388">
          <cell r="C2388">
            <v>0</v>
          </cell>
          <cell r="E2388">
            <v>0</v>
          </cell>
        </row>
        <row r="2389">
          <cell r="C2389">
            <v>0</v>
          </cell>
          <cell r="E2389">
            <v>0</v>
          </cell>
        </row>
        <row r="2390">
          <cell r="C2390">
            <v>0</v>
          </cell>
          <cell r="E2390">
            <v>0</v>
          </cell>
        </row>
        <row r="2391">
          <cell r="C2391">
            <v>0</v>
          </cell>
          <cell r="E2391">
            <v>0</v>
          </cell>
        </row>
        <row r="2392">
          <cell r="C2392">
            <v>0</v>
          </cell>
          <cell r="E2392">
            <v>0</v>
          </cell>
        </row>
        <row r="2393">
          <cell r="C2393">
            <v>0</v>
          </cell>
          <cell r="E2393">
            <v>0</v>
          </cell>
        </row>
        <row r="2394">
          <cell r="C2394">
            <v>0</v>
          </cell>
          <cell r="E2394">
            <v>0</v>
          </cell>
        </row>
        <row r="2395">
          <cell r="C2395">
            <v>0</v>
          </cell>
          <cell r="E2395">
            <v>0</v>
          </cell>
        </row>
        <row r="2396">
          <cell r="C2396">
            <v>0</v>
          </cell>
          <cell r="E2396">
            <v>0</v>
          </cell>
        </row>
        <row r="2397">
          <cell r="C2397">
            <v>0</v>
          </cell>
          <cell r="E2397">
            <v>0</v>
          </cell>
        </row>
        <row r="2398">
          <cell r="C2398">
            <v>0</v>
          </cell>
          <cell r="E2398">
            <v>0</v>
          </cell>
        </row>
        <row r="2399">
          <cell r="C2399">
            <v>0</v>
          </cell>
          <cell r="E2399">
            <v>0</v>
          </cell>
        </row>
        <row r="2400">
          <cell r="C2400">
            <v>0</v>
          </cell>
          <cell r="E2400">
            <v>0</v>
          </cell>
        </row>
        <row r="2401">
          <cell r="C2401">
            <v>0</v>
          </cell>
          <cell r="E2401">
            <v>0</v>
          </cell>
        </row>
        <row r="2402">
          <cell r="C2402">
            <v>0</v>
          </cell>
          <cell r="E2402">
            <v>0</v>
          </cell>
        </row>
        <row r="2403">
          <cell r="C2403">
            <v>0</v>
          </cell>
          <cell r="E2403">
            <v>0</v>
          </cell>
        </row>
        <row r="2404">
          <cell r="C2404">
            <v>0</v>
          </cell>
          <cell r="E2404">
            <v>0</v>
          </cell>
        </row>
        <row r="2405">
          <cell r="C2405">
            <v>0</v>
          </cell>
          <cell r="E2405">
            <v>0</v>
          </cell>
        </row>
        <row r="2406">
          <cell r="C2406">
            <v>0</v>
          </cell>
          <cell r="E2406">
            <v>0</v>
          </cell>
        </row>
        <row r="2407">
          <cell r="C2407">
            <v>0</v>
          </cell>
          <cell r="E2407">
            <v>0</v>
          </cell>
        </row>
        <row r="2408">
          <cell r="C2408">
            <v>0</v>
          </cell>
          <cell r="E2408">
            <v>0</v>
          </cell>
        </row>
        <row r="2409">
          <cell r="C2409">
            <v>0</v>
          </cell>
          <cell r="E2409">
            <v>0</v>
          </cell>
        </row>
        <row r="2410">
          <cell r="C2410">
            <v>0</v>
          </cell>
          <cell r="E2410">
            <v>0</v>
          </cell>
        </row>
        <row r="2411">
          <cell r="C2411">
            <v>0</v>
          </cell>
          <cell r="E2411">
            <v>0</v>
          </cell>
        </row>
        <row r="2412">
          <cell r="C2412">
            <v>0</v>
          </cell>
          <cell r="E2412">
            <v>0</v>
          </cell>
        </row>
        <row r="2413">
          <cell r="C2413">
            <v>0</v>
          </cell>
          <cell r="E2413">
            <v>0</v>
          </cell>
        </row>
        <row r="2414">
          <cell r="C2414">
            <v>0</v>
          </cell>
          <cell r="E2414">
            <v>0</v>
          </cell>
        </row>
        <row r="2415">
          <cell r="C2415">
            <v>0</v>
          </cell>
          <cell r="E2415">
            <v>0</v>
          </cell>
        </row>
        <row r="2416">
          <cell r="C2416">
            <v>0</v>
          </cell>
          <cell r="E2416">
            <v>0</v>
          </cell>
        </row>
        <row r="2417">
          <cell r="C2417">
            <v>0</v>
          </cell>
          <cell r="E2417">
            <v>0</v>
          </cell>
        </row>
        <row r="2418">
          <cell r="C2418">
            <v>0</v>
          </cell>
          <cell r="E2418">
            <v>0</v>
          </cell>
        </row>
        <row r="2419">
          <cell r="C2419">
            <v>0</v>
          </cell>
          <cell r="E2419">
            <v>0</v>
          </cell>
        </row>
        <row r="2420">
          <cell r="C2420">
            <v>0</v>
          </cell>
          <cell r="E2420">
            <v>0</v>
          </cell>
        </row>
        <row r="2421">
          <cell r="C2421">
            <v>0</v>
          </cell>
          <cell r="E2421">
            <v>0</v>
          </cell>
        </row>
        <row r="2422">
          <cell r="C2422">
            <v>0</v>
          </cell>
          <cell r="E2422">
            <v>0</v>
          </cell>
        </row>
        <row r="2423">
          <cell r="C2423">
            <v>0</v>
          </cell>
          <cell r="E2423">
            <v>0</v>
          </cell>
        </row>
        <row r="2424">
          <cell r="C2424">
            <v>0</v>
          </cell>
          <cell r="E2424">
            <v>0</v>
          </cell>
        </row>
        <row r="2425">
          <cell r="C2425">
            <v>0</v>
          </cell>
          <cell r="E2425">
            <v>0</v>
          </cell>
        </row>
        <row r="2426">
          <cell r="C2426">
            <v>0</v>
          </cell>
          <cell r="E2426">
            <v>0</v>
          </cell>
        </row>
        <row r="2427">
          <cell r="C2427">
            <v>0</v>
          </cell>
          <cell r="E2427">
            <v>0</v>
          </cell>
        </row>
        <row r="2428">
          <cell r="C2428">
            <v>0</v>
          </cell>
          <cell r="E2428">
            <v>0</v>
          </cell>
        </row>
        <row r="2429">
          <cell r="C2429">
            <v>0</v>
          </cell>
          <cell r="E2429">
            <v>0</v>
          </cell>
        </row>
        <row r="2430">
          <cell r="C2430">
            <v>0</v>
          </cell>
          <cell r="E2430">
            <v>0</v>
          </cell>
        </row>
        <row r="2431">
          <cell r="C2431">
            <v>0</v>
          </cell>
          <cell r="E2431">
            <v>0</v>
          </cell>
        </row>
        <row r="2432">
          <cell r="C2432">
            <v>0</v>
          </cell>
          <cell r="E2432">
            <v>0</v>
          </cell>
        </row>
        <row r="2433">
          <cell r="C2433">
            <v>0</v>
          </cell>
          <cell r="E2433">
            <v>0</v>
          </cell>
        </row>
        <row r="2434">
          <cell r="C2434">
            <v>0</v>
          </cell>
          <cell r="E2434">
            <v>0</v>
          </cell>
        </row>
        <row r="2435">
          <cell r="C2435">
            <v>0</v>
          </cell>
          <cell r="E2435">
            <v>0</v>
          </cell>
        </row>
        <row r="2436">
          <cell r="C2436">
            <v>0</v>
          </cell>
          <cell r="E2436">
            <v>0</v>
          </cell>
        </row>
        <row r="2437">
          <cell r="C2437">
            <v>0</v>
          </cell>
          <cell r="E2437">
            <v>0</v>
          </cell>
        </row>
        <row r="2438">
          <cell r="C2438">
            <v>0</v>
          </cell>
          <cell r="E2438">
            <v>0</v>
          </cell>
        </row>
        <row r="2439">
          <cell r="C2439">
            <v>0</v>
          </cell>
          <cell r="E2439">
            <v>0</v>
          </cell>
        </row>
        <row r="2440">
          <cell r="C2440">
            <v>0</v>
          </cell>
          <cell r="E2440">
            <v>0</v>
          </cell>
        </row>
        <row r="2441">
          <cell r="C2441">
            <v>0</v>
          </cell>
          <cell r="E2441">
            <v>0</v>
          </cell>
        </row>
        <row r="2442">
          <cell r="C2442">
            <v>0</v>
          </cell>
          <cell r="E2442">
            <v>0</v>
          </cell>
        </row>
        <row r="2443">
          <cell r="C2443">
            <v>0</v>
          </cell>
          <cell r="E2443">
            <v>0</v>
          </cell>
        </row>
        <row r="2444">
          <cell r="C2444">
            <v>0</v>
          </cell>
          <cell r="E2444">
            <v>0</v>
          </cell>
        </row>
        <row r="2445">
          <cell r="C2445">
            <v>0</v>
          </cell>
          <cell r="E2445">
            <v>0</v>
          </cell>
        </row>
        <row r="2446">
          <cell r="C2446">
            <v>0</v>
          </cell>
          <cell r="E2446">
            <v>0</v>
          </cell>
        </row>
        <row r="2447">
          <cell r="C2447">
            <v>0</v>
          </cell>
          <cell r="E2447">
            <v>0</v>
          </cell>
        </row>
        <row r="2448">
          <cell r="C2448">
            <v>0</v>
          </cell>
          <cell r="E2448">
            <v>0</v>
          </cell>
        </row>
        <row r="2449">
          <cell r="C2449">
            <v>0</v>
          </cell>
          <cell r="E2449">
            <v>0</v>
          </cell>
        </row>
        <row r="2450">
          <cell r="C2450">
            <v>0</v>
          </cell>
          <cell r="E2450">
            <v>0</v>
          </cell>
        </row>
        <row r="2451">
          <cell r="C2451">
            <v>0</v>
          </cell>
          <cell r="E2451">
            <v>0</v>
          </cell>
        </row>
        <row r="2452">
          <cell r="C2452">
            <v>0</v>
          </cell>
          <cell r="E2452">
            <v>0</v>
          </cell>
        </row>
        <row r="2453">
          <cell r="C2453">
            <v>0</v>
          </cell>
          <cell r="E2453">
            <v>0</v>
          </cell>
        </row>
        <row r="2454">
          <cell r="C2454">
            <v>0</v>
          </cell>
          <cell r="E2454">
            <v>0</v>
          </cell>
        </row>
        <row r="2455">
          <cell r="C2455">
            <v>0</v>
          </cell>
          <cell r="E2455">
            <v>0</v>
          </cell>
        </row>
        <row r="2456">
          <cell r="C2456">
            <v>0</v>
          </cell>
          <cell r="E2456">
            <v>0</v>
          </cell>
        </row>
        <row r="2457">
          <cell r="C2457">
            <v>0</v>
          </cell>
          <cell r="E2457">
            <v>0</v>
          </cell>
        </row>
        <row r="2458">
          <cell r="C2458">
            <v>0</v>
          </cell>
          <cell r="E2458">
            <v>0</v>
          </cell>
        </row>
        <row r="2459">
          <cell r="C2459">
            <v>0</v>
          </cell>
          <cell r="E2459">
            <v>0</v>
          </cell>
        </row>
        <row r="2460">
          <cell r="C2460">
            <v>0</v>
          </cell>
          <cell r="E2460">
            <v>0</v>
          </cell>
        </row>
        <row r="2461">
          <cell r="C2461">
            <v>0</v>
          </cell>
          <cell r="E2461">
            <v>0</v>
          </cell>
        </row>
        <row r="2462">
          <cell r="C2462">
            <v>0</v>
          </cell>
          <cell r="E2462">
            <v>0</v>
          </cell>
        </row>
        <row r="2463">
          <cell r="C2463">
            <v>0</v>
          </cell>
          <cell r="E2463">
            <v>0</v>
          </cell>
        </row>
        <row r="2464">
          <cell r="C2464">
            <v>0</v>
          </cell>
          <cell r="E2464">
            <v>0</v>
          </cell>
        </row>
        <row r="2465">
          <cell r="C2465">
            <v>0</v>
          </cell>
          <cell r="E2465">
            <v>0</v>
          </cell>
        </row>
        <row r="2466">
          <cell r="C2466">
            <v>0</v>
          </cell>
          <cell r="E2466">
            <v>0</v>
          </cell>
        </row>
        <row r="2467">
          <cell r="C2467">
            <v>0</v>
          </cell>
          <cell r="E2467">
            <v>0</v>
          </cell>
        </row>
        <row r="2468">
          <cell r="C2468">
            <v>0</v>
          </cell>
          <cell r="E2468">
            <v>0</v>
          </cell>
        </row>
        <row r="2469">
          <cell r="C2469">
            <v>0</v>
          </cell>
          <cell r="E2469">
            <v>0</v>
          </cell>
        </row>
        <row r="2470">
          <cell r="C2470">
            <v>0</v>
          </cell>
          <cell r="E2470">
            <v>0</v>
          </cell>
        </row>
        <row r="2471">
          <cell r="C2471">
            <v>0</v>
          </cell>
          <cell r="E2471">
            <v>0</v>
          </cell>
        </row>
        <row r="2472">
          <cell r="C2472">
            <v>0</v>
          </cell>
          <cell r="E2472">
            <v>0</v>
          </cell>
        </row>
        <row r="2473">
          <cell r="C2473">
            <v>0</v>
          </cell>
          <cell r="E2473">
            <v>0</v>
          </cell>
        </row>
        <row r="2474">
          <cell r="C2474">
            <v>0</v>
          </cell>
          <cell r="E2474">
            <v>0</v>
          </cell>
        </row>
        <row r="2475">
          <cell r="C2475">
            <v>0</v>
          </cell>
          <cell r="E2475">
            <v>0</v>
          </cell>
        </row>
        <row r="2476">
          <cell r="C2476">
            <v>0</v>
          </cell>
          <cell r="E2476">
            <v>0</v>
          </cell>
        </row>
        <row r="2477">
          <cell r="C2477">
            <v>0</v>
          </cell>
          <cell r="E2477">
            <v>0</v>
          </cell>
        </row>
        <row r="2478">
          <cell r="C2478">
            <v>0</v>
          </cell>
          <cell r="E2478">
            <v>0</v>
          </cell>
        </row>
        <row r="2479">
          <cell r="C2479">
            <v>0</v>
          </cell>
          <cell r="E2479">
            <v>0</v>
          </cell>
        </row>
        <row r="2480">
          <cell r="C2480">
            <v>0</v>
          </cell>
          <cell r="E2480">
            <v>0</v>
          </cell>
        </row>
        <row r="2481">
          <cell r="C2481">
            <v>0</v>
          </cell>
          <cell r="E2481">
            <v>0</v>
          </cell>
        </row>
        <row r="2482">
          <cell r="C2482">
            <v>0</v>
          </cell>
          <cell r="E2482">
            <v>0</v>
          </cell>
        </row>
        <row r="2483">
          <cell r="C2483">
            <v>0</v>
          </cell>
          <cell r="E2483">
            <v>0</v>
          </cell>
        </row>
        <row r="2484">
          <cell r="C2484">
            <v>0</v>
          </cell>
          <cell r="E2484">
            <v>0</v>
          </cell>
        </row>
        <row r="2485">
          <cell r="C2485">
            <v>0</v>
          </cell>
          <cell r="E2485">
            <v>0</v>
          </cell>
        </row>
        <row r="2486">
          <cell r="C2486">
            <v>0</v>
          </cell>
          <cell r="E2486">
            <v>0</v>
          </cell>
        </row>
        <row r="2487">
          <cell r="C2487">
            <v>0</v>
          </cell>
          <cell r="E2487">
            <v>0</v>
          </cell>
        </row>
        <row r="2488">
          <cell r="C2488">
            <v>0</v>
          </cell>
          <cell r="E2488">
            <v>0</v>
          </cell>
        </row>
        <row r="2489">
          <cell r="C2489">
            <v>0</v>
          </cell>
          <cell r="E2489">
            <v>0</v>
          </cell>
        </row>
        <row r="2490">
          <cell r="C2490">
            <v>0</v>
          </cell>
          <cell r="E2490">
            <v>0</v>
          </cell>
        </row>
        <row r="2491">
          <cell r="C2491">
            <v>0</v>
          </cell>
          <cell r="E2491">
            <v>0</v>
          </cell>
        </row>
        <row r="2492">
          <cell r="C2492">
            <v>0</v>
          </cell>
          <cell r="E2492">
            <v>0</v>
          </cell>
        </row>
        <row r="2493">
          <cell r="C2493">
            <v>0</v>
          </cell>
          <cell r="E2493">
            <v>0</v>
          </cell>
        </row>
        <row r="2494">
          <cell r="C2494">
            <v>0</v>
          </cell>
          <cell r="E2494">
            <v>0</v>
          </cell>
        </row>
        <row r="2495">
          <cell r="C2495">
            <v>0</v>
          </cell>
          <cell r="E2495">
            <v>0</v>
          </cell>
        </row>
        <row r="2496">
          <cell r="C2496">
            <v>0</v>
          </cell>
          <cell r="E2496">
            <v>0</v>
          </cell>
        </row>
        <row r="2497">
          <cell r="C2497">
            <v>0</v>
          </cell>
          <cell r="E2497">
            <v>0</v>
          </cell>
        </row>
        <row r="2498">
          <cell r="C2498">
            <v>0</v>
          </cell>
          <cell r="E2498">
            <v>0</v>
          </cell>
        </row>
        <row r="2499">
          <cell r="C2499">
            <v>0</v>
          </cell>
          <cell r="E2499">
            <v>0</v>
          </cell>
        </row>
        <row r="2500">
          <cell r="C2500">
            <v>0</v>
          </cell>
          <cell r="E2500">
            <v>0</v>
          </cell>
        </row>
        <row r="2501">
          <cell r="C2501">
            <v>0</v>
          </cell>
          <cell r="E2501">
            <v>0</v>
          </cell>
        </row>
        <row r="2502">
          <cell r="C2502">
            <v>0</v>
          </cell>
          <cell r="E2502">
            <v>0</v>
          </cell>
        </row>
        <row r="2503">
          <cell r="C2503">
            <v>0</v>
          </cell>
          <cell r="E2503">
            <v>0</v>
          </cell>
        </row>
        <row r="2504">
          <cell r="C2504">
            <v>0</v>
          </cell>
          <cell r="E2504">
            <v>0</v>
          </cell>
        </row>
        <row r="2505">
          <cell r="C2505">
            <v>0</v>
          </cell>
          <cell r="E2505">
            <v>0</v>
          </cell>
        </row>
        <row r="2506">
          <cell r="C2506">
            <v>0</v>
          </cell>
          <cell r="E2506">
            <v>0</v>
          </cell>
        </row>
        <row r="2507">
          <cell r="C2507">
            <v>0</v>
          </cell>
          <cell r="E2507">
            <v>0</v>
          </cell>
        </row>
        <row r="2508">
          <cell r="C2508">
            <v>0</v>
          </cell>
          <cell r="E2508">
            <v>0</v>
          </cell>
        </row>
        <row r="2509">
          <cell r="C2509">
            <v>0</v>
          </cell>
          <cell r="E2509">
            <v>0</v>
          </cell>
        </row>
        <row r="2510">
          <cell r="C2510">
            <v>0</v>
          </cell>
          <cell r="E2510">
            <v>0</v>
          </cell>
        </row>
        <row r="2511">
          <cell r="C2511">
            <v>0</v>
          </cell>
          <cell r="E2511">
            <v>0</v>
          </cell>
        </row>
        <row r="2512">
          <cell r="C2512">
            <v>0</v>
          </cell>
          <cell r="E2512">
            <v>0</v>
          </cell>
        </row>
        <row r="2513">
          <cell r="C2513">
            <v>0</v>
          </cell>
          <cell r="E2513">
            <v>0</v>
          </cell>
        </row>
        <row r="2514">
          <cell r="C2514">
            <v>0</v>
          </cell>
          <cell r="E2514">
            <v>0</v>
          </cell>
        </row>
        <row r="2515">
          <cell r="C2515">
            <v>0</v>
          </cell>
          <cell r="E2515">
            <v>0</v>
          </cell>
        </row>
        <row r="2516">
          <cell r="C2516">
            <v>0</v>
          </cell>
          <cell r="E2516">
            <v>0</v>
          </cell>
        </row>
        <row r="2517">
          <cell r="C2517">
            <v>0</v>
          </cell>
          <cell r="E2517">
            <v>0</v>
          </cell>
        </row>
        <row r="2518">
          <cell r="C2518">
            <v>0</v>
          </cell>
          <cell r="E2518">
            <v>0</v>
          </cell>
        </row>
        <row r="2519">
          <cell r="C2519">
            <v>0</v>
          </cell>
          <cell r="E2519">
            <v>0</v>
          </cell>
        </row>
        <row r="2520">
          <cell r="C2520">
            <v>0</v>
          </cell>
          <cell r="E2520">
            <v>0</v>
          </cell>
        </row>
        <row r="2521">
          <cell r="C2521">
            <v>0</v>
          </cell>
          <cell r="E2521">
            <v>0</v>
          </cell>
        </row>
        <row r="2522">
          <cell r="C2522">
            <v>0</v>
          </cell>
          <cell r="E2522">
            <v>0</v>
          </cell>
        </row>
        <row r="2523">
          <cell r="C2523">
            <v>0</v>
          </cell>
          <cell r="E2523">
            <v>0</v>
          </cell>
        </row>
        <row r="2524">
          <cell r="C2524">
            <v>0</v>
          </cell>
          <cell r="E2524">
            <v>0</v>
          </cell>
        </row>
        <row r="2525">
          <cell r="C2525">
            <v>0</v>
          </cell>
          <cell r="E2525">
            <v>0</v>
          </cell>
        </row>
        <row r="2526">
          <cell r="C2526">
            <v>0</v>
          </cell>
          <cell r="E2526">
            <v>0</v>
          </cell>
        </row>
        <row r="2527">
          <cell r="C2527">
            <v>0</v>
          </cell>
          <cell r="E2527">
            <v>0</v>
          </cell>
        </row>
        <row r="2528">
          <cell r="C2528">
            <v>0</v>
          </cell>
          <cell r="E2528">
            <v>0</v>
          </cell>
        </row>
        <row r="2529">
          <cell r="C2529">
            <v>0</v>
          </cell>
          <cell r="E2529">
            <v>0</v>
          </cell>
        </row>
        <row r="2530">
          <cell r="C2530">
            <v>0</v>
          </cell>
          <cell r="E2530">
            <v>0</v>
          </cell>
        </row>
        <row r="2531">
          <cell r="C2531">
            <v>0</v>
          </cell>
          <cell r="E2531">
            <v>0</v>
          </cell>
        </row>
        <row r="2532">
          <cell r="C2532">
            <v>0</v>
          </cell>
          <cell r="E2532">
            <v>0</v>
          </cell>
        </row>
        <row r="2533">
          <cell r="C2533">
            <v>0</v>
          </cell>
          <cell r="E2533">
            <v>0</v>
          </cell>
        </row>
        <row r="2534">
          <cell r="C2534">
            <v>0</v>
          </cell>
          <cell r="E2534">
            <v>0</v>
          </cell>
        </row>
        <row r="2535">
          <cell r="C2535">
            <v>0</v>
          </cell>
          <cell r="E2535">
            <v>0</v>
          </cell>
        </row>
        <row r="2536">
          <cell r="C2536">
            <v>0</v>
          </cell>
          <cell r="E2536">
            <v>0</v>
          </cell>
        </row>
        <row r="2537">
          <cell r="C2537">
            <v>0</v>
          </cell>
          <cell r="E2537">
            <v>0</v>
          </cell>
        </row>
        <row r="2538">
          <cell r="C2538">
            <v>0</v>
          </cell>
          <cell r="E2538">
            <v>0</v>
          </cell>
        </row>
        <row r="2539">
          <cell r="C2539">
            <v>0</v>
          </cell>
          <cell r="E2539">
            <v>0</v>
          </cell>
        </row>
        <row r="2540">
          <cell r="C2540">
            <v>0</v>
          </cell>
          <cell r="E2540">
            <v>0</v>
          </cell>
        </row>
        <row r="2541">
          <cell r="C2541">
            <v>0</v>
          </cell>
          <cell r="E2541">
            <v>0</v>
          </cell>
        </row>
        <row r="2542">
          <cell r="C2542">
            <v>0</v>
          </cell>
          <cell r="E2542">
            <v>0</v>
          </cell>
        </row>
        <row r="2543">
          <cell r="C2543">
            <v>0</v>
          </cell>
          <cell r="E2543">
            <v>0</v>
          </cell>
        </row>
        <row r="2544">
          <cell r="C2544">
            <v>0</v>
          </cell>
          <cell r="E2544">
            <v>0</v>
          </cell>
        </row>
        <row r="2545">
          <cell r="C2545">
            <v>0</v>
          </cell>
          <cell r="E2545">
            <v>0</v>
          </cell>
        </row>
        <row r="2546">
          <cell r="C2546">
            <v>0</v>
          </cell>
          <cell r="E2546">
            <v>0</v>
          </cell>
        </row>
        <row r="2547">
          <cell r="C2547">
            <v>0</v>
          </cell>
          <cell r="E2547">
            <v>0</v>
          </cell>
        </row>
        <row r="2548">
          <cell r="C2548">
            <v>0</v>
          </cell>
          <cell r="E2548">
            <v>0</v>
          </cell>
        </row>
        <row r="2549">
          <cell r="C2549">
            <v>0</v>
          </cell>
          <cell r="E2549">
            <v>0</v>
          </cell>
        </row>
        <row r="2550">
          <cell r="C2550">
            <v>0</v>
          </cell>
          <cell r="E2550">
            <v>0</v>
          </cell>
        </row>
        <row r="2551">
          <cell r="C2551">
            <v>0</v>
          </cell>
          <cell r="E2551">
            <v>0</v>
          </cell>
        </row>
        <row r="2552">
          <cell r="C2552">
            <v>0</v>
          </cell>
          <cell r="E2552">
            <v>0</v>
          </cell>
        </row>
        <row r="2553">
          <cell r="C2553">
            <v>0</v>
          </cell>
          <cell r="E2553">
            <v>0</v>
          </cell>
        </row>
        <row r="2554">
          <cell r="C2554">
            <v>0</v>
          </cell>
          <cell r="E2554">
            <v>0</v>
          </cell>
        </row>
        <row r="2555">
          <cell r="C2555">
            <v>0</v>
          </cell>
          <cell r="E2555">
            <v>0</v>
          </cell>
        </row>
        <row r="2556">
          <cell r="C2556">
            <v>0</v>
          </cell>
          <cell r="E2556">
            <v>0</v>
          </cell>
        </row>
        <row r="2557">
          <cell r="C2557">
            <v>0</v>
          </cell>
          <cell r="E2557">
            <v>0</v>
          </cell>
        </row>
        <row r="2558">
          <cell r="C2558">
            <v>0</v>
          </cell>
          <cell r="E2558">
            <v>0</v>
          </cell>
        </row>
        <row r="2559">
          <cell r="C2559">
            <v>0</v>
          </cell>
          <cell r="E2559">
            <v>0</v>
          </cell>
        </row>
        <row r="2560">
          <cell r="C2560">
            <v>0</v>
          </cell>
          <cell r="E2560">
            <v>0</v>
          </cell>
        </row>
        <row r="2561">
          <cell r="C2561">
            <v>0</v>
          </cell>
          <cell r="E2561">
            <v>0</v>
          </cell>
        </row>
        <row r="2562">
          <cell r="C2562">
            <v>0</v>
          </cell>
          <cell r="E2562">
            <v>0</v>
          </cell>
        </row>
        <row r="2563">
          <cell r="C2563">
            <v>0</v>
          </cell>
          <cell r="E2563">
            <v>0</v>
          </cell>
        </row>
        <row r="2564">
          <cell r="C2564">
            <v>0</v>
          </cell>
          <cell r="E2564">
            <v>0</v>
          </cell>
        </row>
        <row r="2565">
          <cell r="C2565">
            <v>0</v>
          </cell>
          <cell r="E2565">
            <v>0</v>
          </cell>
        </row>
        <row r="2566">
          <cell r="C2566">
            <v>0</v>
          </cell>
          <cell r="E2566">
            <v>0</v>
          </cell>
        </row>
        <row r="2567">
          <cell r="C2567">
            <v>0</v>
          </cell>
          <cell r="E2567">
            <v>0</v>
          </cell>
        </row>
        <row r="2568">
          <cell r="C2568">
            <v>0</v>
          </cell>
          <cell r="E2568">
            <v>0</v>
          </cell>
        </row>
        <row r="2569">
          <cell r="C2569">
            <v>0</v>
          </cell>
          <cell r="E2569">
            <v>0</v>
          </cell>
        </row>
        <row r="2570">
          <cell r="C2570">
            <v>0</v>
          </cell>
          <cell r="E2570">
            <v>0</v>
          </cell>
        </row>
        <row r="2571">
          <cell r="C2571">
            <v>0</v>
          </cell>
          <cell r="E2571">
            <v>0</v>
          </cell>
        </row>
        <row r="2572">
          <cell r="C2572">
            <v>0</v>
          </cell>
          <cell r="E2572">
            <v>0</v>
          </cell>
        </row>
        <row r="2573">
          <cell r="C2573">
            <v>0</v>
          </cell>
          <cell r="E2573">
            <v>0</v>
          </cell>
        </row>
        <row r="2574">
          <cell r="C2574">
            <v>0</v>
          </cell>
          <cell r="E2574">
            <v>0</v>
          </cell>
        </row>
        <row r="2575">
          <cell r="C2575">
            <v>0</v>
          </cell>
          <cell r="E2575">
            <v>0</v>
          </cell>
        </row>
        <row r="2576">
          <cell r="C2576">
            <v>0</v>
          </cell>
          <cell r="E2576">
            <v>0</v>
          </cell>
        </row>
        <row r="2577">
          <cell r="C2577">
            <v>0</v>
          </cell>
          <cell r="E2577">
            <v>0</v>
          </cell>
        </row>
        <row r="2578">
          <cell r="C2578">
            <v>0</v>
          </cell>
          <cell r="E2578">
            <v>0</v>
          </cell>
        </row>
        <row r="2579">
          <cell r="C2579">
            <v>0</v>
          </cell>
          <cell r="E2579">
            <v>0</v>
          </cell>
        </row>
        <row r="2580">
          <cell r="C2580">
            <v>0</v>
          </cell>
          <cell r="E2580">
            <v>0</v>
          </cell>
        </row>
        <row r="2581">
          <cell r="C2581">
            <v>0</v>
          </cell>
          <cell r="E2581">
            <v>0</v>
          </cell>
        </row>
        <row r="2582">
          <cell r="C2582">
            <v>0</v>
          </cell>
          <cell r="E2582">
            <v>0</v>
          </cell>
        </row>
        <row r="2583">
          <cell r="C2583">
            <v>0</v>
          </cell>
          <cell r="E2583">
            <v>0</v>
          </cell>
        </row>
        <row r="2584">
          <cell r="C2584">
            <v>0</v>
          </cell>
          <cell r="E2584">
            <v>0</v>
          </cell>
        </row>
        <row r="2585">
          <cell r="C2585">
            <v>0</v>
          </cell>
          <cell r="E2585">
            <v>0</v>
          </cell>
        </row>
        <row r="2586">
          <cell r="C2586">
            <v>0</v>
          </cell>
          <cell r="E2586">
            <v>0</v>
          </cell>
        </row>
        <row r="2587">
          <cell r="C2587">
            <v>0</v>
          </cell>
          <cell r="E2587">
            <v>0</v>
          </cell>
        </row>
        <row r="2588">
          <cell r="C2588">
            <v>0</v>
          </cell>
          <cell r="E2588">
            <v>0</v>
          </cell>
        </row>
        <row r="2589">
          <cell r="C2589">
            <v>0</v>
          </cell>
          <cell r="E2589">
            <v>0</v>
          </cell>
        </row>
        <row r="2590">
          <cell r="C2590">
            <v>0</v>
          </cell>
          <cell r="E2590">
            <v>0</v>
          </cell>
        </row>
        <row r="2591">
          <cell r="C2591">
            <v>0</v>
          </cell>
          <cell r="E2591">
            <v>0</v>
          </cell>
        </row>
        <row r="2592">
          <cell r="C2592">
            <v>0</v>
          </cell>
          <cell r="E2592">
            <v>0</v>
          </cell>
        </row>
        <row r="2593">
          <cell r="C2593">
            <v>0</v>
          </cell>
          <cell r="E2593">
            <v>0</v>
          </cell>
        </row>
        <row r="2594">
          <cell r="C2594">
            <v>0</v>
          </cell>
          <cell r="E2594">
            <v>0</v>
          </cell>
        </row>
        <row r="2595">
          <cell r="C2595">
            <v>0</v>
          </cell>
          <cell r="E2595">
            <v>0</v>
          </cell>
        </row>
        <row r="2596">
          <cell r="C2596">
            <v>0</v>
          </cell>
          <cell r="E2596">
            <v>0</v>
          </cell>
        </row>
        <row r="2597">
          <cell r="C2597">
            <v>0</v>
          </cell>
          <cell r="E2597">
            <v>0</v>
          </cell>
        </row>
        <row r="2598">
          <cell r="C2598">
            <v>0</v>
          </cell>
          <cell r="E2598">
            <v>0</v>
          </cell>
        </row>
        <row r="2599">
          <cell r="C2599">
            <v>0</v>
          </cell>
          <cell r="E2599">
            <v>0</v>
          </cell>
        </row>
        <row r="2600">
          <cell r="C2600">
            <v>0</v>
          </cell>
          <cell r="E2600">
            <v>0</v>
          </cell>
        </row>
        <row r="2601">
          <cell r="C2601">
            <v>0</v>
          </cell>
          <cell r="E2601">
            <v>0</v>
          </cell>
        </row>
        <row r="2602">
          <cell r="C2602">
            <v>0</v>
          </cell>
          <cell r="E2602">
            <v>0</v>
          </cell>
        </row>
        <row r="2603">
          <cell r="C2603">
            <v>0</v>
          </cell>
          <cell r="E2603">
            <v>0</v>
          </cell>
        </row>
        <row r="2604">
          <cell r="C2604">
            <v>0</v>
          </cell>
          <cell r="E2604">
            <v>0</v>
          </cell>
        </row>
        <row r="2605">
          <cell r="C2605">
            <v>0</v>
          </cell>
          <cell r="E2605">
            <v>0</v>
          </cell>
        </row>
        <row r="2606">
          <cell r="C2606">
            <v>0</v>
          </cell>
          <cell r="E2606">
            <v>0</v>
          </cell>
        </row>
        <row r="2607">
          <cell r="C2607">
            <v>0</v>
          </cell>
          <cell r="E2607">
            <v>0</v>
          </cell>
        </row>
        <row r="2608">
          <cell r="C2608">
            <v>0</v>
          </cell>
          <cell r="E2608">
            <v>0</v>
          </cell>
        </row>
        <row r="2609">
          <cell r="C2609">
            <v>0</v>
          </cell>
          <cell r="E2609">
            <v>0</v>
          </cell>
        </row>
        <row r="2610">
          <cell r="C2610">
            <v>0</v>
          </cell>
          <cell r="E2610">
            <v>0</v>
          </cell>
        </row>
        <row r="2611">
          <cell r="C2611">
            <v>0</v>
          </cell>
          <cell r="E2611">
            <v>0</v>
          </cell>
        </row>
        <row r="2612">
          <cell r="C2612">
            <v>0</v>
          </cell>
          <cell r="E2612">
            <v>0</v>
          </cell>
        </row>
        <row r="2613">
          <cell r="C2613">
            <v>0</v>
          </cell>
          <cell r="E2613">
            <v>0</v>
          </cell>
        </row>
        <row r="2614">
          <cell r="C2614">
            <v>0</v>
          </cell>
          <cell r="E2614">
            <v>0</v>
          </cell>
        </row>
        <row r="2615">
          <cell r="C2615">
            <v>0</v>
          </cell>
          <cell r="E2615">
            <v>0</v>
          </cell>
        </row>
        <row r="2616">
          <cell r="C2616">
            <v>0</v>
          </cell>
          <cell r="E2616">
            <v>0</v>
          </cell>
        </row>
        <row r="2617">
          <cell r="C2617">
            <v>0</v>
          </cell>
          <cell r="E2617">
            <v>0</v>
          </cell>
        </row>
        <row r="2618">
          <cell r="C2618">
            <v>0</v>
          </cell>
          <cell r="E2618">
            <v>0</v>
          </cell>
        </row>
        <row r="2619">
          <cell r="C2619">
            <v>0</v>
          </cell>
          <cell r="E2619">
            <v>0</v>
          </cell>
        </row>
        <row r="2620">
          <cell r="C2620">
            <v>0</v>
          </cell>
          <cell r="E2620">
            <v>0</v>
          </cell>
        </row>
        <row r="2621">
          <cell r="C2621">
            <v>0</v>
          </cell>
          <cell r="E2621">
            <v>0</v>
          </cell>
        </row>
        <row r="2622">
          <cell r="C2622">
            <v>0</v>
          </cell>
          <cell r="E2622">
            <v>0</v>
          </cell>
        </row>
        <row r="2623">
          <cell r="C2623">
            <v>0</v>
          </cell>
          <cell r="E2623">
            <v>0</v>
          </cell>
        </row>
        <row r="2624">
          <cell r="C2624">
            <v>0</v>
          </cell>
          <cell r="E2624">
            <v>0</v>
          </cell>
        </row>
        <row r="2625">
          <cell r="C2625">
            <v>0</v>
          </cell>
          <cell r="E2625">
            <v>0</v>
          </cell>
        </row>
        <row r="2626">
          <cell r="C2626">
            <v>0</v>
          </cell>
          <cell r="E2626">
            <v>0</v>
          </cell>
        </row>
        <row r="2627">
          <cell r="C2627">
            <v>0</v>
          </cell>
          <cell r="E2627">
            <v>0</v>
          </cell>
        </row>
        <row r="2628">
          <cell r="C2628">
            <v>0</v>
          </cell>
          <cell r="E2628">
            <v>0</v>
          </cell>
        </row>
        <row r="2629">
          <cell r="C2629">
            <v>0</v>
          </cell>
          <cell r="E2629">
            <v>0</v>
          </cell>
        </row>
        <row r="2630">
          <cell r="C2630">
            <v>0</v>
          </cell>
          <cell r="E2630">
            <v>0</v>
          </cell>
        </row>
        <row r="2631">
          <cell r="C2631">
            <v>0</v>
          </cell>
          <cell r="E2631">
            <v>0</v>
          </cell>
        </row>
        <row r="2632">
          <cell r="C2632">
            <v>0</v>
          </cell>
          <cell r="E2632">
            <v>0</v>
          </cell>
        </row>
        <row r="2633">
          <cell r="C2633">
            <v>0</v>
          </cell>
          <cell r="E2633">
            <v>0</v>
          </cell>
        </row>
        <row r="2634">
          <cell r="C2634">
            <v>0</v>
          </cell>
          <cell r="E2634">
            <v>0</v>
          </cell>
        </row>
        <row r="2635">
          <cell r="C2635">
            <v>0</v>
          </cell>
          <cell r="E2635">
            <v>0</v>
          </cell>
        </row>
        <row r="2636">
          <cell r="C2636">
            <v>0</v>
          </cell>
          <cell r="E2636">
            <v>0</v>
          </cell>
        </row>
        <row r="2637">
          <cell r="C2637">
            <v>0</v>
          </cell>
          <cell r="E2637">
            <v>0</v>
          </cell>
        </row>
        <row r="2638">
          <cell r="C2638">
            <v>0</v>
          </cell>
          <cell r="E2638">
            <v>0</v>
          </cell>
        </row>
        <row r="2639">
          <cell r="C2639">
            <v>0</v>
          </cell>
          <cell r="E2639">
            <v>0</v>
          </cell>
        </row>
        <row r="2640">
          <cell r="C2640">
            <v>0</v>
          </cell>
          <cell r="E2640">
            <v>0</v>
          </cell>
        </row>
        <row r="2641">
          <cell r="C2641">
            <v>0</v>
          </cell>
          <cell r="E2641">
            <v>0</v>
          </cell>
        </row>
        <row r="2642">
          <cell r="C2642">
            <v>0</v>
          </cell>
          <cell r="E2642">
            <v>0</v>
          </cell>
        </row>
        <row r="2643">
          <cell r="C2643">
            <v>0</v>
          </cell>
          <cell r="E2643">
            <v>0</v>
          </cell>
        </row>
        <row r="2644">
          <cell r="C2644">
            <v>0</v>
          </cell>
          <cell r="E2644">
            <v>0</v>
          </cell>
        </row>
        <row r="2645">
          <cell r="C2645">
            <v>0</v>
          </cell>
          <cell r="E2645">
            <v>0</v>
          </cell>
        </row>
        <row r="2646">
          <cell r="C2646">
            <v>0</v>
          </cell>
          <cell r="E2646">
            <v>0</v>
          </cell>
        </row>
        <row r="2647">
          <cell r="C2647">
            <v>0</v>
          </cell>
          <cell r="E2647">
            <v>0</v>
          </cell>
        </row>
        <row r="2648">
          <cell r="C2648">
            <v>0</v>
          </cell>
          <cell r="E2648">
            <v>0</v>
          </cell>
        </row>
        <row r="2649">
          <cell r="C2649">
            <v>0</v>
          </cell>
          <cell r="E2649">
            <v>0</v>
          </cell>
        </row>
        <row r="2650">
          <cell r="C2650">
            <v>0</v>
          </cell>
          <cell r="E2650">
            <v>0</v>
          </cell>
        </row>
        <row r="2651">
          <cell r="C2651">
            <v>0</v>
          </cell>
          <cell r="E2651">
            <v>0</v>
          </cell>
        </row>
        <row r="2652">
          <cell r="C2652">
            <v>0</v>
          </cell>
          <cell r="E2652">
            <v>0</v>
          </cell>
        </row>
        <row r="2653">
          <cell r="C2653">
            <v>0</v>
          </cell>
          <cell r="E2653">
            <v>0</v>
          </cell>
        </row>
        <row r="2654">
          <cell r="C2654">
            <v>0</v>
          </cell>
          <cell r="E2654">
            <v>0</v>
          </cell>
        </row>
        <row r="2655">
          <cell r="C2655">
            <v>0</v>
          </cell>
          <cell r="E2655">
            <v>0</v>
          </cell>
        </row>
        <row r="2656">
          <cell r="C2656">
            <v>0</v>
          </cell>
          <cell r="E2656">
            <v>0</v>
          </cell>
        </row>
        <row r="2657">
          <cell r="C2657">
            <v>0</v>
          </cell>
          <cell r="E2657">
            <v>0</v>
          </cell>
        </row>
        <row r="2658">
          <cell r="C2658">
            <v>0</v>
          </cell>
          <cell r="E2658">
            <v>0</v>
          </cell>
        </row>
        <row r="2659">
          <cell r="C2659">
            <v>0</v>
          </cell>
          <cell r="E2659">
            <v>0</v>
          </cell>
        </row>
        <row r="2660">
          <cell r="C2660">
            <v>0</v>
          </cell>
          <cell r="E2660">
            <v>0</v>
          </cell>
        </row>
        <row r="2661">
          <cell r="C2661">
            <v>0</v>
          </cell>
          <cell r="E2661">
            <v>0</v>
          </cell>
        </row>
        <row r="2662">
          <cell r="C2662">
            <v>0</v>
          </cell>
          <cell r="E2662">
            <v>0</v>
          </cell>
        </row>
        <row r="2663">
          <cell r="C2663">
            <v>0</v>
          </cell>
          <cell r="E2663">
            <v>0</v>
          </cell>
        </row>
        <row r="2664">
          <cell r="C2664">
            <v>0</v>
          </cell>
          <cell r="E2664">
            <v>0</v>
          </cell>
        </row>
        <row r="2665">
          <cell r="C2665">
            <v>0</v>
          </cell>
          <cell r="E2665">
            <v>0</v>
          </cell>
        </row>
        <row r="2666">
          <cell r="C2666">
            <v>0</v>
          </cell>
          <cell r="E2666">
            <v>0</v>
          </cell>
        </row>
        <row r="2667">
          <cell r="C2667">
            <v>0</v>
          </cell>
          <cell r="E2667">
            <v>0</v>
          </cell>
        </row>
        <row r="2668">
          <cell r="C2668">
            <v>0</v>
          </cell>
          <cell r="E2668">
            <v>0</v>
          </cell>
        </row>
        <row r="2669">
          <cell r="C2669">
            <v>0</v>
          </cell>
          <cell r="E2669">
            <v>0</v>
          </cell>
        </row>
        <row r="2670">
          <cell r="C2670">
            <v>0</v>
          </cell>
          <cell r="E2670">
            <v>0</v>
          </cell>
        </row>
        <row r="2671">
          <cell r="C2671">
            <v>0</v>
          </cell>
          <cell r="E2671">
            <v>0</v>
          </cell>
        </row>
        <row r="2672">
          <cell r="C2672">
            <v>0</v>
          </cell>
          <cell r="E2672">
            <v>0</v>
          </cell>
        </row>
        <row r="2673">
          <cell r="C2673">
            <v>0</v>
          </cell>
          <cell r="E2673">
            <v>0</v>
          </cell>
        </row>
        <row r="2674">
          <cell r="C2674">
            <v>0</v>
          </cell>
          <cell r="E2674">
            <v>0</v>
          </cell>
        </row>
        <row r="2675">
          <cell r="C2675">
            <v>0</v>
          </cell>
          <cell r="E2675">
            <v>0</v>
          </cell>
        </row>
        <row r="2676">
          <cell r="C2676">
            <v>0</v>
          </cell>
          <cell r="E2676">
            <v>0</v>
          </cell>
        </row>
        <row r="2677">
          <cell r="C2677">
            <v>0</v>
          </cell>
          <cell r="E2677">
            <v>0</v>
          </cell>
        </row>
        <row r="2678">
          <cell r="C2678">
            <v>0</v>
          </cell>
          <cell r="E2678">
            <v>0</v>
          </cell>
        </row>
        <row r="2679">
          <cell r="C2679">
            <v>0</v>
          </cell>
          <cell r="E2679">
            <v>0</v>
          </cell>
        </row>
        <row r="2680">
          <cell r="C2680">
            <v>0</v>
          </cell>
          <cell r="E2680">
            <v>0</v>
          </cell>
        </row>
        <row r="2681">
          <cell r="C2681">
            <v>0</v>
          </cell>
          <cell r="E2681">
            <v>0</v>
          </cell>
        </row>
        <row r="2682">
          <cell r="C2682">
            <v>0</v>
          </cell>
          <cell r="E2682">
            <v>0</v>
          </cell>
        </row>
        <row r="2683">
          <cell r="C2683">
            <v>0</v>
          </cell>
          <cell r="E2683">
            <v>0</v>
          </cell>
        </row>
        <row r="2684">
          <cell r="C2684">
            <v>0</v>
          </cell>
          <cell r="E2684">
            <v>0</v>
          </cell>
        </row>
        <row r="2685">
          <cell r="C2685">
            <v>0</v>
          </cell>
          <cell r="E2685">
            <v>0</v>
          </cell>
        </row>
        <row r="2686">
          <cell r="C2686">
            <v>0</v>
          </cell>
          <cell r="E2686">
            <v>0</v>
          </cell>
        </row>
        <row r="2687">
          <cell r="C2687">
            <v>0</v>
          </cell>
          <cell r="E2687">
            <v>0</v>
          </cell>
        </row>
        <row r="2688">
          <cell r="C2688">
            <v>0</v>
          </cell>
          <cell r="E2688">
            <v>0</v>
          </cell>
        </row>
        <row r="2689">
          <cell r="C2689">
            <v>0</v>
          </cell>
          <cell r="E2689">
            <v>0</v>
          </cell>
        </row>
        <row r="2690">
          <cell r="C2690">
            <v>0</v>
          </cell>
          <cell r="E2690">
            <v>0</v>
          </cell>
        </row>
        <row r="2691">
          <cell r="C2691">
            <v>0</v>
          </cell>
          <cell r="E2691">
            <v>0</v>
          </cell>
        </row>
        <row r="2692">
          <cell r="C2692">
            <v>0</v>
          </cell>
          <cell r="E2692">
            <v>0</v>
          </cell>
        </row>
        <row r="2693">
          <cell r="C2693">
            <v>0</v>
          </cell>
          <cell r="E2693">
            <v>0</v>
          </cell>
        </row>
        <row r="2694">
          <cell r="C2694">
            <v>0</v>
          </cell>
          <cell r="E2694">
            <v>0</v>
          </cell>
        </row>
        <row r="2695">
          <cell r="C2695">
            <v>0</v>
          </cell>
          <cell r="E2695">
            <v>0</v>
          </cell>
        </row>
        <row r="2696">
          <cell r="C2696">
            <v>0</v>
          </cell>
          <cell r="E2696">
            <v>0</v>
          </cell>
        </row>
        <row r="2697">
          <cell r="C2697">
            <v>0</v>
          </cell>
          <cell r="E2697">
            <v>0</v>
          </cell>
        </row>
        <row r="2698">
          <cell r="C2698">
            <v>0</v>
          </cell>
          <cell r="E2698">
            <v>0</v>
          </cell>
        </row>
        <row r="2699">
          <cell r="C2699">
            <v>0</v>
          </cell>
          <cell r="E2699">
            <v>0</v>
          </cell>
        </row>
        <row r="2700">
          <cell r="C2700">
            <v>0</v>
          </cell>
          <cell r="E2700">
            <v>0</v>
          </cell>
        </row>
        <row r="2701">
          <cell r="C2701">
            <v>0</v>
          </cell>
          <cell r="E2701">
            <v>0</v>
          </cell>
        </row>
        <row r="2702">
          <cell r="C2702">
            <v>0</v>
          </cell>
          <cell r="E2702">
            <v>0</v>
          </cell>
        </row>
        <row r="2703">
          <cell r="C2703">
            <v>0</v>
          </cell>
          <cell r="E2703">
            <v>0</v>
          </cell>
        </row>
        <row r="2704">
          <cell r="C2704">
            <v>0</v>
          </cell>
          <cell r="E2704">
            <v>0</v>
          </cell>
        </row>
        <row r="2705">
          <cell r="C2705">
            <v>0</v>
          </cell>
          <cell r="E2705">
            <v>0</v>
          </cell>
        </row>
        <row r="2706">
          <cell r="C2706">
            <v>0</v>
          </cell>
          <cell r="E2706">
            <v>0</v>
          </cell>
        </row>
        <row r="2707">
          <cell r="C2707">
            <v>0</v>
          </cell>
          <cell r="E2707">
            <v>0</v>
          </cell>
        </row>
        <row r="2708">
          <cell r="C2708">
            <v>0</v>
          </cell>
          <cell r="E2708">
            <v>0</v>
          </cell>
        </row>
        <row r="2709">
          <cell r="C2709">
            <v>0</v>
          </cell>
          <cell r="E2709">
            <v>0</v>
          </cell>
        </row>
        <row r="2710">
          <cell r="C2710">
            <v>0</v>
          </cell>
          <cell r="E2710">
            <v>0</v>
          </cell>
        </row>
        <row r="2711">
          <cell r="C2711">
            <v>0</v>
          </cell>
          <cell r="E2711">
            <v>0</v>
          </cell>
        </row>
        <row r="2712">
          <cell r="C2712">
            <v>0</v>
          </cell>
          <cell r="E2712">
            <v>0</v>
          </cell>
        </row>
        <row r="2713">
          <cell r="C2713">
            <v>0</v>
          </cell>
          <cell r="E2713">
            <v>0</v>
          </cell>
        </row>
        <row r="2714">
          <cell r="C2714">
            <v>0</v>
          </cell>
          <cell r="E2714">
            <v>0</v>
          </cell>
        </row>
        <row r="2715">
          <cell r="C2715">
            <v>0</v>
          </cell>
          <cell r="E2715">
            <v>0</v>
          </cell>
        </row>
        <row r="2716">
          <cell r="C2716">
            <v>0</v>
          </cell>
          <cell r="E2716">
            <v>0</v>
          </cell>
        </row>
        <row r="2717">
          <cell r="C2717">
            <v>0</v>
          </cell>
          <cell r="E2717">
            <v>0</v>
          </cell>
        </row>
        <row r="2718">
          <cell r="C2718">
            <v>0</v>
          </cell>
          <cell r="E2718">
            <v>0</v>
          </cell>
        </row>
        <row r="2719">
          <cell r="C2719">
            <v>0</v>
          </cell>
          <cell r="E2719">
            <v>0</v>
          </cell>
        </row>
        <row r="2720">
          <cell r="C2720">
            <v>0</v>
          </cell>
          <cell r="E2720">
            <v>0</v>
          </cell>
        </row>
        <row r="2721">
          <cell r="C2721">
            <v>0</v>
          </cell>
          <cell r="E2721">
            <v>0</v>
          </cell>
        </row>
        <row r="2722">
          <cell r="C2722">
            <v>0</v>
          </cell>
          <cell r="E2722">
            <v>0</v>
          </cell>
        </row>
        <row r="2723">
          <cell r="C2723">
            <v>0</v>
          </cell>
          <cell r="E2723">
            <v>0</v>
          </cell>
        </row>
        <row r="2724">
          <cell r="C2724">
            <v>0</v>
          </cell>
          <cell r="E2724">
            <v>0</v>
          </cell>
        </row>
        <row r="2725">
          <cell r="C2725">
            <v>0</v>
          </cell>
          <cell r="E2725">
            <v>0</v>
          </cell>
        </row>
        <row r="2726">
          <cell r="C2726">
            <v>0</v>
          </cell>
          <cell r="E2726">
            <v>0</v>
          </cell>
        </row>
        <row r="2727">
          <cell r="C2727">
            <v>0</v>
          </cell>
          <cell r="E2727">
            <v>0</v>
          </cell>
        </row>
        <row r="2728">
          <cell r="C2728">
            <v>0</v>
          </cell>
          <cell r="E2728">
            <v>0</v>
          </cell>
        </row>
        <row r="2729">
          <cell r="C2729">
            <v>0</v>
          </cell>
          <cell r="E2729">
            <v>0</v>
          </cell>
        </row>
        <row r="2730">
          <cell r="C2730">
            <v>0</v>
          </cell>
          <cell r="E2730">
            <v>0</v>
          </cell>
        </row>
        <row r="2731">
          <cell r="C2731">
            <v>0</v>
          </cell>
          <cell r="E2731">
            <v>0</v>
          </cell>
        </row>
        <row r="2732">
          <cell r="C2732">
            <v>0</v>
          </cell>
          <cell r="E2732">
            <v>0</v>
          </cell>
        </row>
        <row r="2733">
          <cell r="C2733">
            <v>0</v>
          </cell>
          <cell r="E2733">
            <v>0</v>
          </cell>
        </row>
        <row r="2734">
          <cell r="C2734">
            <v>0</v>
          </cell>
          <cell r="E2734">
            <v>0</v>
          </cell>
        </row>
        <row r="2735">
          <cell r="C2735">
            <v>0</v>
          </cell>
          <cell r="E2735">
            <v>0</v>
          </cell>
        </row>
        <row r="2736">
          <cell r="C2736">
            <v>0</v>
          </cell>
          <cell r="E2736">
            <v>0</v>
          </cell>
        </row>
        <row r="2737">
          <cell r="C2737">
            <v>0</v>
          </cell>
          <cell r="E2737">
            <v>0</v>
          </cell>
        </row>
        <row r="2738">
          <cell r="C2738">
            <v>0</v>
          </cell>
          <cell r="E2738">
            <v>0</v>
          </cell>
        </row>
        <row r="2739">
          <cell r="C2739">
            <v>0</v>
          </cell>
          <cell r="E2739">
            <v>0</v>
          </cell>
        </row>
        <row r="2740">
          <cell r="C2740">
            <v>0</v>
          </cell>
          <cell r="E2740">
            <v>0</v>
          </cell>
        </row>
        <row r="2741">
          <cell r="C2741">
            <v>0</v>
          </cell>
          <cell r="E2741">
            <v>0</v>
          </cell>
        </row>
        <row r="2742">
          <cell r="C2742">
            <v>0</v>
          </cell>
          <cell r="E2742">
            <v>0</v>
          </cell>
        </row>
        <row r="2743">
          <cell r="C2743">
            <v>0</v>
          </cell>
          <cell r="E2743">
            <v>0</v>
          </cell>
        </row>
        <row r="2744">
          <cell r="C2744">
            <v>0</v>
          </cell>
          <cell r="E2744">
            <v>0</v>
          </cell>
        </row>
        <row r="2745">
          <cell r="C2745">
            <v>0</v>
          </cell>
          <cell r="E2745">
            <v>0</v>
          </cell>
        </row>
        <row r="2746">
          <cell r="C2746">
            <v>0</v>
          </cell>
          <cell r="E2746">
            <v>0</v>
          </cell>
        </row>
        <row r="2747">
          <cell r="C2747">
            <v>0</v>
          </cell>
          <cell r="E2747">
            <v>0</v>
          </cell>
        </row>
        <row r="2748">
          <cell r="C2748">
            <v>0</v>
          </cell>
          <cell r="E2748">
            <v>0</v>
          </cell>
        </row>
        <row r="2749">
          <cell r="C2749">
            <v>0</v>
          </cell>
          <cell r="E2749">
            <v>0</v>
          </cell>
        </row>
        <row r="2750">
          <cell r="C2750">
            <v>0</v>
          </cell>
          <cell r="E2750">
            <v>0</v>
          </cell>
        </row>
        <row r="2751">
          <cell r="C2751">
            <v>0</v>
          </cell>
          <cell r="E2751">
            <v>0</v>
          </cell>
        </row>
        <row r="2752">
          <cell r="C2752">
            <v>0</v>
          </cell>
          <cell r="E2752">
            <v>0</v>
          </cell>
        </row>
        <row r="2753">
          <cell r="C2753">
            <v>0</v>
          </cell>
          <cell r="E2753">
            <v>0</v>
          </cell>
        </row>
        <row r="2754">
          <cell r="C2754">
            <v>0</v>
          </cell>
          <cell r="E2754">
            <v>0</v>
          </cell>
        </row>
        <row r="2755">
          <cell r="C2755">
            <v>0</v>
          </cell>
          <cell r="E2755">
            <v>0</v>
          </cell>
        </row>
        <row r="2756">
          <cell r="C2756">
            <v>0</v>
          </cell>
          <cell r="E2756">
            <v>0</v>
          </cell>
        </row>
        <row r="2757">
          <cell r="C2757">
            <v>0</v>
          </cell>
          <cell r="E2757">
            <v>0</v>
          </cell>
        </row>
        <row r="2758">
          <cell r="C2758">
            <v>0</v>
          </cell>
          <cell r="E2758">
            <v>0</v>
          </cell>
        </row>
        <row r="2759">
          <cell r="C2759">
            <v>0</v>
          </cell>
          <cell r="E2759">
            <v>0</v>
          </cell>
        </row>
        <row r="2760">
          <cell r="C2760">
            <v>0</v>
          </cell>
          <cell r="E2760">
            <v>0</v>
          </cell>
        </row>
        <row r="2761">
          <cell r="C2761">
            <v>0</v>
          </cell>
          <cell r="E2761">
            <v>0</v>
          </cell>
        </row>
        <row r="2762">
          <cell r="C2762">
            <v>0</v>
          </cell>
          <cell r="E2762">
            <v>0</v>
          </cell>
        </row>
        <row r="2763">
          <cell r="C2763">
            <v>0</v>
          </cell>
          <cell r="E2763">
            <v>0</v>
          </cell>
        </row>
        <row r="2764">
          <cell r="C2764">
            <v>0</v>
          </cell>
          <cell r="E2764">
            <v>0</v>
          </cell>
        </row>
        <row r="2765">
          <cell r="C2765">
            <v>0</v>
          </cell>
          <cell r="E2765">
            <v>0</v>
          </cell>
        </row>
        <row r="2766">
          <cell r="C2766">
            <v>0</v>
          </cell>
          <cell r="E2766">
            <v>0</v>
          </cell>
        </row>
        <row r="2767">
          <cell r="C2767">
            <v>0</v>
          </cell>
          <cell r="E2767">
            <v>0</v>
          </cell>
        </row>
        <row r="2768">
          <cell r="C2768">
            <v>0</v>
          </cell>
          <cell r="E2768">
            <v>0</v>
          </cell>
        </row>
        <row r="2769">
          <cell r="C2769">
            <v>0</v>
          </cell>
          <cell r="E2769">
            <v>0</v>
          </cell>
        </row>
        <row r="2770">
          <cell r="C2770">
            <v>0</v>
          </cell>
          <cell r="E2770">
            <v>0</v>
          </cell>
        </row>
        <row r="2771">
          <cell r="C2771">
            <v>0</v>
          </cell>
          <cell r="E2771">
            <v>0</v>
          </cell>
        </row>
        <row r="2772">
          <cell r="C2772">
            <v>0</v>
          </cell>
          <cell r="E2772">
            <v>0</v>
          </cell>
        </row>
        <row r="2773">
          <cell r="C2773">
            <v>0</v>
          </cell>
          <cell r="E2773">
            <v>0</v>
          </cell>
        </row>
        <row r="2774">
          <cell r="C2774">
            <v>0</v>
          </cell>
          <cell r="E2774">
            <v>0</v>
          </cell>
        </row>
        <row r="2775">
          <cell r="C2775">
            <v>0</v>
          </cell>
          <cell r="E2775">
            <v>0</v>
          </cell>
        </row>
        <row r="2776">
          <cell r="C2776">
            <v>0</v>
          </cell>
          <cell r="E2776">
            <v>0</v>
          </cell>
        </row>
        <row r="2777">
          <cell r="C2777">
            <v>0</v>
          </cell>
          <cell r="E2777">
            <v>0</v>
          </cell>
        </row>
        <row r="2778">
          <cell r="C2778">
            <v>0</v>
          </cell>
          <cell r="E2778">
            <v>0</v>
          </cell>
        </row>
        <row r="2779">
          <cell r="C2779">
            <v>0</v>
          </cell>
          <cell r="E2779">
            <v>0</v>
          </cell>
        </row>
        <row r="2780">
          <cell r="C2780">
            <v>0</v>
          </cell>
          <cell r="E2780">
            <v>0</v>
          </cell>
        </row>
        <row r="2781">
          <cell r="C2781">
            <v>0</v>
          </cell>
          <cell r="E2781">
            <v>0</v>
          </cell>
        </row>
        <row r="2782">
          <cell r="C2782">
            <v>0</v>
          </cell>
          <cell r="E2782">
            <v>0</v>
          </cell>
        </row>
        <row r="2783">
          <cell r="C2783">
            <v>0</v>
          </cell>
          <cell r="E2783">
            <v>0</v>
          </cell>
        </row>
        <row r="2784">
          <cell r="C2784">
            <v>0</v>
          </cell>
          <cell r="E2784">
            <v>0</v>
          </cell>
        </row>
        <row r="2785">
          <cell r="C2785">
            <v>0</v>
          </cell>
          <cell r="E2785">
            <v>0</v>
          </cell>
        </row>
        <row r="2786">
          <cell r="C2786">
            <v>0</v>
          </cell>
          <cell r="E2786">
            <v>0</v>
          </cell>
        </row>
        <row r="2787">
          <cell r="C2787">
            <v>0</v>
          </cell>
          <cell r="E2787">
            <v>0</v>
          </cell>
        </row>
        <row r="2788">
          <cell r="C2788">
            <v>0</v>
          </cell>
          <cell r="E2788">
            <v>0</v>
          </cell>
        </row>
        <row r="2789">
          <cell r="C2789">
            <v>0</v>
          </cell>
          <cell r="E2789">
            <v>0</v>
          </cell>
        </row>
        <row r="2790">
          <cell r="C2790">
            <v>0</v>
          </cell>
          <cell r="E2790">
            <v>0</v>
          </cell>
        </row>
        <row r="2791">
          <cell r="C2791">
            <v>0</v>
          </cell>
          <cell r="E2791">
            <v>0</v>
          </cell>
        </row>
        <row r="2792">
          <cell r="C2792">
            <v>0</v>
          </cell>
          <cell r="E2792">
            <v>0</v>
          </cell>
        </row>
        <row r="2793">
          <cell r="C2793">
            <v>0</v>
          </cell>
          <cell r="E2793">
            <v>0</v>
          </cell>
        </row>
        <row r="2794">
          <cell r="C2794">
            <v>0</v>
          </cell>
          <cell r="E2794">
            <v>0</v>
          </cell>
        </row>
        <row r="2795">
          <cell r="C2795">
            <v>0</v>
          </cell>
          <cell r="E2795">
            <v>0</v>
          </cell>
        </row>
        <row r="2796">
          <cell r="C2796">
            <v>0</v>
          </cell>
          <cell r="E2796">
            <v>0</v>
          </cell>
        </row>
        <row r="2797">
          <cell r="C2797">
            <v>0</v>
          </cell>
          <cell r="E2797">
            <v>0</v>
          </cell>
        </row>
        <row r="2798">
          <cell r="C2798">
            <v>0</v>
          </cell>
          <cell r="E2798">
            <v>0</v>
          </cell>
        </row>
        <row r="2799">
          <cell r="C2799">
            <v>0</v>
          </cell>
          <cell r="E2799">
            <v>0</v>
          </cell>
        </row>
        <row r="2800">
          <cell r="C2800">
            <v>0</v>
          </cell>
          <cell r="E2800">
            <v>0</v>
          </cell>
        </row>
        <row r="2801">
          <cell r="C2801">
            <v>0</v>
          </cell>
          <cell r="E2801">
            <v>0</v>
          </cell>
        </row>
        <row r="2802">
          <cell r="C2802">
            <v>0</v>
          </cell>
          <cell r="E2802">
            <v>0</v>
          </cell>
        </row>
        <row r="2803">
          <cell r="C2803">
            <v>0</v>
          </cell>
          <cell r="E2803">
            <v>0</v>
          </cell>
        </row>
        <row r="2804">
          <cell r="C2804">
            <v>0</v>
          </cell>
          <cell r="E2804">
            <v>0</v>
          </cell>
        </row>
        <row r="2805">
          <cell r="C2805">
            <v>0</v>
          </cell>
          <cell r="E2805">
            <v>0</v>
          </cell>
        </row>
        <row r="2806">
          <cell r="C2806">
            <v>0</v>
          </cell>
          <cell r="E2806">
            <v>0</v>
          </cell>
        </row>
        <row r="2807">
          <cell r="C2807">
            <v>0</v>
          </cell>
          <cell r="E2807">
            <v>0</v>
          </cell>
        </row>
        <row r="2808">
          <cell r="C2808">
            <v>0</v>
          </cell>
          <cell r="E2808">
            <v>0</v>
          </cell>
        </row>
        <row r="2809">
          <cell r="C2809">
            <v>0</v>
          </cell>
          <cell r="E2809">
            <v>0</v>
          </cell>
        </row>
        <row r="2810">
          <cell r="C2810">
            <v>0</v>
          </cell>
          <cell r="E2810">
            <v>0</v>
          </cell>
        </row>
        <row r="2811">
          <cell r="C2811">
            <v>0</v>
          </cell>
          <cell r="E2811">
            <v>0</v>
          </cell>
        </row>
        <row r="2812">
          <cell r="C2812">
            <v>0</v>
          </cell>
          <cell r="E2812">
            <v>0</v>
          </cell>
        </row>
        <row r="2813">
          <cell r="C2813">
            <v>0</v>
          </cell>
          <cell r="E2813">
            <v>0</v>
          </cell>
        </row>
        <row r="2814">
          <cell r="C2814">
            <v>0</v>
          </cell>
          <cell r="E2814">
            <v>0</v>
          </cell>
        </row>
        <row r="2815">
          <cell r="C2815">
            <v>0</v>
          </cell>
          <cell r="E2815">
            <v>0</v>
          </cell>
        </row>
        <row r="2816">
          <cell r="C2816">
            <v>0</v>
          </cell>
          <cell r="E2816">
            <v>0</v>
          </cell>
        </row>
        <row r="2817">
          <cell r="C2817">
            <v>0</v>
          </cell>
          <cell r="E2817">
            <v>0</v>
          </cell>
        </row>
        <row r="2818">
          <cell r="C2818">
            <v>0</v>
          </cell>
          <cell r="E2818">
            <v>0</v>
          </cell>
        </row>
        <row r="2819">
          <cell r="C2819">
            <v>0</v>
          </cell>
          <cell r="E2819">
            <v>0</v>
          </cell>
        </row>
        <row r="2820">
          <cell r="C2820">
            <v>0</v>
          </cell>
          <cell r="E2820">
            <v>0</v>
          </cell>
        </row>
        <row r="2821">
          <cell r="C2821">
            <v>0</v>
          </cell>
          <cell r="E2821">
            <v>0</v>
          </cell>
        </row>
        <row r="2822">
          <cell r="C2822">
            <v>0</v>
          </cell>
          <cell r="E2822">
            <v>0</v>
          </cell>
        </row>
        <row r="2823">
          <cell r="C2823">
            <v>0</v>
          </cell>
          <cell r="E2823">
            <v>0</v>
          </cell>
        </row>
        <row r="2824">
          <cell r="C2824">
            <v>0</v>
          </cell>
          <cell r="E2824">
            <v>0</v>
          </cell>
        </row>
        <row r="2825">
          <cell r="C2825">
            <v>0</v>
          </cell>
          <cell r="E2825">
            <v>0</v>
          </cell>
        </row>
        <row r="2826">
          <cell r="C2826">
            <v>0</v>
          </cell>
          <cell r="E2826">
            <v>0</v>
          </cell>
        </row>
        <row r="2827">
          <cell r="C2827">
            <v>0</v>
          </cell>
          <cell r="E2827">
            <v>0</v>
          </cell>
        </row>
        <row r="2828">
          <cell r="C2828">
            <v>0</v>
          </cell>
          <cell r="E2828">
            <v>0</v>
          </cell>
        </row>
        <row r="2829">
          <cell r="C2829">
            <v>0</v>
          </cell>
          <cell r="E2829">
            <v>0</v>
          </cell>
        </row>
        <row r="2830">
          <cell r="C2830">
            <v>0</v>
          </cell>
          <cell r="E2830">
            <v>0</v>
          </cell>
        </row>
        <row r="2831">
          <cell r="C2831">
            <v>0</v>
          </cell>
          <cell r="E2831">
            <v>0</v>
          </cell>
        </row>
        <row r="2832">
          <cell r="C2832">
            <v>0</v>
          </cell>
          <cell r="E2832">
            <v>0</v>
          </cell>
        </row>
        <row r="2833">
          <cell r="C2833">
            <v>0</v>
          </cell>
          <cell r="E2833">
            <v>0</v>
          </cell>
        </row>
        <row r="2834">
          <cell r="C2834">
            <v>0</v>
          </cell>
          <cell r="E2834">
            <v>0</v>
          </cell>
        </row>
        <row r="2835">
          <cell r="C2835">
            <v>0</v>
          </cell>
          <cell r="E2835">
            <v>0</v>
          </cell>
        </row>
        <row r="2836">
          <cell r="C2836">
            <v>0</v>
          </cell>
          <cell r="E2836">
            <v>0</v>
          </cell>
        </row>
        <row r="2837">
          <cell r="C2837">
            <v>0</v>
          </cell>
          <cell r="E2837">
            <v>0</v>
          </cell>
        </row>
        <row r="2838">
          <cell r="C2838">
            <v>0</v>
          </cell>
          <cell r="E2838">
            <v>0</v>
          </cell>
        </row>
        <row r="2839">
          <cell r="C2839">
            <v>0</v>
          </cell>
          <cell r="E2839">
            <v>0</v>
          </cell>
        </row>
        <row r="2840">
          <cell r="C2840">
            <v>0</v>
          </cell>
          <cell r="E2840">
            <v>0</v>
          </cell>
        </row>
        <row r="2841">
          <cell r="C2841">
            <v>0</v>
          </cell>
          <cell r="E2841">
            <v>0</v>
          </cell>
        </row>
        <row r="2842">
          <cell r="C2842">
            <v>0</v>
          </cell>
          <cell r="E2842">
            <v>0</v>
          </cell>
        </row>
        <row r="2843">
          <cell r="C2843">
            <v>0</v>
          </cell>
          <cell r="E2843">
            <v>0</v>
          </cell>
        </row>
        <row r="2844">
          <cell r="C2844">
            <v>0</v>
          </cell>
          <cell r="E2844">
            <v>0</v>
          </cell>
        </row>
        <row r="2845">
          <cell r="C2845">
            <v>0</v>
          </cell>
          <cell r="E2845">
            <v>0</v>
          </cell>
        </row>
        <row r="2846">
          <cell r="C2846">
            <v>0</v>
          </cell>
          <cell r="E2846">
            <v>0</v>
          </cell>
        </row>
        <row r="2847">
          <cell r="C2847">
            <v>0</v>
          </cell>
          <cell r="E2847">
            <v>0</v>
          </cell>
        </row>
        <row r="2848">
          <cell r="C2848">
            <v>0</v>
          </cell>
          <cell r="E2848">
            <v>0</v>
          </cell>
        </row>
        <row r="2849">
          <cell r="C2849">
            <v>0</v>
          </cell>
          <cell r="E2849">
            <v>0</v>
          </cell>
        </row>
        <row r="2850">
          <cell r="C2850">
            <v>0</v>
          </cell>
          <cell r="E2850">
            <v>0</v>
          </cell>
        </row>
        <row r="2851">
          <cell r="C2851">
            <v>0</v>
          </cell>
          <cell r="E2851">
            <v>0</v>
          </cell>
        </row>
        <row r="2852">
          <cell r="C2852">
            <v>0</v>
          </cell>
          <cell r="E2852">
            <v>0</v>
          </cell>
        </row>
        <row r="2853">
          <cell r="C2853">
            <v>0</v>
          </cell>
          <cell r="E2853">
            <v>0</v>
          </cell>
        </row>
        <row r="2854">
          <cell r="C2854">
            <v>0</v>
          </cell>
          <cell r="E2854">
            <v>0</v>
          </cell>
        </row>
        <row r="2855">
          <cell r="C2855">
            <v>0</v>
          </cell>
          <cell r="E2855">
            <v>0</v>
          </cell>
        </row>
        <row r="2856">
          <cell r="C2856">
            <v>0</v>
          </cell>
          <cell r="E2856">
            <v>0</v>
          </cell>
        </row>
        <row r="2857">
          <cell r="C2857">
            <v>0</v>
          </cell>
          <cell r="E2857">
            <v>0</v>
          </cell>
        </row>
        <row r="2858">
          <cell r="C2858">
            <v>0</v>
          </cell>
          <cell r="E2858">
            <v>0</v>
          </cell>
        </row>
        <row r="2859">
          <cell r="C2859">
            <v>0</v>
          </cell>
          <cell r="E2859">
            <v>0</v>
          </cell>
        </row>
        <row r="2860">
          <cell r="C2860">
            <v>0</v>
          </cell>
          <cell r="E2860">
            <v>0</v>
          </cell>
        </row>
        <row r="2861">
          <cell r="C2861">
            <v>0</v>
          </cell>
          <cell r="E2861">
            <v>0</v>
          </cell>
        </row>
        <row r="2862">
          <cell r="C2862">
            <v>0</v>
          </cell>
          <cell r="E2862">
            <v>0</v>
          </cell>
        </row>
        <row r="2863">
          <cell r="C2863">
            <v>0</v>
          </cell>
          <cell r="E2863">
            <v>0</v>
          </cell>
        </row>
        <row r="2864">
          <cell r="C2864">
            <v>0</v>
          </cell>
          <cell r="E2864">
            <v>0</v>
          </cell>
        </row>
        <row r="2865">
          <cell r="C2865">
            <v>0</v>
          </cell>
          <cell r="E2865">
            <v>0</v>
          </cell>
        </row>
        <row r="2866">
          <cell r="C2866">
            <v>0</v>
          </cell>
          <cell r="E2866">
            <v>0</v>
          </cell>
        </row>
        <row r="2867">
          <cell r="C2867">
            <v>0</v>
          </cell>
          <cell r="E2867">
            <v>0</v>
          </cell>
        </row>
        <row r="2868">
          <cell r="C2868">
            <v>0</v>
          </cell>
          <cell r="E2868">
            <v>0</v>
          </cell>
        </row>
        <row r="2869">
          <cell r="C2869">
            <v>0</v>
          </cell>
          <cell r="E2869">
            <v>0</v>
          </cell>
        </row>
        <row r="2870">
          <cell r="C2870">
            <v>0</v>
          </cell>
          <cell r="E2870">
            <v>0</v>
          </cell>
        </row>
        <row r="2871">
          <cell r="C2871">
            <v>0</v>
          </cell>
          <cell r="E2871">
            <v>0</v>
          </cell>
        </row>
        <row r="2872">
          <cell r="C2872">
            <v>0</v>
          </cell>
          <cell r="E2872">
            <v>0</v>
          </cell>
        </row>
        <row r="2873">
          <cell r="C2873">
            <v>0</v>
          </cell>
          <cell r="E2873">
            <v>0</v>
          </cell>
        </row>
        <row r="2874">
          <cell r="C2874">
            <v>0</v>
          </cell>
          <cell r="E2874">
            <v>0</v>
          </cell>
        </row>
        <row r="2875">
          <cell r="C2875">
            <v>0</v>
          </cell>
          <cell r="E2875">
            <v>0</v>
          </cell>
        </row>
        <row r="2876">
          <cell r="C2876">
            <v>0</v>
          </cell>
          <cell r="E2876">
            <v>0</v>
          </cell>
        </row>
        <row r="2877">
          <cell r="C2877">
            <v>0</v>
          </cell>
          <cell r="E2877">
            <v>0</v>
          </cell>
        </row>
        <row r="2878">
          <cell r="C2878">
            <v>0</v>
          </cell>
          <cell r="E2878">
            <v>0</v>
          </cell>
        </row>
        <row r="2879">
          <cell r="C2879">
            <v>0</v>
          </cell>
          <cell r="E2879">
            <v>0</v>
          </cell>
        </row>
        <row r="2880">
          <cell r="C2880">
            <v>0</v>
          </cell>
          <cell r="E2880">
            <v>0</v>
          </cell>
        </row>
        <row r="2881">
          <cell r="C2881">
            <v>0</v>
          </cell>
          <cell r="E2881">
            <v>0</v>
          </cell>
        </row>
        <row r="2882">
          <cell r="C2882">
            <v>0</v>
          </cell>
          <cell r="E2882">
            <v>0</v>
          </cell>
        </row>
        <row r="2883">
          <cell r="C2883">
            <v>0</v>
          </cell>
          <cell r="E2883">
            <v>0</v>
          </cell>
        </row>
        <row r="2884">
          <cell r="C2884">
            <v>0</v>
          </cell>
          <cell r="E2884">
            <v>0</v>
          </cell>
        </row>
        <row r="2885">
          <cell r="C2885">
            <v>0</v>
          </cell>
          <cell r="E2885">
            <v>0</v>
          </cell>
        </row>
        <row r="2886">
          <cell r="C2886">
            <v>0</v>
          </cell>
          <cell r="E2886">
            <v>0</v>
          </cell>
        </row>
        <row r="2887">
          <cell r="C2887">
            <v>0</v>
          </cell>
          <cell r="E2887">
            <v>0</v>
          </cell>
        </row>
        <row r="2888">
          <cell r="C2888">
            <v>0</v>
          </cell>
          <cell r="E2888">
            <v>0</v>
          </cell>
        </row>
        <row r="2889">
          <cell r="C2889">
            <v>0</v>
          </cell>
          <cell r="E2889">
            <v>0</v>
          </cell>
        </row>
        <row r="2890">
          <cell r="C2890">
            <v>0</v>
          </cell>
          <cell r="E2890">
            <v>0</v>
          </cell>
        </row>
        <row r="2891">
          <cell r="C2891">
            <v>0</v>
          </cell>
          <cell r="E2891">
            <v>0</v>
          </cell>
        </row>
        <row r="2892">
          <cell r="C2892">
            <v>0</v>
          </cell>
          <cell r="E2892">
            <v>0</v>
          </cell>
        </row>
        <row r="2893">
          <cell r="C2893">
            <v>0</v>
          </cell>
          <cell r="E2893">
            <v>0</v>
          </cell>
        </row>
        <row r="2894">
          <cell r="C2894">
            <v>0</v>
          </cell>
          <cell r="E2894">
            <v>0</v>
          </cell>
        </row>
        <row r="2895">
          <cell r="C2895">
            <v>0</v>
          </cell>
          <cell r="E2895">
            <v>0</v>
          </cell>
        </row>
        <row r="2896">
          <cell r="C2896">
            <v>0</v>
          </cell>
          <cell r="E2896">
            <v>0</v>
          </cell>
        </row>
        <row r="2897">
          <cell r="C2897">
            <v>0</v>
          </cell>
          <cell r="E2897">
            <v>0</v>
          </cell>
        </row>
        <row r="2898">
          <cell r="C2898">
            <v>0</v>
          </cell>
          <cell r="E2898">
            <v>0</v>
          </cell>
        </row>
        <row r="2899">
          <cell r="C2899">
            <v>0</v>
          </cell>
          <cell r="E2899">
            <v>0</v>
          </cell>
        </row>
        <row r="2900">
          <cell r="C2900">
            <v>0</v>
          </cell>
          <cell r="E2900">
            <v>0</v>
          </cell>
        </row>
        <row r="2901">
          <cell r="C2901">
            <v>0</v>
          </cell>
          <cell r="E2901">
            <v>0</v>
          </cell>
        </row>
        <row r="2902">
          <cell r="C2902">
            <v>0</v>
          </cell>
          <cell r="E2902">
            <v>0</v>
          </cell>
        </row>
        <row r="2903">
          <cell r="C2903">
            <v>0</v>
          </cell>
          <cell r="E2903">
            <v>0</v>
          </cell>
        </row>
        <row r="2904">
          <cell r="C2904">
            <v>0</v>
          </cell>
          <cell r="E2904">
            <v>0</v>
          </cell>
        </row>
        <row r="2905">
          <cell r="C2905">
            <v>0</v>
          </cell>
          <cell r="E2905">
            <v>0</v>
          </cell>
        </row>
        <row r="2906">
          <cell r="C2906">
            <v>0</v>
          </cell>
          <cell r="E2906">
            <v>0</v>
          </cell>
        </row>
        <row r="2907">
          <cell r="C2907">
            <v>0</v>
          </cell>
          <cell r="E2907">
            <v>0</v>
          </cell>
        </row>
        <row r="2908">
          <cell r="C2908">
            <v>0</v>
          </cell>
          <cell r="E2908">
            <v>0</v>
          </cell>
        </row>
        <row r="2909">
          <cell r="C2909">
            <v>0</v>
          </cell>
          <cell r="E2909">
            <v>0</v>
          </cell>
        </row>
        <row r="2910">
          <cell r="C2910">
            <v>0</v>
          </cell>
          <cell r="E2910">
            <v>0</v>
          </cell>
        </row>
        <row r="2911">
          <cell r="C2911">
            <v>0</v>
          </cell>
          <cell r="E2911">
            <v>0</v>
          </cell>
        </row>
        <row r="2912">
          <cell r="C2912">
            <v>0</v>
          </cell>
          <cell r="E2912">
            <v>0</v>
          </cell>
        </row>
        <row r="2913">
          <cell r="C2913">
            <v>0</v>
          </cell>
          <cell r="E2913">
            <v>0</v>
          </cell>
        </row>
        <row r="2914">
          <cell r="C2914">
            <v>0</v>
          </cell>
          <cell r="E2914">
            <v>0</v>
          </cell>
        </row>
        <row r="2915">
          <cell r="C2915">
            <v>0</v>
          </cell>
          <cell r="E2915">
            <v>0</v>
          </cell>
        </row>
        <row r="2916">
          <cell r="C2916">
            <v>0</v>
          </cell>
          <cell r="E2916">
            <v>0</v>
          </cell>
        </row>
        <row r="2917">
          <cell r="C2917">
            <v>0</v>
          </cell>
          <cell r="E2917">
            <v>0</v>
          </cell>
        </row>
        <row r="2918">
          <cell r="C2918">
            <v>0</v>
          </cell>
          <cell r="E2918">
            <v>0</v>
          </cell>
        </row>
        <row r="2919">
          <cell r="C2919">
            <v>0</v>
          </cell>
          <cell r="E2919">
            <v>0</v>
          </cell>
        </row>
        <row r="2920">
          <cell r="C2920">
            <v>0</v>
          </cell>
          <cell r="E2920">
            <v>0</v>
          </cell>
        </row>
        <row r="2921">
          <cell r="C2921">
            <v>0</v>
          </cell>
          <cell r="E2921">
            <v>0</v>
          </cell>
        </row>
        <row r="2922">
          <cell r="C2922">
            <v>0</v>
          </cell>
          <cell r="E2922">
            <v>0</v>
          </cell>
        </row>
        <row r="2923">
          <cell r="C2923">
            <v>0</v>
          </cell>
          <cell r="E2923">
            <v>0</v>
          </cell>
        </row>
        <row r="2924">
          <cell r="C2924">
            <v>0</v>
          </cell>
          <cell r="E2924">
            <v>0</v>
          </cell>
        </row>
        <row r="2925">
          <cell r="C2925">
            <v>0</v>
          </cell>
          <cell r="E2925">
            <v>0</v>
          </cell>
        </row>
        <row r="2926">
          <cell r="C2926">
            <v>0</v>
          </cell>
          <cell r="E2926">
            <v>0</v>
          </cell>
        </row>
        <row r="2927">
          <cell r="C2927">
            <v>0</v>
          </cell>
          <cell r="E2927">
            <v>0</v>
          </cell>
        </row>
        <row r="2928">
          <cell r="C2928">
            <v>0</v>
          </cell>
          <cell r="E2928">
            <v>0</v>
          </cell>
        </row>
        <row r="2929">
          <cell r="C2929">
            <v>0</v>
          </cell>
          <cell r="E2929">
            <v>0</v>
          </cell>
        </row>
        <row r="2930">
          <cell r="C2930">
            <v>0</v>
          </cell>
          <cell r="E2930">
            <v>0</v>
          </cell>
        </row>
        <row r="2931">
          <cell r="C2931">
            <v>0</v>
          </cell>
          <cell r="E2931">
            <v>0</v>
          </cell>
        </row>
        <row r="2932">
          <cell r="C2932">
            <v>0</v>
          </cell>
          <cell r="E2932">
            <v>0</v>
          </cell>
        </row>
        <row r="2933">
          <cell r="C2933">
            <v>0</v>
          </cell>
          <cell r="E2933">
            <v>0</v>
          </cell>
        </row>
        <row r="2934">
          <cell r="C2934">
            <v>0</v>
          </cell>
          <cell r="E2934">
            <v>0</v>
          </cell>
        </row>
        <row r="2935">
          <cell r="C2935">
            <v>0</v>
          </cell>
          <cell r="E2935">
            <v>0</v>
          </cell>
        </row>
        <row r="2936">
          <cell r="C2936">
            <v>0</v>
          </cell>
          <cell r="E2936">
            <v>0</v>
          </cell>
        </row>
        <row r="2937">
          <cell r="C2937">
            <v>0</v>
          </cell>
          <cell r="E2937">
            <v>0</v>
          </cell>
        </row>
        <row r="2938">
          <cell r="C2938">
            <v>0</v>
          </cell>
          <cell r="E2938">
            <v>0</v>
          </cell>
        </row>
        <row r="2939">
          <cell r="C2939">
            <v>0</v>
          </cell>
          <cell r="E2939">
            <v>0</v>
          </cell>
        </row>
        <row r="2940">
          <cell r="C2940">
            <v>0</v>
          </cell>
          <cell r="E2940">
            <v>0</v>
          </cell>
        </row>
        <row r="2941">
          <cell r="C2941">
            <v>0</v>
          </cell>
          <cell r="E2941">
            <v>0</v>
          </cell>
        </row>
        <row r="2942">
          <cell r="C2942">
            <v>0</v>
          </cell>
          <cell r="E2942">
            <v>0</v>
          </cell>
        </row>
        <row r="2943">
          <cell r="C2943">
            <v>0</v>
          </cell>
          <cell r="E2943">
            <v>0</v>
          </cell>
        </row>
        <row r="2944">
          <cell r="C2944">
            <v>0</v>
          </cell>
          <cell r="E2944">
            <v>0</v>
          </cell>
        </row>
        <row r="2945">
          <cell r="C2945">
            <v>0</v>
          </cell>
          <cell r="E2945">
            <v>0</v>
          </cell>
        </row>
        <row r="2946">
          <cell r="C2946">
            <v>0</v>
          </cell>
          <cell r="E2946">
            <v>0</v>
          </cell>
        </row>
        <row r="2947">
          <cell r="C2947">
            <v>0</v>
          </cell>
          <cell r="E2947">
            <v>0</v>
          </cell>
        </row>
        <row r="2948">
          <cell r="C2948">
            <v>0</v>
          </cell>
          <cell r="E2948">
            <v>0</v>
          </cell>
        </row>
        <row r="2949">
          <cell r="C2949">
            <v>0</v>
          </cell>
          <cell r="E2949">
            <v>0</v>
          </cell>
        </row>
        <row r="2950">
          <cell r="C2950">
            <v>0</v>
          </cell>
          <cell r="E2950">
            <v>0</v>
          </cell>
        </row>
        <row r="2951">
          <cell r="C2951">
            <v>0</v>
          </cell>
          <cell r="E2951">
            <v>0</v>
          </cell>
        </row>
        <row r="2952">
          <cell r="C2952">
            <v>0</v>
          </cell>
          <cell r="E2952">
            <v>0</v>
          </cell>
        </row>
        <row r="2953">
          <cell r="C2953">
            <v>0</v>
          </cell>
          <cell r="E2953">
            <v>0</v>
          </cell>
        </row>
        <row r="2954">
          <cell r="C2954">
            <v>0</v>
          </cell>
          <cell r="E2954">
            <v>0</v>
          </cell>
        </row>
        <row r="2955">
          <cell r="C2955">
            <v>0</v>
          </cell>
          <cell r="E2955">
            <v>0</v>
          </cell>
        </row>
        <row r="2956">
          <cell r="C2956">
            <v>0</v>
          </cell>
          <cell r="E2956">
            <v>0</v>
          </cell>
        </row>
        <row r="2957">
          <cell r="C2957">
            <v>0</v>
          </cell>
          <cell r="E2957">
            <v>0</v>
          </cell>
        </row>
        <row r="2958">
          <cell r="C2958">
            <v>0</v>
          </cell>
          <cell r="E2958">
            <v>0</v>
          </cell>
        </row>
        <row r="2959">
          <cell r="C2959">
            <v>0</v>
          </cell>
          <cell r="E2959">
            <v>0</v>
          </cell>
        </row>
        <row r="2960">
          <cell r="C2960">
            <v>0</v>
          </cell>
          <cell r="E2960">
            <v>0</v>
          </cell>
        </row>
        <row r="2961">
          <cell r="C2961">
            <v>0</v>
          </cell>
          <cell r="E2961">
            <v>0</v>
          </cell>
        </row>
        <row r="2962">
          <cell r="C2962">
            <v>0</v>
          </cell>
          <cell r="E2962">
            <v>0</v>
          </cell>
        </row>
        <row r="2963">
          <cell r="C2963">
            <v>0</v>
          </cell>
          <cell r="E2963">
            <v>0</v>
          </cell>
        </row>
        <row r="2964">
          <cell r="C2964">
            <v>0</v>
          </cell>
          <cell r="E2964">
            <v>0</v>
          </cell>
        </row>
        <row r="2965">
          <cell r="C2965">
            <v>0</v>
          </cell>
          <cell r="E2965">
            <v>0</v>
          </cell>
        </row>
        <row r="2966">
          <cell r="C2966">
            <v>0</v>
          </cell>
          <cell r="E2966">
            <v>0</v>
          </cell>
        </row>
        <row r="2967">
          <cell r="C2967">
            <v>0</v>
          </cell>
          <cell r="E2967">
            <v>0</v>
          </cell>
        </row>
        <row r="2968">
          <cell r="C2968">
            <v>0</v>
          </cell>
          <cell r="E2968">
            <v>0</v>
          </cell>
        </row>
        <row r="2969">
          <cell r="C2969">
            <v>0</v>
          </cell>
          <cell r="E2969">
            <v>0</v>
          </cell>
        </row>
        <row r="2970">
          <cell r="C2970">
            <v>0</v>
          </cell>
          <cell r="E2970">
            <v>0</v>
          </cell>
        </row>
        <row r="2971">
          <cell r="C2971">
            <v>0</v>
          </cell>
          <cell r="E2971">
            <v>0</v>
          </cell>
        </row>
        <row r="2972">
          <cell r="C2972">
            <v>0</v>
          </cell>
          <cell r="E2972">
            <v>0</v>
          </cell>
        </row>
        <row r="2973">
          <cell r="C2973">
            <v>0</v>
          </cell>
          <cell r="E2973">
            <v>0</v>
          </cell>
        </row>
        <row r="2974">
          <cell r="C2974">
            <v>0</v>
          </cell>
          <cell r="E2974">
            <v>0</v>
          </cell>
        </row>
        <row r="2975">
          <cell r="C2975">
            <v>0</v>
          </cell>
          <cell r="E2975">
            <v>0</v>
          </cell>
        </row>
        <row r="2976">
          <cell r="C2976">
            <v>0</v>
          </cell>
          <cell r="E2976">
            <v>0</v>
          </cell>
        </row>
        <row r="2977">
          <cell r="C2977">
            <v>0</v>
          </cell>
          <cell r="E2977">
            <v>0</v>
          </cell>
        </row>
        <row r="2978">
          <cell r="C2978">
            <v>0</v>
          </cell>
          <cell r="E2978">
            <v>0</v>
          </cell>
        </row>
        <row r="2979">
          <cell r="C2979">
            <v>0</v>
          </cell>
          <cell r="E2979">
            <v>0</v>
          </cell>
        </row>
        <row r="2980">
          <cell r="C2980">
            <v>0</v>
          </cell>
          <cell r="E2980">
            <v>0</v>
          </cell>
        </row>
        <row r="2981">
          <cell r="C2981">
            <v>0</v>
          </cell>
          <cell r="E2981">
            <v>0</v>
          </cell>
        </row>
        <row r="2982">
          <cell r="C2982">
            <v>0</v>
          </cell>
          <cell r="E2982">
            <v>0</v>
          </cell>
        </row>
        <row r="2983">
          <cell r="C2983">
            <v>0</v>
          </cell>
          <cell r="E2983">
            <v>0</v>
          </cell>
        </row>
        <row r="2984">
          <cell r="C2984">
            <v>0</v>
          </cell>
          <cell r="E2984">
            <v>0</v>
          </cell>
        </row>
        <row r="2985">
          <cell r="C2985">
            <v>0</v>
          </cell>
          <cell r="E2985">
            <v>0</v>
          </cell>
        </row>
        <row r="2986">
          <cell r="C2986">
            <v>0</v>
          </cell>
          <cell r="E2986">
            <v>0</v>
          </cell>
        </row>
        <row r="2987">
          <cell r="C2987">
            <v>0</v>
          </cell>
          <cell r="E2987">
            <v>0</v>
          </cell>
        </row>
        <row r="2988">
          <cell r="C2988">
            <v>0</v>
          </cell>
          <cell r="E2988">
            <v>0</v>
          </cell>
        </row>
        <row r="2989">
          <cell r="C2989">
            <v>0</v>
          </cell>
          <cell r="E2989">
            <v>0</v>
          </cell>
        </row>
        <row r="2990">
          <cell r="C2990">
            <v>0</v>
          </cell>
          <cell r="E2990">
            <v>0</v>
          </cell>
        </row>
        <row r="2991">
          <cell r="C2991">
            <v>0</v>
          </cell>
          <cell r="E2991">
            <v>0</v>
          </cell>
        </row>
        <row r="2992">
          <cell r="C2992">
            <v>0</v>
          </cell>
          <cell r="E2992">
            <v>0</v>
          </cell>
        </row>
        <row r="2993">
          <cell r="C2993">
            <v>0</v>
          </cell>
          <cell r="E2993">
            <v>0</v>
          </cell>
        </row>
        <row r="2994">
          <cell r="C2994">
            <v>0</v>
          </cell>
          <cell r="E2994">
            <v>0</v>
          </cell>
        </row>
        <row r="2995">
          <cell r="C2995">
            <v>0</v>
          </cell>
          <cell r="E2995">
            <v>0</v>
          </cell>
        </row>
        <row r="2996">
          <cell r="C2996">
            <v>0</v>
          </cell>
          <cell r="E2996">
            <v>0</v>
          </cell>
        </row>
        <row r="2997">
          <cell r="C2997">
            <v>0</v>
          </cell>
          <cell r="E2997">
            <v>0</v>
          </cell>
        </row>
        <row r="2998">
          <cell r="C2998">
            <v>0</v>
          </cell>
          <cell r="E2998">
            <v>0</v>
          </cell>
        </row>
        <row r="2999">
          <cell r="C2999">
            <v>0</v>
          </cell>
          <cell r="E2999">
            <v>0</v>
          </cell>
        </row>
        <row r="3000">
          <cell r="C3000">
            <v>0</v>
          </cell>
          <cell r="E3000">
            <v>0</v>
          </cell>
        </row>
        <row r="3001">
          <cell r="C3001">
            <v>0</v>
          </cell>
          <cell r="E3001">
            <v>0</v>
          </cell>
        </row>
        <row r="3002">
          <cell r="C3002">
            <v>0</v>
          </cell>
          <cell r="E3002">
            <v>0</v>
          </cell>
        </row>
        <row r="3003">
          <cell r="C3003">
            <v>0</v>
          </cell>
          <cell r="E3003">
            <v>0</v>
          </cell>
        </row>
        <row r="3004">
          <cell r="C3004">
            <v>0</v>
          </cell>
          <cell r="E3004">
            <v>0</v>
          </cell>
        </row>
        <row r="3005">
          <cell r="C3005">
            <v>0</v>
          </cell>
          <cell r="E3005">
            <v>0</v>
          </cell>
        </row>
        <row r="3006">
          <cell r="C3006">
            <v>0</v>
          </cell>
          <cell r="E3006">
            <v>0</v>
          </cell>
        </row>
        <row r="3007">
          <cell r="C3007">
            <v>0</v>
          </cell>
          <cell r="E3007">
            <v>0</v>
          </cell>
        </row>
        <row r="3008">
          <cell r="C3008">
            <v>0</v>
          </cell>
          <cell r="E3008">
            <v>0</v>
          </cell>
        </row>
        <row r="3009">
          <cell r="C3009">
            <v>0</v>
          </cell>
          <cell r="E3009">
            <v>0</v>
          </cell>
        </row>
        <row r="3010">
          <cell r="C3010">
            <v>0</v>
          </cell>
          <cell r="E3010">
            <v>0</v>
          </cell>
        </row>
        <row r="3011">
          <cell r="C3011">
            <v>0</v>
          </cell>
          <cell r="E3011">
            <v>0</v>
          </cell>
        </row>
        <row r="3012">
          <cell r="C3012">
            <v>0</v>
          </cell>
          <cell r="E3012">
            <v>0</v>
          </cell>
        </row>
        <row r="3013">
          <cell r="C3013">
            <v>0</v>
          </cell>
          <cell r="E3013">
            <v>0</v>
          </cell>
        </row>
        <row r="3014">
          <cell r="C3014">
            <v>0</v>
          </cell>
          <cell r="E3014">
            <v>0</v>
          </cell>
        </row>
        <row r="3015">
          <cell r="C3015">
            <v>0</v>
          </cell>
          <cell r="E3015">
            <v>0</v>
          </cell>
        </row>
        <row r="3016">
          <cell r="C3016">
            <v>0</v>
          </cell>
          <cell r="E3016">
            <v>0</v>
          </cell>
        </row>
        <row r="3017">
          <cell r="C3017">
            <v>0</v>
          </cell>
          <cell r="E3017">
            <v>0</v>
          </cell>
        </row>
        <row r="3018">
          <cell r="C3018">
            <v>0</v>
          </cell>
          <cell r="E3018">
            <v>0</v>
          </cell>
        </row>
        <row r="3019">
          <cell r="C3019">
            <v>0</v>
          </cell>
          <cell r="E3019">
            <v>0</v>
          </cell>
        </row>
        <row r="3020">
          <cell r="C3020">
            <v>0</v>
          </cell>
          <cell r="E3020">
            <v>0</v>
          </cell>
        </row>
        <row r="3021">
          <cell r="C3021">
            <v>0</v>
          </cell>
          <cell r="E3021">
            <v>0</v>
          </cell>
        </row>
        <row r="3022">
          <cell r="C3022">
            <v>0</v>
          </cell>
          <cell r="E3022">
            <v>0</v>
          </cell>
        </row>
        <row r="3023">
          <cell r="C3023">
            <v>0</v>
          </cell>
          <cell r="E3023">
            <v>0</v>
          </cell>
        </row>
        <row r="3024">
          <cell r="C3024">
            <v>0</v>
          </cell>
          <cell r="E3024">
            <v>0</v>
          </cell>
        </row>
        <row r="3025">
          <cell r="C3025">
            <v>0</v>
          </cell>
          <cell r="E3025">
            <v>0</v>
          </cell>
        </row>
        <row r="3026">
          <cell r="C3026">
            <v>0</v>
          </cell>
          <cell r="E3026">
            <v>0</v>
          </cell>
        </row>
        <row r="3027">
          <cell r="C3027">
            <v>0</v>
          </cell>
          <cell r="E3027">
            <v>0</v>
          </cell>
        </row>
        <row r="3028">
          <cell r="C3028">
            <v>0</v>
          </cell>
          <cell r="E3028">
            <v>0</v>
          </cell>
        </row>
        <row r="3029">
          <cell r="C3029">
            <v>0</v>
          </cell>
          <cell r="E3029">
            <v>0</v>
          </cell>
        </row>
        <row r="3030">
          <cell r="C3030">
            <v>0</v>
          </cell>
          <cell r="E3030">
            <v>0</v>
          </cell>
        </row>
        <row r="3031">
          <cell r="C3031">
            <v>0</v>
          </cell>
          <cell r="E3031">
            <v>0</v>
          </cell>
        </row>
        <row r="3032">
          <cell r="C3032">
            <v>0</v>
          </cell>
          <cell r="E3032">
            <v>0</v>
          </cell>
        </row>
        <row r="3033">
          <cell r="C3033">
            <v>0</v>
          </cell>
          <cell r="E3033">
            <v>0</v>
          </cell>
        </row>
        <row r="3034">
          <cell r="C3034">
            <v>0</v>
          </cell>
          <cell r="E3034">
            <v>0</v>
          </cell>
        </row>
        <row r="3035">
          <cell r="C3035">
            <v>0</v>
          </cell>
          <cell r="E3035">
            <v>0</v>
          </cell>
        </row>
        <row r="3036">
          <cell r="C3036">
            <v>0</v>
          </cell>
          <cell r="E3036">
            <v>0</v>
          </cell>
        </row>
        <row r="3037">
          <cell r="C3037">
            <v>0</v>
          </cell>
          <cell r="E3037">
            <v>0</v>
          </cell>
        </row>
        <row r="3038">
          <cell r="C3038">
            <v>0</v>
          </cell>
          <cell r="E3038">
            <v>0</v>
          </cell>
        </row>
        <row r="3039">
          <cell r="C3039">
            <v>0</v>
          </cell>
          <cell r="E3039">
            <v>0</v>
          </cell>
        </row>
        <row r="3040">
          <cell r="C3040">
            <v>0</v>
          </cell>
          <cell r="E3040">
            <v>0</v>
          </cell>
        </row>
        <row r="3041">
          <cell r="C3041">
            <v>0</v>
          </cell>
          <cell r="E3041">
            <v>0</v>
          </cell>
        </row>
        <row r="3042">
          <cell r="C3042">
            <v>0</v>
          </cell>
          <cell r="E3042">
            <v>0</v>
          </cell>
        </row>
        <row r="3043">
          <cell r="C3043">
            <v>0</v>
          </cell>
          <cell r="E3043">
            <v>0</v>
          </cell>
        </row>
        <row r="3044">
          <cell r="C3044">
            <v>0</v>
          </cell>
          <cell r="E3044">
            <v>0</v>
          </cell>
        </row>
        <row r="3045">
          <cell r="C3045">
            <v>0</v>
          </cell>
          <cell r="E3045">
            <v>0</v>
          </cell>
        </row>
        <row r="3046">
          <cell r="C3046">
            <v>0</v>
          </cell>
          <cell r="E3046">
            <v>0</v>
          </cell>
        </row>
        <row r="3047">
          <cell r="C3047">
            <v>0</v>
          </cell>
          <cell r="E3047">
            <v>0</v>
          </cell>
        </row>
        <row r="3048">
          <cell r="C3048">
            <v>0</v>
          </cell>
          <cell r="E3048">
            <v>0</v>
          </cell>
        </row>
        <row r="3049">
          <cell r="C3049">
            <v>0</v>
          </cell>
          <cell r="E3049">
            <v>0</v>
          </cell>
        </row>
        <row r="3050">
          <cell r="C3050">
            <v>0</v>
          </cell>
          <cell r="E3050">
            <v>0</v>
          </cell>
        </row>
        <row r="3051">
          <cell r="C3051">
            <v>0</v>
          </cell>
          <cell r="E3051">
            <v>0</v>
          </cell>
        </row>
        <row r="3052">
          <cell r="C3052">
            <v>0</v>
          </cell>
          <cell r="E3052">
            <v>0</v>
          </cell>
        </row>
        <row r="3053">
          <cell r="C3053">
            <v>0</v>
          </cell>
          <cell r="E3053">
            <v>0</v>
          </cell>
        </row>
        <row r="3054">
          <cell r="C3054">
            <v>0</v>
          </cell>
          <cell r="E3054">
            <v>0</v>
          </cell>
        </row>
        <row r="3055">
          <cell r="C3055">
            <v>0</v>
          </cell>
          <cell r="E3055">
            <v>0</v>
          </cell>
        </row>
        <row r="3056">
          <cell r="C3056">
            <v>0</v>
          </cell>
          <cell r="E3056">
            <v>0</v>
          </cell>
        </row>
        <row r="3057">
          <cell r="C3057">
            <v>0</v>
          </cell>
          <cell r="E3057">
            <v>0</v>
          </cell>
        </row>
        <row r="3058">
          <cell r="C3058">
            <v>0</v>
          </cell>
          <cell r="E3058">
            <v>0</v>
          </cell>
        </row>
        <row r="3059">
          <cell r="C3059">
            <v>0</v>
          </cell>
          <cell r="E3059">
            <v>0</v>
          </cell>
        </row>
        <row r="3060">
          <cell r="C3060">
            <v>0</v>
          </cell>
          <cell r="E3060">
            <v>0</v>
          </cell>
        </row>
        <row r="3061">
          <cell r="C3061">
            <v>0</v>
          </cell>
          <cell r="E3061">
            <v>0</v>
          </cell>
        </row>
        <row r="3062">
          <cell r="C3062">
            <v>0</v>
          </cell>
          <cell r="E3062">
            <v>0</v>
          </cell>
        </row>
        <row r="3063">
          <cell r="C3063">
            <v>0</v>
          </cell>
          <cell r="E3063">
            <v>0</v>
          </cell>
        </row>
        <row r="3064">
          <cell r="C3064">
            <v>0</v>
          </cell>
          <cell r="E3064">
            <v>0</v>
          </cell>
        </row>
        <row r="3065">
          <cell r="C3065">
            <v>0</v>
          </cell>
          <cell r="E3065">
            <v>0</v>
          </cell>
        </row>
        <row r="3066">
          <cell r="C3066">
            <v>0</v>
          </cell>
          <cell r="E3066">
            <v>0</v>
          </cell>
        </row>
        <row r="3067">
          <cell r="C3067">
            <v>0</v>
          </cell>
          <cell r="E3067">
            <v>0</v>
          </cell>
        </row>
        <row r="3068">
          <cell r="C3068">
            <v>0</v>
          </cell>
          <cell r="E3068">
            <v>0</v>
          </cell>
        </row>
        <row r="3069">
          <cell r="C3069">
            <v>0</v>
          </cell>
          <cell r="E3069">
            <v>0</v>
          </cell>
        </row>
        <row r="3070">
          <cell r="C3070">
            <v>0</v>
          </cell>
          <cell r="E3070">
            <v>0</v>
          </cell>
        </row>
        <row r="3071">
          <cell r="C3071">
            <v>0</v>
          </cell>
          <cell r="E3071">
            <v>0</v>
          </cell>
        </row>
        <row r="3072">
          <cell r="C3072">
            <v>0</v>
          </cell>
          <cell r="E3072">
            <v>0</v>
          </cell>
        </row>
        <row r="3073">
          <cell r="C3073">
            <v>0</v>
          </cell>
          <cell r="E3073">
            <v>0</v>
          </cell>
        </row>
        <row r="3074">
          <cell r="C3074">
            <v>0</v>
          </cell>
          <cell r="E3074">
            <v>0</v>
          </cell>
        </row>
        <row r="3075">
          <cell r="C3075">
            <v>0</v>
          </cell>
          <cell r="E3075">
            <v>0</v>
          </cell>
        </row>
        <row r="3076">
          <cell r="C3076">
            <v>0</v>
          </cell>
          <cell r="E3076">
            <v>0</v>
          </cell>
        </row>
        <row r="3077">
          <cell r="C3077">
            <v>0</v>
          </cell>
          <cell r="E3077">
            <v>0</v>
          </cell>
        </row>
        <row r="3078">
          <cell r="C3078">
            <v>0</v>
          </cell>
          <cell r="E3078">
            <v>0</v>
          </cell>
        </row>
        <row r="3079">
          <cell r="C3079">
            <v>0</v>
          </cell>
          <cell r="E3079">
            <v>0</v>
          </cell>
        </row>
        <row r="3080">
          <cell r="C3080">
            <v>0</v>
          </cell>
          <cell r="E3080">
            <v>0</v>
          </cell>
        </row>
        <row r="3081">
          <cell r="C3081">
            <v>0</v>
          </cell>
          <cell r="E3081">
            <v>0</v>
          </cell>
        </row>
        <row r="3082">
          <cell r="C3082">
            <v>0</v>
          </cell>
          <cell r="E3082">
            <v>0</v>
          </cell>
        </row>
        <row r="3083">
          <cell r="C3083">
            <v>0</v>
          </cell>
          <cell r="E3083">
            <v>0</v>
          </cell>
        </row>
        <row r="3084">
          <cell r="C3084">
            <v>0</v>
          </cell>
          <cell r="E3084">
            <v>0</v>
          </cell>
        </row>
        <row r="3085">
          <cell r="C3085">
            <v>0</v>
          </cell>
          <cell r="E3085">
            <v>0</v>
          </cell>
        </row>
        <row r="3086">
          <cell r="C3086">
            <v>0</v>
          </cell>
          <cell r="E3086">
            <v>0</v>
          </cell>
        </row>
        <row r="3087">
          <cell r="C3087">
            <v>0</v>
          </cell>
          <cell r="E3087">
            <v>0</v>
          </cell>
        </row>
        <row r="3088">
          <cell r="C3088">
            <v>0</v>
          </cell>
          <cell r="E3088">
            <v>0</v>
          </cell>
        </row>
        <row r="3089">
          <cell r="C3089">
            <v>0</v>
          </cell>
          <cell r="E3089">
            <v>0</v>
          </cell>
        </row>
        <row r="3090">
          <cell r="C3090">
            <v>0</v>
          </cell>
          <cell r="E3090">
            <v>0</v>
          </cell>
        </row>
        <row r="3091">
          <cell r="C3091">
            <v>0</v>
          </cell>
          <cell r="E3091">
            <v>0</v>
          </cell>
        </row>
        <row r="3092">
          <cell r="C3092">
            <v>0</v>
          </cell>
          <cell r="E3092">
            <v>0</v>
          </cell>
        </row>
        <row r="3093">
          <cell r="C3093">
            <v>0</v>
          </cell>
          <cell r="E3093">
            <v>0</v>
          </cell>
        </row>
        <row r="3094">
          <cell r="C3094">
            <v>0</v>
          </cell>
          <cell r="E3094">
            <v>0</v>
          </cell>
        </row>
        <row r="3095">
          <cell r="C3095">
            <v>0</v>
          </cell>
          <cell r="E3095">
            <v>0</v>
          </cell>
        </row>
        <row r="3096">
          <cell r="C3096">
            <v>0</v>
          </cell>
          <cell r="E3096">
            <v>0</v>
          </cell>
        </row>
        <row r="3097">
          <cell r="C3097">
            <v>0</v>
          </cell>
          <cell r="E3097">
            <v>0</v>
          </cell>
        </row>
        <row r="3098">
          <cell r="C3098">
            <v>0</v>
          </cell>
          <cell r="E3098">
            <v>0</v>
          </cell>
        </row>
        <row r="3099">
          <cell r="C3099">
            <v>0</v>
          </cell>
          <cell r="E3099">
            <v>0</v>
          </cell>
        </row>
        <row r="3100">
          <cell r="C3100">
            <v>0</v>
          </cell>
          <cell r="E3100">
            <v>0</v>
          </cell>
        </row>
        <row r="3101">
          <cell r="C3101">
            <v>0</v>
          </cell>
          <cell r="E3101">
            <v>0</v>
          </cell>
        </row>
        <row r="3102">
          <cell r="C3102">
            <v>0</v>
          </cell>
          <cell r="E3102">
            <v>0</v>
          </cell>
        </row>
        <row r="3103">
          <cell r="C3103">
            <v>0</v>
          </cell>
          <cell r="E3103">
            <v>0</v>
          </cell>
        </row>
        <row r="3104">
          <cell r="C3104">
            <v>0</v>
          </cell>
          <cell r="E3104">
            <v>0</v>
          </cell>
        </row>
        <row r="3105">
          <cell r="C3105">
            <v>0</v>
          </cell>
          <cell r="E3105">
            <v>0</v>
          </cell>
        </row>
        <row r="3106">
          <cell r="C3106">
            <v>0</v>
          </cell>
          <cell r="E3106">
            <v>0</v>
          </cell>
        </row>
        <row r="3107">
          <cell r="C3107">
            <v>0</v>
          </cell>
          <cell r="E3107">
            <v>0</v>
          </cell>
        </row>
        <row r="3108">
          <cell r="C3108">
            <v>0</v>
          </cell>
          <cell r="E3108">
            <v>0</v>
          </cell>
        </row>
        <row r="3109">
          <cell r="C3109">
            <v>0</v>
          </cell>
          <cell r="E3109">
            <v>0</v>
          </cell>
        </row>
        <row r="3110">
          <cell r="C3110">
            <v>0</v>
          </cell>
          <cell r="E3110">
            <v>0</v>
          </cell>
        </row>
        <row r="3111">
          <cell r="C3111">
            <v>0</v>
          </cell>
          <cell r="E3111">
            <v>0</v>
          </cell>
        </row>
        <row r="3112">
          <cell r="C3112">
            <v>0</v>
          </cell>
          <cell r="E3112">
            <v>0</v>
          </cell>
        </row>
        <row r="3113">
          <cell r="C3113">
            <v>0</v>
          </cell>
          <cell r="E3113">
            <v>0</v>
          </cell>
        </row>
        <row r="3114">
          <cell r="C3114">
            <v>0</v>
          </cell>
          <cell r="E3114">
            <v>0</v>
          </cell>
        </row>
        <row r="3115">
          <cell r="C3115">
            <v>0</v>
          </cell>
          <cell r="E3115">
            <v>0</v>
          </cell>
        </row>
        <row r="3116">
          <cell r="C3116">
            <v>0</v>
          </cell>
          <cell r="E3116">
            <v>0</v>
          </cell>
        </row>
        <row r="3117">
          <cell r="C3117">
            <v>0</v>
          </cell>
          <cell r="E3117">
            <v>0</v>
          </cell>
        </row>
        <row r="3118">
          <cell r="C3118">
            <v>0</v>
          </cell>
          <cell r="E3118">
            <v>0</v>
          </cell>
        </row>
        <row r="3119">
          <cell r="C3119">
            <v>0</v>
          </cell>
          <cell r="E3119">
            <v>0</v>
          </cell>
        </row>
        <row r="3120">
          <cell r="C3120">
            <v>0</v>
          </cell>
          <cell r="E3120">
            <v>0</v>
          </cell>
        </row>
        <row r="3121">
          <cell r="C3121">
            <v>0</v>
          </cell>
          <cell r="E3121">
            <v>0</v>
          </cell>
        </row>
        <row r="3122">
          <cell r="C3122">
            <v>0</v>
          </cell>
          <cell r="E3122">
            <v>0</v>
          </cell>
        </row>
        <row r="3123">
          <cell r="C3123">
            <v>0</v>
          </cell>
          <cell r="E3123">
            <v>0</v>
          </cell>
        </row>
        <row r="3124">
          <cell r="C3124">
            <v>0</v>
          </cell>
          <cell r="E3124">
            <v>0</v>
          </cell>
        </row>
        <row r="3125">
          <cell r="C3125">
            <v>0</v>
          </cell>
          <cell r="E3125">
            <v>0</v>
          </cell>
        </row>
        <row r="3126">
          <cell r="C3126">
            <v>0</v>
          </cell>
          <cell r="E3126">
            <v>0</v>
          </cell>
        </row>
        <row r="3127">
          <cell r="C3127">
            <v>0</v>
          </cell>
          <cell r="E3127">
            <v>0</v>
          </cell>
        </row>
        <row r="3128">
          <cell r="C3128">
            <v>0</v>
          </cell>
          <cell r="E3128">
            <v>0</v>
          </cell>
        </row>
        <row r="3129">
          <cell r="C3129">
            <v>0</v>
          </cell>
          <cell r="E3129">
            <v>0</v>
          </cell>
        </row>
        <row r="3130">
          <cell r="C3130">
            <v>0</v>
          </cell>
          <cell r="E3130">
            <v>0</v>
          </cell>
        </row>
        <row r="3131">
          <cell r="C3131">
            <v>0</v>
          </cell>
          <cell r="E3131">
            <v>0</v>
          </cell>
        </row>
        <row r="3132">
          <cell r="C3132">
            <v>0</v>
          </cell>
          <cell r="E3132">
            <v>0</v>
          </cell>
        </row>
        <row r="3133">
          <cell r="C3133">
            <v>0</v>
          </cell>
          <cell r="E3133">
            <v>0</v>
          </cell>
        </row>
        <row r="3134">
          <cell r="C3134">
            <v>0</v>
          </cell>
          <cell r="E3134">
            <v>0</v>
          </cell>
        </row>
        <row r="3135">
          <cell r="C3135">
            <v>0</v>
          </cell>
          <cell r="E3135">
            <v>0</v>
          </cell>
        </row>
        <row r="3136">
          <cell r="C3136">
            <v>0</v>
          </cell>
          <cell r="E3136">
            <v>0</v>
          </cell>
        </row>
        <row r="3137">
          <cell r="C3137">
            <v>0</v>
          </cell>
          <cell r="E3137">
            <v>0</v>
          </cell>
        </row>
        <row r="3138">
          <cell r="C3138">
            <v>0</v>
          </cell>
          <cell r="E3138">
            <v>0</v>
          </cell>
        </row>
        <row r="3139">
          <cell r="C3139">
            <v>0</v>
          </cell>
          <cell r="E3139">
            <v>0</v>
          </cell>
        </row>
        <row r="3140">
          <cell r="C3140">
            <v>0</v>
          </cell>
          <cell r="E3140">
            <v>0</v>
          </cell>
        </row>
        <row r="3141">
          <cell r="C3141">
            <v>0</v>
          </cell>
          <cell r="E3141">
            <v>0</v>
          </cell>
        </row>
        <row r="3142">
          <cell r="C3142">
            <v>0</v>
          </cell>
          <cell r="E3142">
            <v>0</v>
          </cell>
        </row>
        <row r="3143">
          <cell r="C3143">
            <v>0</v>
          </cell>
          <cell r="E3143">
            <v>0</v>
          </cell>
        </row>
        <row r="3144">
          <cell r="C3144">
            <v>0</v>
          </cell>
          <cell r="E3144">
            <v>0</v>
          </cell>
        </row>
        <row r="3145">
          <cell r="C3145">
            <v>0</v>
          </cell>
          <cell r="E3145">
            <v>0</v>
          </cell>
        </row>
        <row r="3146">
          <cell r="C3146">
            <v>0</v>
          </cell>
          <cell r="E3146">
            <v>0</v>
          </cell>
        </row>
        <row r="3147">
          <cell r="C3147">
            <v>0</v>
          </cell>
          <cell r="E3147">
            <v>0</v>
          </cell>
        </row>
        <row r="3148">
          <cell r="C3148">
            <v>0</v>
          </cell>
          <cell r="E3148">
            <v>0</v>
          </cell>
        </row>
        <row r="3149">
          <cell r="C3149">
            <v>0</v>
          </cell>
          <cell r="E3149">
            <v>0</v>
          </cell>
        </row>
        <row r="3150">
          <cell r="C3150">
            <v>0</v>
          </cell>
          <cell r="E3150">
            <v>0</v>
          </cell>
        </row>
        <row r="3151">
          <cell r="C3151">
            <v>0</v>
          </cell>
          <cell r="E3151">
            <v>0</v>
          </cell>
        </row>
        <row r="3152">
          <cell r="C3152">
            <v>0</v>
          </cell>
          <cell r="E3152">
            <v>0</v>
          </cell>
        </row>
        <row r="3153">
          <cell r="C3153">
            <v>0</v>
          </cell>
          <cell r="E3153">
            <v>0</v>
          </cell>
        </row>
        <row r="3154">
          <cell r="C3154">
            <v>0</v>
          </cell>
          <cell r="E3154">
            <v>0</v>
          </cell>
        </row>
        <row r="3155">
          <cell r="C3155">
            <v>0</v>
          </cell>
          <cell r="E3155">
            <v>0</v>
          </cell>
        </row>
        <row r="3156">
          <cell r="C3156">
            <v>0</v>
          </cell>
          <cell r="E3156">
            <v>0</v>
          </cell>
        </row>
        <row r="3157">
          <cell r="C3157">
            <v>0</v>
          </cell>
          <cell r="E3157">
            <v>0</v>
          </cell>
        </row>
        <row r="3158">
          <cell r="C3158">
            <v>0</v>
          </cell>
          <cell r="E3158">
            <v>0</v>
          </cell>
        </row>
        <row r="3159">
          <cell r="C3159">
            <v>0</v>
          </cell>
          <cell r="E3159">
            <v>0</v>
          </cell>
        </row>
        <row r="3160">
          <cell r="C3160">
            <v>0</v>
          </cell>
          <cell r="E3160">
            <v>0</v>
          </cell>
        </row>
        <row r="3161">
          <cell r="C3161">
            <v>0</v>
          </cell>
          <cell r="E3161">
            <v>0</v>
          </cell>
        </row>
        <row r="3162">
          <cell r="C3162">
            <v>0</v>
          </cell>
          <cell r="E3162">
            <v>0</v>
          </cell>
        </row>
        <row r="3163">
          <cell r="C3163">
            <v>0</v>
          </cell>
          <cell r="E3163">
            <v>0</v>
          </cell>
        </row>
        <row r="3164">
          <cell r="C3164">
            <v>0</v>
          </cell>
          <cell r="E3164">
            <v>0</v>
          </cell>
        </row>
        <row r="3165">
          <cell r="C3165">
            <v>0</v>
          </cell>
          <cell r="E3165">
            <v>0</v>
          </cell>
        </row>
        <row r="3166">
          <cell r="C3166">
            <v>0</v>
          </cell>
          <cell r="E3166">
            <v>0</v>
          </cell>
        </row>
        <row r="3167">
          <cell r="C3167">
            <v>0</v>
          </cell>
          <cell r="E3167">
            <v>0</v>
          </cell>
        </row>
        <row r="3168">
          <cell r="C3168">
            <v>0</v>
          </cell>
          <cell r="E3168">
            <v>0</v>
          </cell>
        </row>
        <row r="3169">
          <cell r="C3169">
            <v>0</v>
          </cell>
          <cell r="E3169">
            <v>0</v>
          </cell>
        </row>
        <row r="3170">
          <cell r="C3170">
            <v>0</v>
          </cell>
          <cell r="E3170">
            <v>0</v>
          </cell>
        </row>
        <row r="3171">
          <cell r="C3171">
            <v>0</v>
          </cell>
          <cell r="E3171">
            <v>0</v>
          </cell>
        </row>
        <row r="3172">
          <cell r="C3172">
            <v>0</v>
          </cell>
          <cell r="E3172">
            <v>0</v>
          </cell>
        </row>
        <row r="3173">
          <cell r="C3173">
            <v>0</v>
          </cell>
          <cell r="E3173">
            <v>0</v>
          </cell>
        </row>
        <row r="3174">
          <cell r="C3174">
            <v>0</v>
          </cell>
          <cell r="E3174">
            <v>0</v>
          </cell>
        </row>
        <row r="3175">
          <cell r="C3175">
            <v>0</v>
          </cell>
          <cell r="E3175">
            <v>0</v>
          </cell>
        </row>
        <row r="3176">
          <cell r="C3176">
            <v>0</v>
          </cell>
          <cell r="E3176">
            <v>0</v>
          </cell>
        </row>
        <row r="3177">
          <cell r="C3177">
            <v>0</v>
          </cell>
          <cell r="E3177">
            <v>0</v>
          </cell>
        </row>
        <row r="3178">
          <cell r="C3178">
            <v>0</v>
          </cell>
          <cell r="E3178">
            <v>0</v>
          </cell>
        </row>
        <row r="3179">
          <cell r="C3179">
            <v>0</v>
          </cell>
          <cell r="E3179">
            <v>0</v>
          </cell>
        </row>
        <row r="3180">
          <cell r="C3180">
            <v>0</v>
          </cell>
          <cell r="E3180">
            <v>0</v>
          </cell>
        </row>
        <row r="3181">
          <cell r="C3181">
            <v>0</v>
          </cell>
          <cell r="E3181">
            <v>0</v>
          </cell>
        </row>
        <row r="3182">
          <cell r="C3182">
            <v>0</v>
          </cell>
          <cell r="E3182">
            <v>0</v>
          </cell>
        </row>
        <row r="3183">
          <cell r="C3183">
            <v>0</v>
          </cell>
          <cell r="E3183">
            <v>0</v>
          </cell>
        </row>
        <row r="3184">
          <cell r="C3184">
            <v>0</v>
          </cell>
          <cell r="E3184">
            <v>0</v>
          </cell>
        </row>
        <row r="3185">
          <cell r="C3185">
            <v>0</v>
          </cell>
          <cell r="E3185">
            <v>0</v>
          </cell>
        </row>
        <row r="3186">
          <cell r="C3186">
            <v>0</v>
          </cell>
          <cell r="E3186">
            <v>0</v>
          </cell>
        </row>
        <row r="3187">
          <cell r="C3187">
            <v>0</v>
          </cell>
          <cell r="E3187">
            <v>0</v>
          </cell>
        </row>
        <row r="3188">
          <cell r="C3188">
            <v>0</v>
          </cell>
          <cell r="E3188">
            <v>0</v>
          </cell>
        </row>
        <row r="3189">
          <cell r="C3189">
            <v>0</v>
          </cell>
          <cell r="E3189">
            <v>0</v>
          </cell>
        </row>
        <row r="3190">
          <cell r="C3190">
            <v>0</v>
          </cell>
          <cell r="E3190">
            <v>0</v>
          </cell>
        </row>
        <row r="3191">
          <cell r="C3191">
            <v>0</v>
          </cell>
          <cell r="E3191">
            <v>0</v>
          </cell>
        </row>
        <row r="3192">
          <cell r="C3192">
            <v>0</v>
          </cell>
          <cell r="E3192">
            <v>0</v>
          </cell>
        </row>
        <row r="3193">
          <cell r="C3193">
            <v>0</v>
          </cell>
          <cell r="E3193">
            <v>0</v>
          </cell>
        </row>
        <row r="3194">
          <cell r="C3194">
            <v>0</v>
          </cell>
          <cell r="E3194">
            <v>0</v>
          </cell>
        </row>
        <row r="3195">
          <cell r="C3195">
            <v>0</v>
          </cell>
          <cell r="E3195">
            <v>0</v>
          </cell>
        </row>
        <row r="3196">
          <cell r="C3196">
            <v>0</v>
          </cell>
          <cell r="E3196">
            <v>0</v>
          </cell>
        </row>
        <row r="3197">
          <cell r="C3197">
            <v>0</v>
          </cell>
          <cell r="E3197">
            <v>0</v>
          </cell>
        </row>
        <row r="3198">
          <cell r="C3198">
            <v>0</v>
          </cell>
          <cell r="E3198">
            <v>0</v>
          </cell>
        </row>
        <row r="3199">
          <cell r="C3199">
            <v>0</v>
          </cell>
          <cell r="E3199">
            <v>0</v>
          </cell>
        </row>
        <row r="3200">
          <cell r="C3200">
            <v>0</v>
          </cell>
          <cell r="E3200">
            <v>0</v>
          </cell>
        </row>
        <row r="3201">
          <cell r="C3201">
            <v>0</v>
          </cell>
          <cell r="E3201">
            <v>0</v>
          </cell>
        </row>
        <row r="3202">
          <cell r="C3202">
            <v>0</v>
          </cell>
          <cell r="E3202">
            <v>0</v>
          </cell>
        </row>
        <row r="3203">
          <cell r="C3203">
            <v>0</v>
          </cell>
          <cell r="E3203">
            <v>0</v>
          </cell>
        </row>
        <row r="3204">
          <cell r="C3204">
            <v>0</v>
          </cell>
          <cell r="E3204">
            <v>0</v>
          </cell>
        </row>
        <row r="3205">
          <cell r="C3205">
            <v>0</v>
          </cell>
          <cell r="E3205">
            <v>0</v>
          </cell>
        </row>
        <row r="3206">
          <cell r="C3206">
            <v>0</v>
          </cell>
          <cell r="E3206">
            <v>0</v>
          </cell>
        </row>
        <row r="3207">
          <cell r="C3207">
            <v>0</v>
          </cell>
          <cell r="E3207">
            <v>0</v>
          </cell>
        </row>
        <row r="3208">
          <cell r="C3208">
            <v>0</v>
          </cell>
          <cell r="E3208">
            <v>0</v>
          </cell>
        </row>
        <row r="3209">
          <cell r="C3209">
            <v>0</v>
          </cell>
          <cell r="E3209">
            <v>0</v>
          </cell>
        </row>
        <row r="3210">
          <cell r="C3210">
            <v>0</v>
          </cell>
          <cell r="E3210">
            <v>0</v>
          </cell>
        </row>
        <row r="3211">
          <cell r="C3211">
            <v>0</v>
          </cell>
          <cell r="E3211">
            <v>0</v>
          </cell>
        </row>
        <row r="3212">
          <cell r="C3212">
            <v>0</v>
          </cell>
          <cell r="E3212">
            <v>0</v>
          </cell>
        </row>
        <row r="3213">
          <cell r="C3213">
            <v>0</v>
          </cell>
          <cell r="E3213">
            <v>0</v>
          </cell>
        </row>
        <row r="3214">
          <cell r="C3214">
            <v>0</v>
          </cell>
          <cell r="E3214">
            <v>0</v>
          </cell>
        </row>
        <row r="3215">
          <cell r="C3215">
            <v>0</v>
          </cell>
          <cell r="E3215">
            <v>0</v>
          </cell>
        </row>
        <row r="3216">
          <cell r="C3216">
            <v>0</v>
          </cell>
          <cell r="E3216">
            <v>0</v>
          </cell>
        </row>
        <row r="3217">
          <cell r="C3217">
            <v>0</v>
          </cell>
          <cell r="E3217">
            <v>0</v>
          </cell>
        </row>
        <row r="3218">
          <cell r="C3218">
            <v>0</v>
          </cell>
          <cell r="E3218">
            <v>0</v>
          </cell>
        </row>
        <row r="3219">
          <cell r="C3219">
            <v>0</v>
          </cell>
          <cell r="E3219">
            <v>0</v>
          </cell>
        </row>
        <row r="3220">
          <cell r="C3220">
            <v>0</v>
          </cell>
          <cell r="E3220">
            <v>0</v>
          </cell>
        </row>
        <row r="3221">
          <cell r="C3221">
            <v>0</v>
          </cell>
          <cell r="E3221">
            <v>0</v>
          </cell>
        </row>
        <row r="3222">
          <cell r="C3222">
            <v>0</v>
          </cell>
          <cell r="E3222">
            <v>0</v>
          </cell>
        </row>
        <row r="3223">
          <cell r="C3223">
            <v>0</v>
          </cell>
          <cell r="E3223">
            <v>0</v>
          </cell>
        </row>
        <row r="3224">
          <cell r="C3224">
            <v>0</v>
          </cell>
          <cell r="E3224">
            <v>0</v>
          </cell>
        </row>
        <row r="3225">
          <cell r="C3225">
            <v>0</v>
          </cell>
          <cell r="E3225">
            <v>0</v>
          </cell>
        </row>
        <row r="3226">
          <cell r="C3226">
            <v>0</v>
          </cell>
          <cell r="E3226">
            <v>0</v>
          </cell>
        </row>
        <row r="3227">
          <cell r="C3227">
            <v>0</v>
          </cell>
          <cell r="E3227">
            <v>0</v>
          </cell>
        </row>
        <row r="3228">
          <cell r="C3228">
            <v>0</v>
          </cell>
          <cell r="E3228">
            <v>0</v>
          </cell>
        </row>
        <row r="3229">
          <cell r="C3229">
            <v>0</v>
          </cell>
          <cell r="E3229">
            <v>0</v>
          </cell>
        </row>
        <row r="3230">
          <cell r="C3230">
            <v>0</v>
          </cell>
          <cell r="E3230">
            <v>0</v>
          </cell>
        </row>
        <row r="3231">
          <cell r="C3231">
            <v>0</v>
          </cell>
          <cell r="E3231">
            <v>0</v>
          </cell>
        </row>
        <row r="3232">
          <cell r="C3232">
            <v>0</v>
          </cell>
          <cell r="E3232">
            <v>0</v>
          </cell>
        </row>
        <row r="3233">
          <cell r="C3233">
            <v>0</v>
          </cell>
          <cell r="E3233">
            <v>0</v>
          </cell>
        </row>
        <row r="3234">
          <cell r="C3234">
            <v>0</v>
          </cell>
          <cell r="E3234">
            <v>0</v>
          </cell>
        </row>
        <row r="3235">
          <cell r="C3235">
            <v>0</v>
          </cell>
          <cell r="E3235">
            <v>0</v>
          </cell>
        </row>
        <row r="3236">
          <cell r="C3236">
            <v>0</v>
          </cell>
          <cell r="E3236">
            <v>0</v>
          </cell>
        </row>
        <row r="3237">
          <cell r="C3237">
            <v>0</v>
          </cell>
          <cell r="E3237">
            <v>0</v>
          </cell>
        </row>
        <row r="3238">
          <cell r="C3238">
            <v>0</v>
          </cell>
          <cell r="E3238">
            <v>0</v>
          </cell>
        </row>
        <row r="3239">
          <cell r="C3239">
            <v>0</v>
          </cell>
          <cell r="E3239">
            <v>0</v>
          </cell>
        </row>
        <row r="3240">
          <cell r="C3240">
            <v>0</v>
          </cell>
          <cell r="E3240">
            <v>0</v>
          </cell>
        </row>
        <row r="3241">
          <cell r="C3241">
            <v>0</v>
          </cell>
          <cell r="E3241">
            <v>0</v>
          </cell>
        </row>
        <row r="3242">
          <cell r="C3242">
            <v>0</v>
          </cell>
          <cell r="E3242">
            <v>0</v>
          </cell>
        </row>
        <row r="3243">
          <cell r="C3243">
            <v>0</v>
          </cell>
          <cell r="E3243">
            <v>0</v>
          </cell>
        </row>
        <row r="3244">
          <cell r="C3244">
            <v>0</v>
          </cell>
          <cell r="E3244">
            <v>0</v>
          </cell>
        </row>
        <row r="3245">
          <cell r="C3245">
            <v>0</v>
          </cell>
          <cell r="E3245">
            <v>0</v>
          </cell>
        </row>
        <row r="3246">
          <cell r="C3246">
            <v>0</v>
          </cell>
          <cell r="E3246">
            <v>0</v>
          </cell>
        </row>
        <row r="3247">
          <cell r="C3247">
            <v>0</v>
          </cell>
          <cell r="E3247">
            <v>0</v>
          </cell>
        </row>
        <row r="3248">
          <cell r="C3248">
            <v>0</v>
          </cell>
          <cell r="E3248">
            <v>0</v>
          </cell>
        </row>
        <row r="3249">
          <cell r="C3249">
            <v>0</v>
          </cell>
          <cell r="E3249">
            <v>0</v>
          </cell>
        </row>
        <row r="3250">
          <cell r="C3250">
            <v>0</v>
          </cell>
          <cell r="E3250">
            <v>0</v>
          </cell>
        </row>
        <row r="3251">
          <cell r="C3251">
            <v>0</v>
          </cell>
          <cell r="E3251">
            <v>0</v>
          </cell>
        </row>
        <row r="3252">
          <cell r="C3252">
            <v>0</v>
          </cell>
          <cell r="E3252">
            <v>0</v>
          </cell>
        </row>
        <row r="3253">
          <cell r="C3253">
            <v>0</v>
          </cell>
          <cell r="E3253">
            <v>0</v>
          </cell>
        </row>
        <row r="3254">
          <cell r="C3254">
            <v>0</v>
          </cell>
          <cell r="E3254">
            <v>0</v>
          </cell>
        </row>
        <row r="3255">
          <cell r="C3255">
            <v>0</v>
          </cell>
          <cell r="E3255">
            <v>0</v>
          </cell>
        </row>
        <row r="3256">
          <cell r="C3256">
            <v>0</v>
          </cell>
          <cell r="E3256">
            <v>0</v>
          </cell>
        </row>
        <row r="3257">
          <cell r="C3257">
            <v>0</v>
          </cell>
          <cell r="E3257">
            <v>0</v>
          </cell>
        </row>
        <row r="3258">
          <cell r="C3258">
            <v>0</v>
          </cell>
          <cell r="E3258">
            <v>0</v>
          </cell>
        </row>
        <row r="3259">
          <cell r="C3259">
            <v>0</v>
          </cell>
          <cell r="E3259">
            <v>0</v>
          </cell>
        </row>
        <row r="3260">
          <cell r="C3260">
            <v>0</v>
          </cell>
          <cell r="E3260">
            <v>0</v>
          </cell>
        </row>
        <row r="3261">
          <cell r="C3261">
            <v>0</v>
          </cell>
          <cell r="E3261">
            <v>0</v>
          </cell>
        </row>
        <row r="3262">
          <cell r="C3262">
            <v>0</v>
          </cell>
          <cell r="E3262">
            <v>0</v>
          </cell>
        </row>
        <row r="3263">
          <cell r="C3263">
            <v>0</v>
          </cell>
          <cell r="E3263">
            <v>0</v>
          </cell>
        </row>
        <row r="3264">
          <cell r="C3264">
            <v>0</v>
          </cell>
          <cell r="E3264">
            <v>0</v>
          </cell>
        </row>
        <row r="3265">
          <cell r="C3265">
            <v>0</v>
          </cell>
          <cell r="E3265">
            <v>0</v>
          </cell>
        </row>
        <row r="3266">
          <cell r="C3266">
            <v>0</v>
          </cell>
          <cell r="E3266">
            <v>0</v>
          </cell>
        </row>
        <row r="3267">
          <cell r="C3267">
            <v>0</v>
          </cell>
          <cell r="E3267">
            <v>0</v>
          </cell>
        </row>
        <row r="3268">
          <cell r="C3268">
            <v>0</v>
          </cell>
          <cell r="E3268">
            <v>0</v>
          </cell>
        </row>
        <row r="3269">
          <cell r="C3269">
            <v>0</v>
          </cell>
          <cell r="E3269">
            <v>0</v>
          </cell>
        </row>
        <row r="3270">
          <cell r="C3270">
            <v>0</v>
          </cell>
          <cell r="E3270">
            <v>0</v>
          </cell>
        </row>
        <row r="3271">
          <cell r="C3271">
            <v>0</v>
          </cell>
          <cell r="E3271">
            <v>0</v>
          </cell>
        </row>
        <row r="3272">
          <cell r="C3272">
            <v>0</v>
          </cell>
          <cell r="E3272">
            <v>0</v>
          </cell>
        </row>
        <row r="3273">
          <cell r="C3273">
            <v>0</v>
          </cell>
          <cell r="E3273">
            <v>0</v>
          </cell>
        </row>
        <row r="3274">
          <cell r="C3274">
            <v>0</v>
          </cell>
          <cell r="E3274">
            <v>0</v>
          </cell>
        </row>
        <row r="3275">
          <cell r="C3275">
            <v>0</v>
          </cell>
          <cell r="E3275">
            <v>0</v>
          </cell>
        </row>
        <row r="3276">
          <cell r="C3276">
            <v>0</v>
          </cell>
          <cell r="E3276">
            <v>0</v>
          </cell>
        </row>
        <row r="3277">
          <cell r="C3277">
            <v>0</v>
          </cell>
          <cell r="E3277">
            <v>0</v>
          </cell>
        </row>
        <row r="3278">
          <cell r="C3278">
            <v>0</v>
          </cell>
          <cell r="E3278">
            <v>0</v>
          </cell>
        </row>
        <row r="3279">
          <cell r="C3279">
            <v>0</v>
          </cell>
          <cell r="E3279">
            <v>0</v>
          </cell>
        </row>
        <row r="3280">
          <cell r="C3280">
            <v>0</v>
          </cell>
          <cell r="E3280">
            <v>0</v>
          </cell>
        </row>
        <row r="3281">
          <cell r="C3281">
            <v>0</v>
          </cell>
          <cell r="E3281">
            <v>0</v>
          </cell>
        </row>
        <row r="3282">
          <cell r="C3282">
            <v>0</v>
          </cell>
          <cell r="E3282">
            <v>0</v>
          </cell>
        </row>
        <row r="3283">
          <cell r="C3283">
            <v>0</v>
          </cell>
          <cell r="E3283">
            <v>0</v>
          </cell>
        </row>
        <row r="3284">
          <cell r="C3284">
            <v>0</v>
          </cell>
          <cell r="E3284">
            <v>0</v>
          </cell>
        </row>
        <row r="3285">
          <cell r="C3285">
            <v>0</v>
          </cell>
          <cell r="E3285">
            <v>0</v>
          </cell>
        </row>
        <row r="3286">
          <cell r="C3286">
            <v>0</v>
          </cell>
          <cell r="E3286">
            <v>0</v>
          </cell>
        </row>
        <row r="3287">
          <cell r="C3287">
            <v>0</v>
          </cell>
          <cell r="E3287">
            <v>0</v>
          </cell>
        </row>
        <row r="3288">
          <cell r="C3288">
            <v>0</v>
          </cell>
          <cell r="E3288">
            <v>0</v>
          </cell>
        </row>
        <row r="3289">
          <cell r="C3289">
            <v>0</v>
          </cell>
          <cell r="E3289">
            <v>0</v>
          </cell>
        </row>
        <row r="3290">
          <cell r="C3290">
            <v>0</v>
          </cell>
          <cell r="E3290">
            <v>0</v>
          </cell>
        </row>
        <row r="3291">
          <cell r="C3291">
            <v>0</v>
          </cell>
          <cell r="E3291">
            <v>0</v>
          </cell>
        </row>
        <row r="3292">
          <cell r="C3292">
            <v>0</v>
          </cell>
          <cell r="E3292">
            <v>0</v>
          </cell>
        </row>
        <row r="3293">
          <cell r="C3293">
            <v>0</v>
          </cell>
          <cell r="E3293">
            <v>0</v>
          </cell>
        </row>
        <row r="3294">
          <cell r="C3294">
            <v>0</v>
          </cell>
          <cell r="E3294">
            <v>0</v>
          </cell>
        </row>
        <row r="3295">
          <cell r="C3295">
            <v>0</v>
          </cell>
          <cell r="E3295">
            <v>0</v>
          </cell>
        </row>
        <row r="3296">
          <cell r="C3296">
            <v>0</v>
          </cell>
          <cell r="E3296">
            <v>0</v>
          </cell>
        </row>
        <row r="3297">
          <cell r="C3297">
            <v>0</v>
          </cell>
          <cell r="E3297">
            <v>0</v>
          </cell>
        </row>
        <row r="3298">
          <cell r="C3298">
            <v>0</v>
          </cell>
          <cell r="E3298">
            <v>0</v>
          </cell>
        </row>
        <row r="3299">
          <cell r="C3299">
            <v>0</v>
          </cell>
          <cell r="E3299">
            <v>0</v>
          </cell>
        </row>
        <row r="3300">
          <cell r="C3300">
            <v>0</v>
          </cell>
          <cell r="E3300">
            <v>0</v>
          </cell>
        </row>
        <row r="3301">
          <cell r="C3301">
            <v>0</v>
          </cell>
          <cell r="E3301">
            <v>0</v>
          </cell>
        </row>
        <row r="3302">
          <cell r="C3302">
            <v>0</v>
          </cell>
          <cell r="E3302">
            <v>0</v>
          </cell>
        </row>
        <row r="3303">
          <cell r="C3303">
            <v>0</v>
          </cell>
          <cell r="E3303">
            <v>0</v>
          </cell>
        </row>
        <row r="3304">
          <cell r="C3304">
            <v>0</v>
          </cell>
          <cell r="E3304">
            <v>0</v>
          </cell>
        </row>
        <row r="3305">
          <cell r="C3305">
            <v>0</v>
          </cell>
          <cell r="E3305">
            <v>0</v>
          </cell>
        </row>
        <row r="3306">
          <cell r="C3306">
            <v>0</v>
          </cell>
          <cell r="E3306">
            <v>0</v>
          </cell>
        </row>
        <row r="3307">
          <cell r="C3307">
            <v>0</v>
          </cell>
          <cell r="E3307">
            <v>0</v>
          </cell>
        </row>
        <row r="3308">
          <cell r="C3308">
            <v>0</v>
          </cell>
          <cell r="E3308">
            <v>0</v>
          </cell>
        </row>
        <row r="3309">
          <cell r="C3309">
            <v>0</v>
          </cell>
          <cell r="E3309">
            <v>0</v>
          </cell>
        </row>
        <row r="3310">
          <cell r="C3310">
            <v>0</v>
          </cell>
          <cell r="E3310">
            <v>0</v>
          </cell>
        </row>
        <row r="3311">
          <cell r="C3311">
            <v>0</v>
          </cell>
          <cell r="E3311">
            <v>0</v>
          </cell>
        </row>
        <row r="3312">
          <cell r="C3312">
            <v>0</v>
          </cell>
          <cell r="E3312">
            <v>0</v>
          </cell>
        </row>
        <row r="3313">
          <cell r="C3313">
            <v>0</v>
          </cell>
          <cell r="E3313">
            <v>0</v>
          </cell>
        </row>
        <row r="3314">
          <cell r="C3314">
            <v>0</v>
          </cell>
          <cell r="E3314">
            <v>0</v>
          </cell>
        </row>
        <row r="3315">
          <cell r="C3315">
            <v>0</v>
          </cell>
          <cell r="E3315">
            <v>0</v>
          </cell>
        </row>
        <row r="3316">
          <cell r="C3316">
            <v>0</v>
          </cell>
          <cell r="E3316">
            <v>0</v>
          </cell>
        </row>
        <row r="3317">
          <cell r="C3317">
            <v>0</v>
          </cell>
          <cell r="E3317">
            <v>0</v>
          </cell>
        </row>
        <row r="3318">
          <cell r="C3318">
            <v>0</v>
          </cell>
          <cell r="E3318">
            <v>0</v>
          </cell>
        </row>
        <row r="3319">
          <cell r="C3319">
            <v>0</v>
          </cell>
          <cell r="E3319">
            <v>0</v>
          </cell>
        </row>
        <row r="3320">
          <cell r="C3320">
            <v>0</v>
          </cell>
          <cell r="E3320">
            <v>0</v>
          </cell>
        </row>
        <row r="3321">
          <cell r="C3321">
            <v>0</v>
          </cell>
          <cell r="E3321">
            <v>0</v>
          </cell>
        </row>
        <row r="3322">
          <cell r="C3322">
            <v>0</v>
          </cell>
          <cell r="E3322">
            <v>0</v>
          </cell>
        </row>
        <row r="3323">
          <cell r="C3323">
            <v>0</v>
          </cell>
          <cell r="E3323">
            <v>0</v>
          </cell>
        </row>
        <row r="3324">
          <cell r="C3324">
            <v>0</v>
          </cell>
          <cell r="E3324">
            <v>0</v>
          </cell>
        </row>
        <row r="3325">
          <cell r="C3325">
            <v>0</v>
          </cell>
          <cell r="E3325">
            <v>0</v>
          </cell>
        </row>
        <row r="3326">
          <cell r="C3326">
            <v>0</v>
          </cell>
          <cell r="E3326">
            <v>0</v>
          </cell>
        </row>
        <row r="3327">
          <cell r="C3327">
            <v>0</v>
          </cell>
          <cell r="E3327">
            <v>0</v>
          </cell>
        </row>
        <row r="3328">
          <cell r="C3328">
            <v>0</v>
          </cell>
          <cell r="E3328">
            <v>0</v>
          </cell>
        </row>
        <row r="3329">
          <cell r="C3329">
            <v>0</v>
          </cell>
          <cell r="E3329">
            <v>0</v>
          </cell>
        </row>
        <row r="3330">
          <cell r="C3330">
            <v>0</v>
          </cell>
          <cell r="E3330">
            <v>0</v>
          </cell>
        </row>
        <row r="3331">
          <cell r="C3331">
            <v>0</v>
          </cell>
          <cell r="E3331">
            <v>0</v>
          </cell>
        </row>
        <row r="3332">
          <cell r="C3332">
            <v>0</v>
          </cell>
          <cell r="E3332">
            <v>0</v>
          </cell>
        </row>
        <row r="3333">
          <cell r="C3333">
            <v>0</v>
          </cell>
          <cell r="E3333">
            <v>0</v>
          </cell>
        </row>
        <row r="3334">
          <cell r="C3334">
            <v>0</v>
          </cell>
          <cell r="E3334">
            <v>0</v>
          </cell>
        </row>
        <row r="3335">
          <cell r="C3335">
            <v>0</v>
          </cell>
          <cell r="E3335">
            <v>0</v>
          </cell>
        </row>
        <row r="3336">
          <cell r="C3336">
            <v>0</v>
          </cell>
          <cell r="E3336">
            <v>0</v>
          </cell>
        </row>
        <row r="3337">
          <cell r="C3337">
            <v>0</v>
          </cell>
          <cell r="E3337">
            <v>0</v>
          </cell>
        </row>
        <row r="3338">
          <cell r="C3338">
            <v>0</v>
          </cell>
          <cell r="E3338">
            <v>0</v>
          </cell>
        </row>
        <row r="3339">
          <cell r="C3339">
            <v>0</v>
          </cell>
          <cell r="E3339">
            <v>0</v>
          </cell>
        </row>
        <row r="3340">
          <cell r="C3340">
            <v>0</v>
          </cell>
          <cell r="E3340">
            <v>0</v>
          </cell>
        </row>
        <row r="3341">
          <cell r="C3341">
            <v>0</v>
          </cell>
          <cell r="E3341">
            <v>0</v>
          </cell>
        </row>
        <row r="3342">
          <cell r="C3342">
            <v>0</v>
          </cell>
          <cell r="E3342">
            <v>0</v>
          </cell>
        </row>
        <row r="3343">
          <cell r="C3343">
            <v>0</v>
          </cell>
          <cell r="E3343">
            <v>0</v>
          </cell>
        </row>
        <row r="3344">
          <cell r="C3344">
            <v>0</v>
          </cell>
          <cell r="E3344">
            <v>0</v>
          </cell>
        </row>
        <row r="3345">
          <cell r="C3345">
            <v>0</v>
          </cell>
          <cell r="E3345">
            <v>0</v>
          </cell>
        </row>
        <row r="3346">
          <cell r="C3346">
            <v>0</v>
          </cell>
          <cell r="E3346">
            <v>0</v>
          </cell>
        </row>
        <row r="3347">
          <cell r="C3347">
            <v>0</v>
          </cell>
          <cell r="E3347">
            <v>0</v>
          </cell>
        </row>
        <row r="3348">
          <cell r="C3348">
            <v>0</v>
          </cell>
          <cell r="E3348">
            <v>0</v>
          </cell>
        </row>
        <row r="3349">
          <cell r="C3349">
            <v>0</v>
          </cell>
          <cell r="E3349">
            <v>0</v>
          </cell>
        </row>
        <row r="3350">
          <cell r="C3350">
            <v>0</v>
          </cell>
          <cell r="E3350">
            <v>0</v>
          </cell>
        </row>
        <row r="3351">
          <cell r="C3351">
            <v>0</v>
          </cell>
          <cell r="E3351">
            <v>0</v>
          </cell>
        </row>
        <row r="3352">
          <cell r="C3352">
            <v>0</v>
          </cell>
          <cell r="E3352">
            <v>0</v>
          </cell>
        </row>
        <row r="3353">
          <cell r="C3353">
            <v>0</v>
          </cell>
          <cell r="E3353">
            <v>0</v>
          </cell>
        </row>
        <row r="3354">
          <cell r="C3354">
            <v>0</v>
          </cell>
          <cell r="E3354">
            <v>0</v>
          </cell>
        </row>
        <row r="3355">
          <cell r="C3355">
            <v>0</v>
          </cell>
          <cell r="E3355">
            <v>0</v>
          </cell>
        </row>
        <row r="3356">
          <cell r="C3356">
            <v>0</v>
          </cell>
          <cell r="E3356">
            <v>0</v>
          </cell>
        </row>
        <row r="3357">
          <cell r="C3357">
            <v>0</v>
          </cell>
          <cell r="E3357">
            <v>0</v>
          </cell>
        </row>
        <row r="3358">
          <cell r="C3358">
            <v>0</v>
          </cell>
          <cell r="E3358">
            <v>0</v>
          </cell>
        </row>
        <row r="3359">
          <cell r="C3359">
            <v>0</v>
          </cell>
          <cell r="E3359">
            <v>0</v>
          </cell>
        </row>
        <row r="3360">
          <cell r="C3360">
            <v>0</v>
          </cell>
          <cell r="E3360">
            <v>0</v>
          </cell>
        </row>
        <row r="3361">
          <cell r="C3361">
            <v>0</v>
          </cell>
          <cell r="E3361">
            <v>0</v>
          </cell>
        </row>
        <row r="3362">
          <cell r="C3362">
            <v>0</v>
          </cell>
          <cell r="E3362">
            <v>0</v>
          </cell>
        </row>
        <row r="3363">
          <cell r="C3363">
            <v>0</v>
          </cell>
          <cell r="E3363">
            <v>0</v>
          </cell>
        </row>
        <row r="3364">
          <cell r="C3364">
            <v>0</v>
          </cell>
          <cell r="E3364">
            <v>0</v>
          </cell>
        </row>
        <row r="3365">
          <cell r="C3365">
            <v>0</v>
          </cell>
          <cell r="E3365">
            <v>0</v>
          </cell>
        </row>
        <row r="3366">
          <cell r="C3366">
            <v>0</v>
          </cell>
          <cell r="E3366">
            <v>0</v>
          </cell>
        </row>
        <row r="3367">
          <cell r="C3367">
            <v>0</v>
          </cell>
          <cell r="E3367">
            <v>0</v>
          </cell>
        </row>
        <row r="3368">
          <cell r="C3368">
            <v>0</v>
          </cell>
          <cell r="E3368">
            <v>0</v>
          </cell>
        </row>
        <row r="3369">
          <cell r="C3369">
            <v>0</v>
          </cell>
          <cell r="E3369">
            <v>0</v>
          </cell>
        </row>
        <row r="3370">
          <cell r="C3370">
            <v>0</v>
          </cell>
          <cell r="E3370">
            <v>0</v>
          </cell>
        </row>
        <row r="3371">
          <cell r="C3371">
            <v>0</v>
          </cell>
          <cell r="E3371">
            <v>0</v>
          </cell>
        </row>
        <row r="3372">
          <cell r="C3372">
            <v>0</v>
          </cell>
          <cell r="E3372">
            <v>0</v>
          </cell>
        </row>
        <row r="3373">
          <cell r="C3373">
            <v>0</v>
          </cell>
          <cell r="E3373">
            <v>0</v>
          </cell>
        </row>
        <row r="3374">
          <cell r="C3374">
            <v>0</v>
          </cell>
          <cell r="E3374">
            <v>0</v>
          </cell>
        </row>
        <row r="3375">
          <cell r="C3375">
            <v>0</v>
          </cell>
          <cell r="E3375">
            <v>0</v>
          </cell>
        </row>
        <row r="3376">
          <cell r="C3376">
            <v>0</v>
          </cell>
          <cell r="E3376">
            <v>0</v>
          </cell>
        </row>
        <row r="3377">
          <cell r="C3377">
            <v>0</v>
          </cell>
          <cell r="E3377">
            <v>0</v>
          </cell>
        </row>
        <row r="3378">
          <cell r="C3378">
            <v>0</v>
          </cell>
          <cell r="E3378">
            <v>0</v>
          </cell>
        </row>
        <row r="3379">
          <cell r="C3379">
            <v>0</v>
          </cell>
          <cell r="E3379">
            <v>0</v>
          </cell>
        </row>
        <row r="3380">
          <cell r="C3380">
            <v>0</v>
          </cell>
          <cell r="E3380">
            <v>0</v>
          </cell>
        </row>
        <row r="3381">
          <cell r="C3381">
            <v>0</v>
          </cell>
          <cell r="E3381">
            <v>0</v>
          </cell>
        </row>
        <row r="3382">
          <cell r="C3382">
            <v>0</v>
          </cell>
          <cell r="E3382">
            <v>0</v>
          </cell>
        </row>
        <row r="3383">
          <cell r="C3383">
            <v>0</v>
          </cell>
          <cell r="E3383">
            <v>0</v>
          </cell>
        </row>
        <row r="3384">
          <cell r="C3384">
            <v>0</v>
          </cell>
          <cell r="E3384">
            <v>0</v>
          </cell>
        </row>
        <row r="3385">
          <cell r="C3385">
            <v>0</v>
          </cell>
          <cell r="E3385">
            <v>0</v>
          </cell>
        </row>
        <row r="3386">
          <cell r="C3386">
            <v>0</v>
          </cell>
          <cell r="E3386">
            <v>0</v>
          </cell>
        </row>
        <row r="3387">
          <cell r="C3387">
            <v>0</v>
          </cell>
          <cell r="E3387">
            <v>0</v>
          </cell>
        </row>
        <row r="3388">
          <cell r="C3388">
            <v>0</v>
          </cell>
          <cell r="E3388">
            <v>0</v>
          </cell>
        </row>
        <row r="3389">
          <cell r="C3389">
            <v>0</v>
          </cell>
          <cell r="E3389">
            <v>0</v>
          </cell>
        </row>
        <row r="3390">
          <cell r="C3390">
            <v>0</v>
          </cell>
          <cell r="E3390">
            <v>0</v>
          </cell>
        </row>
        <row r="3391">
          <cell r="C3391">
            <v>0</v>
          </cell>
          <cell r="E3391">
            <v>0</v>
          </cell>
        </row>
        <row r="3392">
          <cell r="C3392">
            <v>0</v>
          </cell>
          <cell r="E3392">
            <v>0</v>
          </cell>
        </row>
        <row r="3393">
          <cell r="C3393">
            <v>0</v>
          </cell>
          <cell r="E3393">
            <v>0</v>
          </cell>
        </row>
        <row r="3394">
          <cell r="C3394">
            <v>0</v>
          </cell>
          <cell r="E3394">
            <v>0</v>
          </cell>
        </row>
        <row r="3395">
          <cell r="C3395">
            <v>0</v>
          </cell>
          <cell r="E3395">
            <v>0</v>
          </cell>
        </row>
        <row r="3396">
          <cell r="C3396">
            <v>0</v>
          </cell>
          <cell r="E3396">
            <v>0</v>
          </cell>
        </row>
        <row r="3397">
          <cell r="C3397">
            <v>0</v>
          </cell>
          <cell r="E3397">
            <v>0</v>
          </cell>
        </row>
        <row r="3398">
          <cell r="C3398">
            <v>0</v>
          </cell>
          <cell r="E3398">
            <v>0</v>
          </cell>
        </row>
        <row r="3399">
          <cell r="C3399">
            <v>0</v>
          </cell>
          <cell r="E3399">
            <v>0</v>
          </cell>
        </row>
        <row r="3400">
          <cell r="C3400">
            <v>0</v>
          </cell>
          <cell r="E3400">
            <v>0</v>
          </cell>
        </row>
        <row r="3401">
          <cell r="C3401">
            <v>0</v>
          </cell>
          <cell r="E3401">
            <v>0</v>
          </cell>
        </row>
        <row r="3402">
          <cell r="C3402">
            <v>0</v>
          </cell>
          <cell r="E3402">
            <v>0</v>
          </cell>
        </row>
        <row r="3403">
          <cell r="C3403">
            <v>0</v>
          </cell>
          <cell r="E3403">
            <v>0</v>
          </cell>
        </row>
        <row r="3404">
          <cell r="C3404">
            <v>0</v>
          </cell>
          <cell r="E3404">
            <v>0</v>
          </cell>
        </row>
        <row r="3405">
          <cell r="C3405">
            <v>0</v>
          </cell>
          <cell r="E3405">
            <v>0</v>
          </cell>
        </row>
        <row r="3406">
          <cell r="C3406">
            <v>0</v>
          </cell>
          <cell r="E3406">
            <v>0</v>
          </cell>
        </row>
        <row r="3407">
          <cell r="C3407">
            <v>0</v>
          </cell>
          <cell r="E3407">
            <v>0</v>
          </cell>
        </row>
        <row r="3408">
          <cell r="C3408">
            <v>0</v>
          </cell>
          <cell r="E3408">
            <v>0</v>
          </cell>
        </row>
        <row r="3409">
          <cell r="C3409">
            <v>0</v>
          </cell>
          <cell r="E3409">
            <v>0</v>
          </cell>
        </row>
        <row r="3410">
          <cell r="C3410">
            <v>0</v>
          </cell>
          <cell r="E3410">
            <v>0</v>
          </cell>
        </row>
        <row r="3411">
          <cell r="C3411">
            <v>0</v>
          </cell>
          <cell r="E3411">
            <v>0</v>
          </cell>
        </row>
        <row r="3412">
          <cell r="C3412">
            <v>0</v>
          </cell>
          <cell r="E3412">
            <v>0</v>
          </cell>
        </row>
        <row r="3413">
          <cell r="C3413">
            <v>0</v>
          </cell>
          <cell r="E3413">
            <v>0</v>
          </cell>
        </row>
        <row r="3414">
          <cell r="C3414">
            <v>0</v>
          </cell>
          <cell r="E3414">
            <v>0</v>
          </cell>
        </row>
        <row r="3415">
          <cell r="C3415">
            <v>0</v>
          </cell>
          <cell r="E3415">
            <v>0</v>
          </cell>
        </row>
        <row r="3416">
          <cell r="C3416">
            <v>0</v>
          </cell>
          <cell r="E3416">
            <v>0</v>
          </cell>
        </row>
        <row r="3417">
          <cell r="C3417">
            <v>0</v>
          </cell>
          <cell r="E3417">
            <v>0</v>
          </cell>
        </row>
        <row r="3418">
          <cell r="C3418">
            <v>0</v>
          </cell>
          <cell r="E3418">
            <v>0</v>
          </cell>
        </row>
        <row r="3419">
          <cell r="C3419">
            <v>0</v>
          </cell>
          <cell r="E3419">
            <v>0</v>
          </cell>
        </row>
        <row r="3420">
          <cell r="C3420">
            <v>0</v>
          </cell>
          <cell r="E3420">
            <v>0</v>
          </cell>
        </row>
        <row r="3421">
          <cell r="C3421">
            <v>0</v>
          </cell>
          <cell r="E3421">
            <v>0</v>
          </cell>
        </row>
        <row r="3422">
          <cell r="C3422">
            <v>0</v>
          </cell>
          <cell r="E3422">
            <v>0</v>
          </cell>
        </row>
        <row r="3423">
          <cell r="C3423">
            <v>0</v>
          </cell>
          <cell r="E3423">
            <v>0</v>
          </cell>
        </row>
        <row r="3424">
          <cell r="C3424">
            <v>0</v>
          </cell>
          <cell r="E3424">
            <v>0</v>
          </cell>
        </row>
        <row r="3425">
          <cell r="C3425">
            <v>0</v>
          </cell>
          <cell r="E3425">
            <v>0</v>
          </cell>
        </row>
        <row r="3426">
          <cell r="C3426">
            <v>0</v>
          </cell>
          <cell r="E3426">
            <v>0</v>
          </cell>
        </row>
        <row r="3427">
          <cell r="C3427">
            <v>0</v>
          </cell>
          <cell r="E3427">
            <v>0</v>
          </cell>
        </row>
        <row r="3428">
          <cell r="C3428">
            <v>0</v>
          </cell>
          <cell r="E3428">
            <v>0</v>
          </cell>
        </row>
        <row r="3429">
          <cell r="C3429">
            <v>0</v>
          </cell>
          <cell r="E3429">
            <v>0</v>
          </cell>
        </row>
        <row r="3430">
          <cell r="C3430">
            <v>0</v>
          </cell>
          <cell r="E3430">
            <v>0</v>
          </cell>
        </row>
        <row r="3431">
          <cell r="C3431">
            <v>0</v>
          </cell>
          <cell r="E3431">
            <v>0</v>
          </cell>
        </row>
        <row r="3432">
          <cell r="C3432">
            <v>0</v>
          </cell>
          <cell r="E3432">
            <v>0</v>
          </cell>
        </row>
        <row r="3433">
          <cell r="C3433">
            <v>0</v>
          </cell>
          <cell r="E3433">
            <v>0</v>
          </cell>
        </row>
        <row r="3434">
          <cell r="C3434">
            <v>0</v>
          </cell>
          <cell r="E3434">
            <v>0</v>
          </cell>
        </row>
        <row r="3435">
          <cell r="C3435">
            <v>0</v>
          </cell>
          <cell r="E3435">
            <v>0</v>
          </cell>
        </row>
        <row r="3436">
          <cell r="C3436">
            <v>0</v>
          </cell>
          <cell r="E3436">
            <v>0</v>
          </cell>
        </row>
        <row r="3437">
          <cell r="C3437">
            <v>0</v>
          </cell>
          <cell r="E3437">
            <v>0</v>
          </cell>
        </row>
        <row r="3438">
          <cell r="C3438">
            <v>0</v>
          </cell>
          <cell r="E3438">
            <v>0</v>
          </cell>
        </row>
        <row r="3439">
          <cell r="C3439">
            <v>0</v>
          </cell>
          <cell r="E3439">
            <v>0</v>
          </cell>
        </row>
        <row r="3440">
          <cell r="C3440">
            <v>0</v>
          </cell>
          <cell r="E3440">
            <v>0</v>
          </cell>
        </row>
        <row r="3441">
          <cell r="C3441">
            <v>0</v>
          </cell>
          <cell r="E3441">
            <v>0</v>
          </cell>
        </row>
        <row r="3442">
          <cell r="C3442">
            <v>0</v>
          </cell>
          <cell r="E3442">
            <v>0</v>
          </cell>
        </row>
        <row r="3443">
          <cell r="C3443">
            <v>0</v>
          </cell>
          <cell r="E3443">
            <v>0</v>
          </cell>
        </row>
        <row r="3444">
          <cell r="C3444">
            <v>0</v>
          </cell>
          <cell r="E3444">
            <v>0</v>
          </cell>
        </row>
        <row r="3445">
          <cell r="C3445">
            <v>0</v>
          </cell>
          <cell r="E3445">
            <v>0</v>
          </cell>
        </row>
        <row r="3446">
          <cell r="C3446">
            <v>0</v>
          </cell>
          <cell r="E3446">
            <v>0</v>
          </cell>
        </row>
        <row r="3447">
          <cell r="C3447">
            <v>0</v>
          </cell>
          <cell r="E3447">
            <v>0</v>
          </cell>
        </row>
        <row r="3448">
          <cell r="C3448">
            <v>0</v>
          </cell>
          <cell r="E3448">
            <v>0</v>
          </cell>
        </row>
        <row r="3449">
          <cell r="C3449">
            <v>0</v>
          </cell>
          <cell r="E3449">
            <v>0</v>
          </cell>
        </row>
        <row r="3450">
          <cell r="C3450">
            <v>0</v>
          </cell>
          <cell r="E3450">
            <v>0</v>
          </cell>
        </row>
        <row r="3451">
          <cell r="C3451">
            <v>0</v>
          </cell>
          <cell r="E3451">
            <v>0</v>
          </cell>
        </row>
        <row r="3452">
          <cell r="C3452">
            <v>0</v>
          </cell>
          <cell r="E3452">
            <v>0</v>
          </cell>
        </row>
        <row r="3453">
          <cell r="C3453">
            <v>0</v>
          </cell>
          <cell r="E3453">
            <v>0</v>
          </cell>
        </row>
        <row r="3454">
          <cell r="C3454">
            <v>0</v>
          </cell>
          <cell r="E3454">
            <v>0</v>
          </cell>
        </row>
        <row r="3455">
          <cell r="C3455">
            <v>0</v>
          </cell>
          <cell r="E3455">
            <v>0</v>
          </cell>
        </row>
        <row r="3456">
          <cell r="C3456">
            <v>0</v>
          </cell>
          <cell r="E3456">
            <v>0</v>
          </cell>
        </row>
        <row r="3457">
          <cell r="C3457">
            <v>0</v>
          </cell>
          <cell r="E3457">
            <v>0</v>
          </cell>
        </row>
        <row r="3458">
          <cell r="C3458">
            <v>0</v>
          </cell>
          <cell r="E3458">
            <v>0</v>
          </cell>
        </row>
        <row r="3459">
          <cell r="C3459">
            <v>0</v>
          </cell>
          <cell r="E3459">
            <v>0</v>
          </cell>
        </row>
        <row r="3460">
          <cell r="C3460">
            <v>0</v>
          </cell>
          <cell r="E3460">
            <v>0</v>
          </cell>
        </row>
        <row r="3461">
          <cell r="C3461">
            <v>0</v>
          </cell>
          <cell r="E3461">
            <v>0</v>
          </cell>
        </row>
        <row r="3462">
          <cell r="C3462">
            <v>0</v>
          </cell>
          <cell r="E3462">
            <v>0</v>
          </cell>
        </row>
        <row r="3463">
          <cell r="C3463">
            <v>0</v>
          </cell>
          <cell r="E3463">
            <v>0</v>
          </cell>
        </row>
        <row r="3464">
          <cell r="C3464">
            <v>0</v>
          </cell>
          <cell r="E3464">
            <v>0</v>
          </cell>
        </row>
        <row r="3465">
          <cell r="C3465">
            <v>0</v>
          </cell>
          <cell r="E3465">
            <v>0</v>
          </cell>
        </row>
        <row r="3466">
          <cell r="C3466">
            <v>0</v>
          </cell>
          <cell r="E3466">
            <v>0</v>
          </cell>
        </row>
        <row r="3467">
          <cell r="C3467">
            <v>0</v>
          </cell>
          <cell r="E3467">
            <v>0</v>
          </cell>
        </row>
        <row r="3468">
          <cell r="C3468">
            <v>0</v>
          </cell>
          <cell r="E3468">
            <v>0</v>
          </cell>
        </row>
        <row r="3469">
          <cell r="C3469">
            <v>0</v>
          </cell>
          <cell r="E3469">
            <v>0</v>
          </cell>
        </row>
        <row r="3470">
          <cell r="C3470">
            <v>0</v>
          </cell>
          <cell r="E3470">
            <v>0</v>
          </cell>
        </row>
        <row r="3471">
          <cell r="C3471">
            <v>0</v>
          </cell>
          <cell r="E3471">
            <v>0</v>
          </cell>
        </row>
        <row r="3472">
          <cell r="C3472">
            <v>0</v>
          </cell>
          <cell r="E3472">
            <v>0</v>
          </cell>
        </row>
        <row r="3473">
          <cell r="C3473">
            <v>0</v>
          </cell>
          <cell r="E3473">
            <v>0</v>
          </cell>
        </row>
        <row r="3474">
          <cell r="C3474">
            <v>0</v>
          </cell>
          <cell r="E3474">
            <v>0</v>
          </cell>
        </row>
        <row r="3475">
          <cell r="C3475">
            <v>0</v>
          </cell>
          <cell r="E3475">
            <v>0</v>
          </cell>
        </row>
        <row r="3476">
          <cell r="C3476">
            <v>0</v>
          </cell>
          <cell r="E3476">
            <v>0</v>
          </cell>
        </row>
        <row r="3477">
          <cell r="C3477">
            <v>0</v>
          </cell>
          <cell r="E3477">
            <v>0</v>
          </cell>
        </row>
        <row r="3478">
          <cell r="C3478">
            <v>0</v>
          </cell>
          <cell r="E3478">
            <v>0</v>
          </cell>
        </row>
        <row r="3479">
          <cell r="C3479">
            <v>0</v>
          </cell>
          <cell r="E3479">
            <v>0</v>
          </cell>
        </row>
        <row r="3480">
          <cell r="C3480">
            <v>0</v>
          </cell>
          <cell r="E3480">
            <v>0</v>
          </cell>
        </row>
        <row r="3481">
          <cell r="C3481">
            <v>0</v>
          </cell>
          <cell r="E3481">
            <v>0</v>
          </cell>
        </row>
        <row r="3482">
          <cell r="C3482">
            <v>0</v>
          </cell>
          <cell r="E3482">
            <v>0</v>
          </cell>
        </row>
        <row r="3483">
          <cell r="C3483">
            <v>0</v>
          </cell>
          <cell r="E3483">
            <v>0</v>
          </cell>
        </row>
        <row r="3484">
          <cell r="C3484">
            <v>0</v>
          </cell>
          <cell r="E3484">
            <v>0</v>
          </cell>
        </row>
        <row r="3485">
          <cell r="C3485">
            <v>0</v>
          </cell>
          <cell r="E3485">
            <v>0</v>
          </cell>
        </row>
        <row r="3486">
          <cell r="C3486">
            <v>0</v>
          </cell>
          <cell r="E3486">
            <v>0</v>
          </cell>
        </row>
        <row r="3487">
          <cell r="C3487">
            <v>0</v>
          </cell>
          <cell r="E3487">
            <v>0</v>
          </cell>
        </row>
        <row r="3488">
          <cell r="C3488">
            <v>0</v>
          </cell>
          <cell r="E3488">
            <v>0</v>
          </cell>
        </row>
        <row r="3489">
          <cell r="C3489">
            <v>0</v>
          </cell>
          <cell r="E3489">
            <v>0</v>
          </cell>
        </row>
        <row r="3490">
          <cell r="C3490">
            <v>0</v>
          </cell>
          <cell r="E3490">
            <v>0</v>
          </cell>
        </row>
        <row r="3491">
          <cell r="C3491">
            <v>0</v>
          </cell>
          <cell r="E3491">
            <v>0</v>
          </cell>
        </row>
        <row r="3492">
          <cell r="C3492">
            <v>0</v>
          </cell>
          <cell r="E3492">
            <v>0</v>
          </cell>
        </row>
        <row r="3493">
          <cell r="C3493">
            <v>0</v>
          </cell>
          <cell r="E3493">
            <v>0</v>
          </cell>
        </row>
        <row r="3494">
          <cell r="C3494">
            <v>0</v>
          </cell>
          <cell r="E3494">
            <v>0</v>
          </cell>
        </row>
        <row r="3495">
          <cell r="C3495">
            <v>0</v>
          </cell>
          <cell r="E3495">
            <v>0</v>
          </cell>
        </row>
        <row r="3496">
          <cell r="C3496">
            <v>0</v>
          </cell>
          <cell r="E3496">
            <v>0</v>
          </cell>
        </row>
        <row r="3497">
          <cell r="C3497">
            <v>0</v>
          </cell>
          <cell r="E3497">
            <v>0</v>
          </cell>
        </row>
        <row r="3498">
          <cell r="C3498">
            <v>0</v>
          </cell>
          <cell r="E3498">
            <v>0</v>
          </cell>
        </row>
        <row r="3499">
          <cell r="C3499">
            <v>0</v>
          </cell>
          <cell r="E3499">
            <v>0</v>
          </cell>
        </row>
        <row r="3500">
          <cell r="C3500">
            <v>0</v>
          </cell>
          <cell r="E3500">
            <v>0</v>
          </cell>
        </row>
        <row r="3501">
          <cell r="C3501">
            <v>0</v>
          </cell>
          <cell r="E3501">
            <v>0</v>
          </cell>
        </row>
        <row r="3502">
          <cell r="C3502">
            <v>0</v>
          </cell>
          <cell r="E3502">
            <v>0</v>
          </cell>
        </row>
        <row r="3503">
          <cell r="C3503">
            <v>0</v>
          </cell>
          <cell r="E3503">
            <v>0</v>
          </cell>
        </row>
        <row r="3504">
          <cell r="C3504">
            <v>0</v>
          </cell>
          <cell r="E3504">
            <v>0</v>
          </cell>
        </row>
        <row r="3505">
          <cell r="C3505">
            <v>0</v>
          </cell>
          <cell r="E3505">
            <v>0</v>
          </cell>
        </row>
        <row r="3506">
          <cell r="C3506">
            <v>0</v>
          </cell>
          <cell r="E3506">
            <v>0</v>
          </cell>
        </row>
        <row r="3507">
          <cell r="C3507">
            <v>0</v>
          </cell>
          <cell r="E3507">
            <v>0</v>
          </cell>
        </row>
        <row r="3508">
          <cell r="C3508">
            <v>0</v>
          </cell>
          <cell r="E3508">
            <v>0</v>
          </cell>
        </row>
        <row r="3509">
          <cell r="C3509">
            <v>0</v>
          </cell>
          <cell r="E3509">
            <v>0</v>
          </cell>
        </row>
        <row r="3510">
          <cell r="C3510">
            <v>0</v>
          </cell>
          <cell r="E3510">
            <v>0</v>
          </cell>
        </row>
        <row r="3511">
          <cell r="C3511">
            <v>0</v>
          </cell>
          <cell r="E3511">
            <v>0</v>
          </cell>
        </row>
        <row r="3512">
          <cell r="C3512">
            <v>0</v>
          </cell>
          <cell r="E3512">
            <v>0</v>
          </cell>
        </row>
        <row r="3513">
          <cell r="C3513">
            <v>0</v>
          </cell>
          <cell r="E3513">
            <v>0</v>
          </cell>
        </row>
        <row r="3514">
          <cell r="C3514">
            <v>0</v>
          </cell>
          <cell r="E3514">
            <v>0</v>
          </cell>
        </row>
        <row r="3515">
          <cell r="C3515">
            <v>0</v>
          </cell>
          <cell r="E3515">
            <v>0</v>
          </cell>
        </row>
        <row r="3516">
          <cell r="C3516">
            <v>0</v>
          </cell>
          <cell r="E3516">
            <v>0</v>
          </cell>
        </row>
        <row r="3517">
          <cell r="C3517">
            <v>0</v>
          </cell>
          <cell r="E3517">
            <v>0</v>
          </cell>
        </row>
        <row r="3518">
          <cell r="C3518">
            <v>0</v>
          </cell>
          <cell r="E3518">
            <v>0</v>
          </cell>
        </row>
        <row r="3519">
          <cell r="C3519">
            <v>0</v>
          </cell>
          <cell r="E3519">
            <v>0</v>
          </cell>
        </row>
        <row r="3520">
          <cell r="C3520">
            <v>0</v>
          </cell>
          <cell r="E3520">
            <v>0</v>
          </cell>
        </row>
        <row r="3521">
          <cell r="C3521">
            <v>0</v>
          </cell>
          <cell r="E3521">
            <v>0</v>
          </cell>
        </row>
        <row r="3522">
          <cell r="C3522">
            <v>0</v>
          </cell>
          <cell r="E3522">
            <v>0</v>
          </cell>
        </row>
        <row r="3523">
          <cell r="C3523">
            <v>0</v>
          </cell>
          <cell r="E3523">
            <v>0</v>
          </cell>
        </row>
        <row r="3524">
          <cell r="C3524">
            <v>0</v>
          </cell>
          <cell r="E3524">
            <v>0</v>
          </cell>
        </row>
        <row r="3525">
          <cell r="C3525">
            <v>0</v>
          </cell>
          <cell r="E3525">
            <v>0</v>
          </cell>
        </row>
        <row r="3526">
          <cell r="C3526">
            <v>0</v>
          </cell>
          <cell r="E3526">
            <v>0</v>
          </cell>
        </row>
        <row r="3527">
          <cell r="C3527">
            <v>0</v>
          </cell>
          <cell r="E3527">
            <v>0</v>
          </cell>
        </row>
        <row r="3528">
          <cell r="C3528">
            <v>0</v>
          </cell>
          <cell r="E3528">
            <v>0</v>
          </cell>
        </row>
        <row r="3529">
          <cell r="C3529">
            <v>0</v>
          </cell>
          <cell r="E3529">
            <v>0</v>
          </cell>
        </row>
        <row r="3530">
          <cell r="C3530">
            <v>0</v>
          </cell>
          <cell r="E3530">
            <v>0</v>
          </cell>
        </row>
        <row r="3531">
          <cell r="C3531">
            <v>0</v>
          </cell>
          <cell r="E3531">
            <v>0</v>
          </cell>
        </row>
        <row r="3532">
          <cell r="C3532">
            <v>0</v>
          </cell>
          <cell r="E3532">
            <v>0</v>
          </cell>
        </row>
        <row r="3533">
          <cell r="C3533">
            <v>0</v>
          </cell>
          <cell r="E3533">
            <v>0</v>
          </cell>
        </row>
        <row r="3534">
          <cell r="C3534">
            <v>0</v>
          </cell>
          <cell r="E3534">
            <v>0</v>
          </cell>
        </row>
        <row r="3535">
          <cell r="C3535">
            <v>0</v>
          </cell>
          <cell r="E3535">
            <v>0</v>
          </cell>
        </row>
        <row r="3536">
          <cell r="C3536">
            <v>0</v>
          </cell>
          <cell r="E3536">
            <v>0</v>
          </cell>
        </row>
        <row r="3537">
          <cell r="C3537">
            <v>0</v>
          </cell>
          <cell r="E3537">
            <v>0</v>
          </cell>
        </row>
        <row r="3538">
          <cell r="C3538">
            <v>0</v>
          </cell>
          <cell r="E3538">
            <v>0</v>
          </cell>
        </row>
        <row r="3539">
          <cell r="C3539">
            <v>0</v>
          </cell>
          <cell r="E3539">
            <v>0</v>
          </cell>
        </row>
        <row r="3540">
          <cell r="C3540">
            <v>0</v>
          </cell>
          <cell r="E3540">
            <v>0</v>
          </cell>
        </row>
        <row r="3541">
          <cell r="C3541">
            <v>0</v>
          </cell>
          <cell r="E3541">
            <v>0</v>
          </cell>
        </row>
        <row r="3542">
          <cell r="C3542">
            <v>0</v>
          </cell>
          <cell r="E3542">
            <v>0</v>
          </cell>
        </row>
        <row r="3543">
          <cell r="C3543">
            <v>0</v>
          </cell>
          <cell r="E3543">
            <v>0</v>
          </cell>
        </row>
        <row r="3544">
          <cell r="C3544">
            <v>0</v>
          </cell>
          <cell r="E3544">
            <v>0</v>
          </cell>
        </row>
        <row r="3545">
          <cell r="C3545">
            <v>0</v>
          </cell>
          <cell r="E3545">
            <v>0</v>
          </cell>
        </row>
        <row r="3546">
          <cell r="C3546">
            <v>0</v>
          </cell>
          <cell r="E3546">
            <v>0</v>
          </cell>
        </row>
        <row r="3547">
          <cell r="C3547">
            <v>0</v>
          </cell>
          <cell r="E3547">
            <v>0</v>
          </cell>
        </row>
        <row r="3548">
          <cell r="C3548">
            <v>0</v>
          </cell>
          <cell r="E3548">
            <v>0</v>
          </cell>
        </row>
        <row r="3549">
          <cell r="C3549">
            <v>0</v>
          </cell>
          <cell r="E3549">
            <v>0</v>
          </cell>
        </row>
        <row r="3550">
          <cell r="C3550">
            <v>0</v>
          </cell>
          <cell r="E3550">
            <v>0</v>
          </cell>
        </row>
        <row r="3551">
          <cell r="C3551">
            <v>0</v>
          </cell>
          <cell r="E3551">
            <v>0</v>
          </cell>
        </row>
        <row r="3552">
          <cell r="C3552">
            <v>0</v>
          </cell>
          <cell r="E3552">
            <v>0</v>
          </cell>
        </row>
        <row r="3553">
          <cell r="C3553">
            <v>0</v>
          </cell>
          <cell r="E3553">
            <v>0</v>
          </cell>
        </row>
        <row r="3554">
          <cell r="C3554">
            <v>0</v>
          </cell>
          <cell r="E3554">
            <v>0</v>
          </cell>
        </row>
        <row r="3555">
          <cell r="C3555">
            <v>0</v>
          </cell>
          <cell r="E3555">
            <v>0</v>
          </cell>
        </row>
        <row r="3556">
          <cell r="C3556">
            <v>0</v>
          </cell>
          <cell r="E3556">
            <v>0</v>
          </cell>
        </row>
        <row r="3557">
          <cell r="C3557">
            <v>0</v>
          </cell>
          <cell r="E3557">
            <v>0</v>
          </cell>
        </row>
        <row r="3558">
          <cell r="C3558">
            <v>0</v>
          </cell>
          <cell r="E3558">
            <v>0</v>
          </cell>
        </row>
        <row r="3559">
          <cell r="C3559">
            <v>0</v>
          </cell>
          <cell r="E3559">
            <v>0</v>
          </cell>
        </row>
        <row r="3560">
          <cell r="C3560">
            <v>0</v>
          </cell>
          <cell r="E3560">
            <v>0</v>
          </cell>
        </row>
        <row r="3561">
          <cell r="C3561">
            <v>0</v>
          </cell>
          <cell r="E3561">
            <v>0</v>
          </cell>
        </row>
        <row r="3562">
          <cell r="C3562">
            <v>0</v>
          </cell>
          <cell r="E3562">
            <v>0</v>
          </cell>
        </row>
        <row r="3563">
          <cell r="C3563">
            <v>0</v>
          </cell>
          <cell r="E3563">
            <v>0</v>
          </cell>
        </row>
        <row r="3564">
          <cell r="C3564">
            <v>0</v>
          </cell>
          <cell r="E3564">
            <v>0</v>
          </cell>
        </row>
        <row r="3565">
          <cell r="C3565">
            <v>0</v>
          </cell>
          <cell r="E3565">
            <v>0</v>
          </cell>
        </row>
        <row r="3566">
          <cell r="C3566">
            <v>0</v>
          </cell>
          <cell r="E3566">
            <v>0</v>
          </cell>
        </row>
        <row r="3567">
          <cell r="C3567">
            <v>0</v>
          </cell>
          <cell r="E3567">
            <v>0</v>
          </cell>
        </row>
        <row r="3568">
          <cell r="C3568">
            <v>0</v>
          </cell>
          <cell r="E3568">
            <v>0</v>
          </cell>
        </row>
        <row r="3569">
          <cell r="C3569">
            <v>0</v>
          </cell>
          <cell r="E3569">
            <v>0</v>
          </cell>
        </row>
        <row r="3570">
          <cell r="C3570">
            <v>0</v>
          </cell>
          <cell r="E3570">
            <v>0</v>
          </cell>
        </row>
        <row r="3571">
          <cell r="C3571">
            <v>0</v>
          </cell>
          <cell r="E3571">
            <v>0</v>
          </cell>
        </row>
        <row r="3572">
          <cell r="C3572">
            <v>0</v>
          </cell>
          <cell r="E3572">
            <v>0</v>
          </cell>
        </row>
        <row r="3573">
          <cell r="C3573">
            <v>0</v>
          </cell>
          <cell r="E3573">
            <v>0</v>
          </cell>
        </row>
        <row r="3574">
          <cell r="C3574">
            <v>0</v>
          </cell>
          <cell r="E3574">
            <v>0</v>
          </cell>
        </row>
        <row r="3575">
          <cell r="C3575">
            <v>0</v>
          </cell>
          <cell r="E3575">
            <v>0</v>
          </cell>
        </row>
        <row r="3576">
          <cell r="C3576">
            <v>0</v>
          </cell>
          <cell r="E3576">
            <v>0</v>
          </cell>
        </row>
        <row r="3577">
          <cell r="C3577">
            <v>0</v>
          </cell>
          <cell r="E3577">
            <v>0</v>
          </cell>
        </row>
        <row r="3578">
          <cell r="C3578">
            <v>0</v>
          </cell>
          <cell r="E3578">
            <v>0</v>
          </cell>
        </row>
        <row r="3579">
          <cell r="C3579">
            <v>0</v>
          </cell>
          <cell r="E3579">
            <v>0</v>
          </cell>
        </row>
        <row r="3580">
          <cell r="C3580">
            <v>0</v>
          </cell>
          <cell r="E3580">
            <v>0</v>
          </cell>
        </row>
        <row r="3581">
          <cell r="C3581">
            <v>0</v>
          </cell>
          <cell r="E3581">
            <v>0</v>
          </cell>
        </row>
        <row r="3582">
          <cell r="C3582">
            <v>0</v>
          </cell>
          <cell r="E3582">
            <v>0</v>
          </cell>
        </row>
        <row r="3583">
          <cell r="C3583">
            <v>0</v>
          </cell>
          <cell r="E3583">
            <v>0</v>
          </cell>
        </row>
        <row r="3584">
          <cell r="C3584">
            <v>0</v>
          </cell>
          <cell r="E3584">
            <v>0</v>
          </cell>
        </row>
        <row r="3585">
          <cell r="C3585">
            <v>0</v>
          </cell>
          <cell r="E3585">
            <v>0</v>
          </cell>
        </row>
        <row r="3586">
          <cell r="C3586">
            <v>0</v>
          </cell>
          <cell r="E3586">
            <v>0</v>
          </cell>
        </row>
        <row r="3587">
          <cell r="C3587">
            <v>0</v>
          </cell>
          <cell r="E3587">
            <v>0</v>
          </cell>
        </row>
        <row r="3588">
          <cell r="C3588">
            <v>0</v>
          </cell>
          <cell r="E3588">
            <v>0</v>
          </cell>
        </row>
        <row r="3589">
          <cell r="C3589">
            <v>0</v>
          </cell>
          <cell r="E3589">
            <v>0</v>
          </cell>
        </row>
        <row r="3590">
          <cell r="C3590">
            <v>0</v>
          </cell>
          <cell r="E3590">
            <v>0</v>
          </cell>
        </row>
        <row r="3591">
          <cell r="C3591">
            <v>0</v>
          </cell>
          <cell r="E3591">
            <v>0</v>
          </cell>
        </row>
        <row r="3592">
          <cell r="C3592">
            <v>0</v>
          </cell>
          <cell r="E3592">
            <v>0</v>
          </cell>
        </row>
        <row r="3593">
          <cell r="C3593">
            <v>0</v>
          </cell>
          <cell r="E3593">
            <v>0</v>
          </cell>
        </row>
        <row r="3594">
          <cell r="C3594">
            <v>0</v>
          </cell>
          <cell r="E3594">
            <v>0</v>
          </cell>
        </row>
        <row r="3595">
          <cell r="C3595">
            <v>0</v>
          </cell>
          <cell r="E3595">
            <v>0</v>
          </cell>
        </row>
        <row r="3596">
          <cell r="C3596">
            <v>0</v>
          </cell>
          <cell r="E3596">
            <v>0</v>
          </cell>
        </row>
        <row r="3597">
          <cell r="C3597">
            <v>0</v>
          </cell>
          <cell r="E3597">
            <v>0</v>
          </cell>
        </row>
        <row r="3598">
          <cell r="C3598">
            <v>0</v>
          </cell>
          <cell r="E3598">
            <v>0</v>
          </cell>
        </row>
        <row r="3599">
          <cell r="C3599">
            <v>0</v>
          </cell>
          <cell r="E3599">
            <v>0</v>
          </cell>
        </row>
        <row r="3600">
          <cell r="C3600">
            <v>0</v>
          </cell>
          <cell r="E3600">
            <v>0</v>
          </cell>
        </row>
        <row r="3601">
          <cell r="C3601">
            <v>0</v>
          </cell>
          <cell r="E3601">
            <v>0</v>
          </cell>
        </row>
        <row r="3602">
          <cell r="C3602">
            <v>0</v>
          </cell>
          <cell r="E3602">
            <v>0</v>
          </cell>
        </row>
        <row r="3603">
          <cell r="C3603">
            <v>0</v>
          </cell>
          <cell r="E3603">
            <v>0</v>
          </cell>
        </row>
        <row r="3604">
          <cell r="C3604">
            <v>0</v>
          </cell>
          <cell r="E3604">
            <v>0</v>
          </cell>
        </row>
        <row r="3605">
          <cell r="C3605">
            <v>0</v>
          </cell>
          <cell r="E3605">
            <v>0</v>
          </cell>
        </row>
        <row r="3606">
          <cell r="C3606">
            <v>0</v>
          </cell>
          <cell r="E3606">
            <v>0</v>
          </cell>
        </row>
        <row r="3607">
          <cell r="C3607">
            <v>0</v>
          </cell>
          <cell r="E3607">
            <v>0</v>
          </cell>
        </row>
        <row r="3608">
          <cell r="C3608">
            <v>0</v>
          </cell>
          <cell r="E3608">
            <v>0</v>
          </cell>
        </row>
        <row r="3609">
          <cell r="C3609">
            <v>0</v>
          </cell>
          <cell r="E3609">
            <v>0</v>
          </cell>
        </row>
        <row r="3610">
          <cell r="C3610">
            <v>0</v>
          </cell>
          <cell r="E3610">
            <v>0</v>
          </cell>
        </row>
        <row r="3611">
          <cell r="C3611">
            <v>0</v>
          </cell>
          <cell r="E3611">
            <v>0</v>
          </cell>
        </row>
        <row r="3612">
          <cell r="C3612">
            <v>0</v>
          </cell>
          <cell r="E3612">
            <v>0</v>
          </cell>
        </row>
        <row r="3613">
          <cell r="C3613">
            <v>0</v>
          </cell>
          <cell r="E3613">
            <v>0</v>
          </cell>
        </row>
        <row r="3614">
          <cell r="C3614">
            <v>0</v>
          </cell>
          <cell r="E3614">
            <v>0</v>
          </cell>
        </row>
        <row r="3615">
          <cell r="C3615">
            <v>0</v>
          </cell>
          <cell r="E3615">
            <v>0</v>
          </cell>
        </row>
        <row r="3616">
          <cell r="C3616">
            <v>0</v>
          </cell>
          <cell r="E3616">
            <v>0</v>
          </cell>
        </row>
        <row r="3617">
          <cell r="C3617">
            <v>0</v>
          </cell>
          <cell r="E3617">
            <v>0</v>
          </cell>
        </row>
        <row r="3618">
          <cell r="C3618">
            <v>0</v>
          </cell>
          <cell r="E3618">
            <v>0</v>
          </cell>
        </row>
        <row r="3619">
          <cell r="C3619">
            <v>0</v>
          </cell>
          <cell r="E3619">
            <v>0</v>
          </cell>
        </row>
        <row r="3620">
          <cell r="C3620">
            <v>0</v>
          </cell>
          <cell r="E3620">
            <v>0</v>
          </cell>
        </row>
        <row r="3621">
          <cell r="C3621">
            <v>0</v>
          </cell>
          <cell r="E3621">
            <v>0</v>
          </cell>
        </row>
        <row r="3622">
          <cell r="C3622">
            <v>0</v>
          </cell>
          <cell r="E3622">
            <v>0</v>
          </cell>
        </row>
        <row r="3623">
          <cell r="C3623">
            <v>0</v>
          </cell>
          <cell r="E3623">
            <v>0</v>
          </cell>
        </row>
        <row r="3624">
          <cell r="C3624">
            <v>0</v>
          </cell>
          <cell r="E3624">
            <v>0</v>
          </cell>
        </row>
        <row r="3625">
          <cell r="C3625">
            <v>0</v>
          </cell>
          <cell r="E3625">
            <v>0</v>
          </cell>
        </row>
        <row r="3626">
          <cell r="C3626">
            <v>0</v>
          </cell>
          <cell r="E3626">
            <v>0</v>
          </cell>
        </row>
        <row r="3627">
          <cell r="C3627">
            <v>0</v>
          </cell>
          <cell r="E3627">
            <v>0</v>
          </cell>
        </row>
        <row r="3628">
          <cell r="C3628">
            <v>0</v>
          </cell>
          <cell r="E3628">
            <v>0</v>
          </cell>
        </row>
        <row r="3629">
          <cell r="C3629">
            <v>0</v>
          </cell>
          <cell r="E3629">
            <v>0</v>
          </cell>
        </row>
        <row r="3630">
          <cell r="C3630">
            <v>0</v>
          </cell>
          <cell r="E3630">
            <v>0</v>
          </cell>
        </row>
        <row r="3631">
          <cell r="C3631">
            <v>0</v>
          </cell>
          <cell r="E3631">
            <v>0</v>
          </cell>
        </row>
        <row r="3632">
          <cell r="C3632">
            <v>0</v>
          </cell>
          <cell r="E3632">
            <v>0</v>
          </cell>
        </row>
        <row r="3633">
          <cell r="C3633">
            <v>0</v>
          </cell>
          <cell r="E3633">
            <v>0</v>
          </cell>
        </row>
        <row r="3634">
          <cell r="C3634">
            <v>0</v>
          </cell>
          <cell r="E3634">
            <v>0</v>
          </cell>
        </row>
        <row r="3635">
          <cell r="C3635">
            <v>0</v>
          </cell>
          <cell r="E3635">
            <v>0</v>
          </cell>
        </row>
        <row r="3636">
          <cell r="C3636">
            <v>0</v>
          </cell>
          <cell r="E3636">
            <v>0</v>
          </cell>
        </row>
        <row r="3637">
          <cell r="C3637">
            <v>0</v>
          </cell>
          <cell r="E3637">
            <v>0</v>
          </cell>
        </row>
        <row r="3638">
          <cell r="C3638">
            <v>0</v>
          </cell>
          <cell r="E3638">
            <v>0</v>
          </cell>
        </row>
        <row r="3639">
          <cell r="C3639">
            <v>0</v>
          </cell>
          <cell r="E3639">
            <v>0</v>
          </cell>
        </row>
        <row r="3640">
          <cell r="C3640">
            <v>0</v>
          </cell>
          <cell r="E3640">
            <v>0</v>
          </cell>
        </row>
        <row r="3641">
          <cell r="C3641">
            <v>0</v>
          </cell>
          <cell r="E3641">
            <v>0</v>
          </cell>
        </row>
        <row r="3642">
          <cell r="C3642">
            <v>0</v>
          </cell>
          <cell r="E3642">
            <v>0</v>
          </cell>
        </row>
        <row r="3643">
          <cell r="C3643">
            <v>0</v>
          </cell>
          <cell r="E3643">
            <v>0</v>
          </cell>
        </row>
        <row r="3644">
          <cell r="C3644">
            <v>0</v>
          </cell>
          <cell r="E3644">
            <v>0</v>
          </cell>
        </row>
        <row r="3645">
          <cell r="C3645">
            <v>0</v>
          </cell>
          <cell r="E3645">
            <v>0</v>
          </cell>
        </row>
        <row r="3646">
          <cell r="C3646">
            <v>0</v>
          </cell>
          <cell r="E3646">
            <v>0</v>
          </cell>
        </row>
        <row r="3647">
          <cell r="C3647">
            <v>0</v>
          </cell>
          <cell r="E3647">
            <v>0</v>
          </cell>
        </row>
        <row r="3648">
          <cell r="C3648">
            <v>0</v>
          </cell>
          <cell r="E3648">
            <v>0</v>
          </cell>
        </row>
        <row r="3649">
          <cell r="C3649">
            <v>0</v>
          </cell>
          <cell r="E3649">
            <v>0</v>
          </cell>
        </row>
        <row r="3650">
          <cell r="C3650">
            <v>0</v>
          </cell>
          <cell r="E3650">
            <v>0</v>
          </cell>
        </row>
        <row r="3651">
          <cell r="C3651">
            <v>0</v>
          </cell>
          <cell r="E3651">
            <v>0</v>
          </cell>
        </row>
        <row r="3652">
          <cell r="C3652">
            <v>0</v>
          </cell>
          <cell r="E3652">
            <v>0</v>
          </cell>
        </row>
        <row r="3653">
          <cell r="C3653">
            <v>0</v>
          </cell>
          <cell r="E3653">
            <v>0</v>
          </cell>
        </row>
        <row r="3654">
          <cell r="C3654">
            <v>0</v>
          </cell>
          <cell r="E3654">
            <v>0</v>
          </cell>
        </row>
        <row r="3655">
          <cell r="C3655">
            <v>0</v>
          </cell>
          <cell r="E3655">
            <v>0</v>
          </cell>
        </row>
        <row r="3656">
          <cell r="C3656">
            <v>0</v>
          </cell>
          <cell r="E3656">
            <v>0</v>
          </cell>
        </row>
        <row r="3657">
          <cell r="C3657">
            <v>0</v>
          </cell>
          <cell r="E3657">
            <v>0</v>
          </cell>
        </row>
        <row r="3658">
          <cell r="C3658">
            <v>0</v>
          </cell>
          <cell r="E3658">
            <v>0</v>
          </cell>
        </row>
        <row r="3659">
          <cell r="C3659">
            <v>0</v>
          </cell>
          <cell r="E3659">
            <v>0</v>
          </cell>
        </row>
        <row r="3660">
          <cell r="C3660">
            <v>0</v>
          </cell>
          <cell r="E3660">
            <v>0</v>
          </cell>
        </row>
        <row r="3661">
          <cell r="C3661">
            <v>0</v>
          </cell>
          <cell r="E3661">
            <v>0</v>
          </cell>
        </row>
        <row r="3662">
          <cell r="C3662">
            <v>0</v>
          </cell>
          <cell r="E3662">
            <v>0</v>
          </cell>
        </row>
        <row r="3663">
          <cell r="C3663">
            <v>0</v>
          </cell>
          <cell r="E3663">
            <v>0</v>
          </cell>
        </row>
        <row r="3664">
          <cell r="C3664">
            <v>0</v>
          </cell>
          <cell r="E3664">
            <v>0</v>
          </cell>
        </row>
        <row r="3665">
          <cell r="C3665">
            <v>0</v>
          </cell>
          <cell r="E3665">
            <v>0</v>
          </cell>
        </row>
        <row r="3666">
          <cell r="C3666">
            <v>0</v>
          </cell>
          <cell r="E3666">
            <v>0</v>
          </cell>
        </row>
        <row r="3667">
          <cell r="C3667">
            <v>0</v>
          </cell>
          <cell r="E3667">
            <v>0</v>
          </cell>
        </row>
        <row r="3668">
          <cell r="C3668">
            <v>0</v>
          </cell>
          <cell r="E3668">
            <v>0</v>
          </cell>
        </row>
        <row r="3669">
          <cell r="C3669">
            <v>0</v>
          </cell>
          <cell r="E3669">
            <v>0</v>
          </cell>
        </row>
        <row r="3670">
          <cell r="C3670">
            <v>0</v>
          </cell>
          <cell r="E3670">
            <v>0</v>
          </cell>
        </row>
        <row r="3671">
          <cell r="C3671">
            <v>0</v>
          </cell>
          <cell r="E3671">
            <v>0</v>
          </cell>
        </row>
        <row r="3672">
          <cell r="C3672">
            <v>0</v>
          </cell>
          <cell r="E3672">
            <v>0</v>
          </cell>
        </row>
        <row r="3673">
          <cell r="C3673">
            <v>0</v>
          </cell>
          <cell r="E3673">
            <v>0</v>
          </cell>
        </row>
        <row r="3674">
          <cell r="C3674">
            <v>0</v>
          </cell>
          <cell r="E3674">
            <v>0</v>
          </cell>
        </row>
        <row r="3675">
          <cell r="C3675">
            <v>0</v>
          </cell>
          <cell r="E3675">
            <v>0</v>
          </cell>
        </row>
        <row r="3676">
          <cell r="C3676">
            <v>0</v>
          </cell>
          <cell r="E3676">
            <v>0</v>
          </cell>
        </row>
        <row r="3677">
          <cell r="C3677">
            <v>0</v>
          </cell>
          <cell r="E3677">
            <v>0</v>
          </cell>
        </row>
        <row r="3678">
          <cell r="C3678">
            <v>0</v>
          </cell>
          <cell r="E3678">
            <v>0</v>
          </cell>
        </row>
        <row r="3679">
          <cell r="C3679">
            <v>0</v>
          </cell>
          <cell r="E3679">
            <v>0</v>
          </cell>
        </row>
        <row r="3680">
          <cell r="C3680">
            <v>0</v>
          </cell>
          <cell r="E3680">
            <v>0</v>
          </cell>
        </row>
        <row r="3681">
          <cell r="C3681">
            <v>0</v>
          </cell>
          <cell r="E3681">
            <v>0</v>
          </cell>
        </row>
        <row r="3682">
          <cell r="C3682">
            <v>0</v>
          </cell>
          <cell r="E3682">
            <v>0</v>
          </cell>
        </row>
        <row r="3683">
          <cell r="C3683">
            <v>0</v>
          </cell>
          <cell r="E3683">
            <v>0</v>
          </cell>
        </row>
        <row r="3684">
          <cell r="C3684">
            <v>0</v>
          </cell>
          <cell r="E3684">
            <v>0</v>
          </cell>
        </row>
        <row r="3685">
          <cell r="C3685">
            <v>0</v>
          </cell>
          <cell r="E3685">
            <v>0</v>
          </cell>
        </row>
        <row r="3686">
          <cell r="C3686">
            <v>0</v>
          </cell>
          <cell r="E3686">
            <v>0</v>
          </cell>
        </row>
        <row r="3687">
          <cell r="C3687">
            <v>0</v>
          </cell>
          <cell r="E3687">
            <v>0</v>
          </cell>
        </row>
        <row r="3688">
          <cell r="C3688">
            <v>0</v>
          </cell>
          <cell r="E3688">
            <v>0</v>
          </cell>
        </row>
        <row r="3689">
          <cell r="C3689">
            <v>0</v>
          </cell>
          <cell r="E3689">
            <v>0</v>
          </cell>
        </row>
        <row r="3690">
          <cell r="C3690">
            <v>0</v>
          </cell>
          <cell r="E3690">
            <v>0</v>
          </cell>
        </row>
        <row r="3691">
          <cell r="C3691">
            <v>0</v>
          </cell>
          <cell r="E3691">
            <v>0</v>
          </cell>
        </row>
        <row r="3692">
          <cell r="C3692">
            <v>0</v>
          </cell>
          <cell r="E3692">
            <v>0</v>
          </cell>
        </row>
        <row r="3693">
          <cell r="C3693">
            <v>0</v>
          </cell>
          <cell r="E3693">
            <v>0</v>
          </cell>
        </row>
        <row r="3694">
          <cell r="C3694">
            <v>0</v>
          </cell>
          <cell r="E3694">
            <v>0</v>
          </cell>
        </row>
        <row r="3695">
          <cell r="C3695">
            <v>0</v>
          </cell>
          <cell r="E3695">
            <v>0</v>
          </cell>
        </row>
        <row r="3696">
          <cell r="C3696">
            <v>0</v>
          </cell>
          <cell r="E3696">
            <v>0</v>
          </cell>
        </row>
        <row r="3697">
          <cell r="C3697">
            <v>0</v>
          </cell>
          <cell r="E3697">
            <v>0</v>
          </cell>
        </row>
        <row r="3698">
          <cell r="C3698">
            <v>0</v>
          </cell>
          <cell r="E3698">
            <v>0</v>
          </cell>
        </row>
        <row r="3699">
          <cell r="C3699">
            <v>0</v>
          </cell>
          <cell r="E3699">
            <v>0</v>
          </cell>
        </row>
        <row r="3700">
          <cell r="C3700">
            <v>0</v>
          </cell>
          <cell r="E3700">
            <v>0</v>
          </cell>
        </row>
        <row r="3701">
          <cell r="C3701">
            <v>0</v>
          </cell>
          <cell r="E3701">
            <v>0</v>
          </cell>
        </row>
        <row r="3702">
          <cell r="C3702">
            <v>0</v>
          </cell>
          <cell r="E3702">
            <v>0</v>
          </cell>
        </row>
        <row r="3703">
          <cell r="C3703">
            <v>0</v>
          </cell>
          <cell r="E3703">
            <v>0</v>
          </cell>
        </row>
        <row r="3704">
          <cell r="C3704">
            <v>0</v>
          </cell>
          <cell r="E3704">
            <v>0</v>
          </cell>
        </row>
        <row r="3705">
          <cell r="C3705">
            <v>0</v>
          </cell>
          <cell r="E3705">
            <v>0</v>
          </cell>
        </row>
        <row r="3706">
          <cell r="C3706">
            <v>0</v>
          </cell>
          <cell r="E3706">
            <v>0</v>
          </cell>
        </row>
        <row r="3707">
          <cell r="C3707">
            <v>0</v>
          </cell>
          <cell r="E3707">
            <v>0</v>
          </cell>
        </row>
        <row r="3708">
          <cell r="C3708">
            <v>0</v>
          </cell>
          <cell r="E3708">
            <v>0</v>
          </cell>
        </row>
        <row r="3709">
          <cell r="C3709">
            <v>0</v>
          </cell>
          <cell r="E3709">
            <v>0</v>
          </cell>
        </row>
        <row r="3710">
          <cell r="C3710">
            <v>0</v>
          </cell>
          <cell r="E3710">
            <v>0</v>
          </cell>
        </row>
        <row r="3711">
          <cell r="C3711">
            <v>0</v>
          </cell>
          <cell r="E3711">
            <v>0</v>
          </cell>
        </row>
        <row r="3712">
          <cell r="C3712">
            <v>0</v>
          </cell>
          <cell r="E3712">
            <v>0</v>
          </cell>
        </row>
        <row r="3713">
          <cell r="C3713">
            <v>0</v>
          </cell>
          <cell r="E3713">
            <v>0</v>
          </cell>
        </row>
        <row r="3714">
          <cell r="C3714">
            <v>0</v>
          </cell>
          <cell r="E3714">
            <v>0</v>
          </cell>
        </row>
        <row r="3715">
          <cell r="C3715">
            <v>0</v>
          </cell>
          <cell r="E3715">
            <v>0</v>
          </cell>
        </row>
        <row r="3716">
          <cell r="C3716">
            <v>0</v>
          </cell>
          <cell r="E3716">
            <v>0</v>
          </cell>
        </row>
        <row r="3717">
          <cell r="C3717">
            <v>0</v>
          </cell>
          <cell r="E3717">
            <v>0</v>
          </cell>
        </row>
        <row r="3718">
          <cell r="C3718">
            <v>0</v>
          </cell>
          <cell r="E3718">
            <v>0</v>
          </cell>
        </row>
        <row r="3719">
          <cell r="C3719">
            <v>0</v>
          </cell>
          <cell r="E3719">
            <v>0</v>
          </cell>
        </row>
        <row r="3720">
          <cell r="C3720">
            <v>0</v>
          </cell>
          <cell r="E3720">
            <v>0</v>
          </cell>
        </row>
        <row r="3721">
          <cell r="C3721">
            <v>0</v>
          </cell>
          <cell r="E3721">
            <v>0</v>
          </cell>
        </row>
        <row r="3722">
          <cell r="C3722">
            <v>0</v>
          </cell>
          <cell r="E3722">
            <v>0</v>
          </cell>
        </row>
        <row r="3723">
          <cell r="C3723">
            <v>0</v>
          </cell>
          <cell r="E3723">
            <v>0</v>
          </cell>
        </row>
        <row r="3724">
          <cell r="C3724">
            <v>0</v>
          </cell>
          <cell r="E3724">
            <v>0</v>
          </cell>
        </row>
        <row r="3725">
          <cell r="C3725">
            <v>0</v>
          </cell>
          <cell r="E3725">
            <v>0</v>
          </cell>
        </row>
        <row r="3726">
          <cell r="C3726">
            <v>0</v>
          </cell>
          <cell r="E3726">
            <v>0</v>
          </cell>
        </row>
        <row r="3727">
          <cell r="C3727">
            <v>0</v>
          </cell>
          <cell r="E3727">
            <v>0</v>
          </cell>
        </row>
        <row r="3728">
          <cell r="C3728">
            <v>0</v>
          </cell>
          <cell r="E3728">
            <v>0</v>
          </cell>
        </row>
        <row r="3729">
          <cell r="C3729">
            <v>0</v>
          </cell>
          <cell r="E3729">
            <v>0</v>
          </cell>
        </row>
        <row r="3730">
          <cell r="C3730">
            <v>0</v>
          </cell>
          <cell r="E3730">
            <v>0</v>
          </cell>
        </row>
        <row r="3731">
          <cell r="C3731">
            <v>0</v>
          </cell>
          <cell r="E3731">
            <v>0</v>
          </cell>
        </row>
        <row r="3732">
          <cell r="C3732">
            <v>0</v>
          </cell>
          <cell r="E3732">
            <v>0</v>
          </cell>
        </row>
        <row r="3733">
          <cell r="C3733">
            <v>0</v>
          </cell>
          <cell r="E3733">
            <v>0</v>
          </cell>
        </row>
        <row r="3734">
          <cell r="C3734">
            <v>0</v>
          </cell>
          <cell r="E3734">
            <v>0</v>
          </cell>
        </row>
        <row r="3735">
          <cell r="C3735">
            <v>0</v>
          </cell>
          <cell r="E3735">
            <v>0</v>
          </cell>
        </row>
        <row r="3736">
          <cell r="C3736">
            <v>0</v>
          </cell>
          <cell r="E3736">
            <v>0</v>
          </cell>
        </row>
        <row r="3737">
          <cell r="C3737">
            <v>0</v>
          </cell>
          <cell r="E3737">
            <v>0</v>
          </cell>
        </row>
        <row r="3738">
          <cell r="C3738">
            <v>0</v>
          </cell>
          <cell r="E3738">
            <v>0</v>
          </cell>
        </row>
        <row r="3739">
          <cell r="C3739">
            <v>0</v>
          </cell>
          <cell r="E3739">
            <v>0</v>
          </cell>
        </row>
        <row r="3740">
          <cell r="C3740">
            <v>0</v>
          </cell>
          <cell r="E3740">
            <v>0</v>
          </cell>
        </row>
        <row r="3741">
          <cell r="C3741">
            <v>0</v>
          </cell>
          <cell r="E3741">
            <v>0</v>
          </cell>
        </row>
        <row r="3742">
          <cell r="C3742">
            <v>0</v>
          </cell>
          <cell r="E3742">
            <v>0</v>
          </cell>
        </row>
        <row r="3743">
          <cell r="C3743">
            <v>0</v>
          </cell>
          <cell r="E3743">
            <v>0</v>
          </cell>
        </row>
        <row r="3744">
          <cell r="C3744">
            <v>0</v>
          </cell>
          <cell r="E3744">
            <v>0</v>
          </cell>
        </row>
        <row r="3745">
          <cell r="C3745">
            <v>0</v>
          </cell>
          <cell r="E3745">
            <v>0</v>
          </cell>
        </row>
        <row r="3746">
          <cell r="C3746">
            <v>0</v>
          </cell>
          <cell r="E3746">
            <v>0</v>
          </cell>
        </row>
        <row r="3747">
          <cell r="C3747">
            <v>0</v>
          </cell>
          <cell r="E3747">
            <v>0</v>
          </cell>
        </row>
        <row r="3748">
          <cell r="C3748">
            <v>0</v>
          </cell>
          <cell r="E3748">
            <v>0</v>
          </cell>
        </row>
        <row r="3749">
          <cell r="C3749">
            <v>0</v>
          </cell>
          <cell r="E3749">
            <v>0</v>
          </cell>
        </row>
        <row r="3750">
          <cell r="C3750">
            <v>0</v>
          </cell>
          <cell r="E3750">
            <v>0</v>
          </cell>
        </row>
        <row r="3751">
          <cell r="C3751">
            <v>0</v>
          </cell>
          <cell r="E3751">
            <v>0</v>
          </cell>
        </row>
        <row r="3752">
          <cell r="C3752">
            <v>0</v>
          </cell>
          <cell r="E3752">
            <v>0</v>
          </cell>
        </row>
        <row r="3753">
          <cell r="C3753">
            <v>0</v>
          </cell>
          <cell r="E3753">
            <v>0</v>
          </cell>
        </row>
        <row r="3754">
          <cell r="C3754">
            <v>0</v>
          </cell>
          <cell r="E3754">
            <v>0</v>
          </cell>
        </row>
        <row r="3755">
          <cell r="C3755">
            <v>0</v>
          </cell>
          <cell r="E3755">
            <v>0</v>
          </cell>
        </row>
        <row r="3756">
          <cell r="C3756">
            <v>0</v>
          </cell>
          <cell r="E3756">
            <v>0</v>
          </cell>
        </row>
        <row r="3757">
          <cell r="C3757">
            <v>0</v>
          </cell>
          <cell r="E3757">
            <v>0</v>
          </cell>
        </row>
        <row r="3758">
          <cell r="C3758">
            <v>0</v>
          </cell>
          <cell r="E3758">
            <v>0</v>
          </cell>
        </row>
        <row r="3759">
          <cell r="C3759">
            <v>0</v>
          </cell>
          <cell r="E3759">
            <v>0</v>
          </cell>
        </row>
        <row r="3760">
          <cell r="C3760">
            <v>0</v>
          </cell>
          <cell r="E3760">
            <v>0</v>
          </cell>
        </row>
        <row r="3761">
          <cell r="C3761">
            <v>0</v>
          </cell>
          <cell r="E3761">
            <v>0</v>
          </cell>
        </row>
        <row r="3762">
          <cell r="C3762">
            <v>0</v>
          </cell>
          <cell r="E3762">
            <v>0</v>
          </cell>
        </row>
        <row r="3763">
          <cell r="C3763">
            <v>0</v>
          </cell>
          <cell r="E3763">
            <v>0</v>
          </cell>
        </row>
        <row r="3764">
          <cell r="C3764">
            <v>0</v>
          </cell>
          <cell r="E3764">
            <v>0</v>
          </cell>
        </row>
        <row r="3765">
          <cell r="C3765">
            <v>0</v>
          </cell>
          <cell r="E3765">
            <v>0</v>
          </cell>
        </row>
        <row r="3766">
          <cell r="C3766">
            <v>0</v>
          </cell>
          <cell r="E3766">
            <v>0</v>
          </cell>
        </row>
        <row r="3767">
          <cell r="C3767">
            <v>0</v>
          </cell>
          <cell r="E3767">
            <v>0</v>
          </cell>
        </row>
        <row r="3768">
          <cell r="C3768">
            <v>0</v>
          </cell>
          <cell r="E3768">
            <v>0</v>
          </cell>
        </row>
        <row r="3769">
          <cell r="C3769">
            <v>0</v>
          </cell>
          <cell r="E3769">
            <v>0</v>
          </cell>
        </row>
        <row r="3770">
          <cell r="C3770">
            <v>0</v>
          </cell>
          <cell r="E3770">
            <v>0</v>
          </cell>
        </row>
        <row r="3771">
          <cell r="C3771">
            <v>0</v>
          </cell>
          <cell r="E3771">
            <v>0</v>
          </cell>
        </row>
        <row r="3772">
          <cell r="C3772">
            <v>0</v>
          </cell>
          <cell r="E3772">
            <v>0</v>
          </cell>
        </row>
        <row r="3773">
          <cell r="C3773">
            <v>0</v>
          </cell>
          <cell r="E3773">
            <v>0</v>
          </cell>
        </row>
        <row r="3774">
          <cell r="C3774">
            <v>0</v>
          </cell>
          <cell r="E3774">
            <v>0</v>
          </cell>
        </row>
        <row r="3775">
          <cell r="C3775">
            <v>0</v>
          </cell>
          <cell r="E3775">
            <v>0</v>
          </cell>
        </row>
        <row r="3776">
          <cell r="C3776">
            <v>0</v>
          </cell>
          <cell r="E3776">
            <v>0</v>
          </cell>
        </row>
        <row r="3777">
          <cell r="C3777">
            <v>0</v>
          </cell>
          <cell r="E3777">
            <v>0</v>
          </cell>
        </row>
        <row r="3778">
          <cell r="C3778">
            <v>0</v>
          </cell>
          <cell r="E3778">
            <v>0</v>
          </cell>
        </row>
        <row r="3779">
          <cell r="C3779">
            <v>0</v>
          </cell>
          <cell r="E3779">
            <v>0</v>
          </cell>
        </row>
        <row r="3780">
          <cell r="C3780">
            <v>0</v>
          </cell>
          <cell r="E3780">
            <v>0</v>
          </cell>
        </row>
        <row r="3781">
          <cell r="C3781">
            <v>0</v>
          </cell>
          <cell r="E3781">
            <v>0</v>
          </cell>
        </row>
        <row r="3782">
          <cell r="C3782">
            <v>0</v>
          </cell>
          <cell r="E3782">
            <v>0</v>
          </cell>
        </row>
        <row r="3783">
          <cell r="C3783">
            <v>0</v>
          </cell>
          <cell r="E3783">
            <v>0</v>
          </cell>
        </row>
        <row r="3784">
          <cell r="C3784">
            <v>0</v>
          </cell>
          <cell r="E3784">
            <v>0</v>
          </cell>
        </row>
        <row r="3785">
          <cell r="C3785">
            <v>0</v>
          </cell>
          <cell r="E3785">
            <v>0</v>
          </cell>
        </row>
        <row r="3786">
          <cell r="C3786">
            <v>0</v>
          </cell>
          <cell r="E3786">
            <v>0</v>
          </cell>
        </row>
        <row r="3787">
          <cell r="C3787">
            <v>0</v>
          </cell>
          <cell r="E3787">
            <v>0</v>
          </cell>
        </row>
        <row r="3788">
          <cell r="C3788">
            <v>0</v>
          </cell>
          <cell r="E3788">
            <v>0</v>
          </cell>
        </row>
        <row r="3789">
          <cell r="C3789">
            <v>0</v>
          </cell>
          <cell r="E3789">
            <v>0</v>
          </cell>
        </row>
        <row r="3790">
          <cell r="C3790">
            <v>0</v>
          </cell>
          <cell r="E3790">
            <v>0</v>
          </cell>
        </row>
        <row r="3791">
          <cell r="C3791">
            <v>0</v>
          </cell>
          <cell r="E3791">
            <v>0</v>
          </cell>
        </row>
        <row r="3792">
          <cell r="C3792">
            <v>0</v>
          </cell>
          <cell r="E3792">
            <v>0</v>
          </cell>
        </row>
        <row r="3793">
          <cell r="C3793">
            <v>0</v>
          </cell>
          <cell r="E3793">
            <v>0</v>
          </cell>
        </row>
        <row r="3794">
          <cell r="C3794">
            <v>0</v>
          </cell>
          <cell r="E3794">
            <v>0</v>
          </cell>
        </row>
        <row r="3795">
          <cell r="C3795">
            <v>0</v>
          </cell>
          <cell r="E3795">
            <v>0</v>
          </cell>
        </row>
        <row r="3796">
          <cell r="C3796">
            <v>0</v>
          </cell>
          <cell r="E3796">
            <v>0</v>
          </cell>
        </row>
        <row r="3797">
          <cell r="C3797">
            <v>0</v>
          </cell>
          <cell r="E3797">
            <v>0</v>
          </cell>
        </row>
        <row r="3798">
          <cell r="C3798">
            <v>0</v>
          </cell>
          <cell r="E3798">
            <v>0</v>
          </cell>
        </row>
        <row r="3799">
          <cell r="C3799">
            <v>0</v>
          </cell>
          <cell r="E3799">
            <v>0</v>
          </cell>
        </row>
        <row r="3800">
          <cell r="C3800">
            <v>0</v>
          </cell>
          <cell r="E3800">
            <v>0</v>
          </cell>
        </row>
        <row r="3801">
          <cell r="C3801">
            <v>0</v>
          </cell>
          <cell r="E3801">
            <v>0</v>
          </cell>
        </row>
        <row r="3802">
          <cell r="C3802">
            <v>0</v>
          </cell>
          <cell r="E3802">
            <v>0</v>
          </cell>
        </row>
        <row r="3803">
          <cell r="C3803">
            <v>0</v>
          </cell>
          <cell r="E3803">
            <v>0</v>
          </cell>
        </row>
        <row r="3804">
          <cell r="C3804">
            <v>0</v>
          </cell>
          <cell r="E3804">
            <v>0</v>
          </cell>
        </row>
        <row r="3805">
          <cell r="C3805">
            <v>0</v>
          </cell>
          <cell r="E3805">
            <v>0</v>
          </cell>
        </row>
        <row r="3806">
          <cell r="C3806">
            <v>0</v>
          </cell>
          <cell r="E3806">
            <v>0</v>
          </cell>
        </row>
        <row r="3807">
          <cell r="C3807">
            <v>0</v>
          </cell>
          <cell r="E3807">
            <v>0</v>
          </cell>
        </row>
        <row r="3808">
          <cell r="C3808">
            <v>0</v>
          </cell>
          <cell r="E3808">
            <v>0</v>
          </cell>
        </row>
        <row r="3809">
          <cell r="C3809">
            <v>0</v>
          </cell>
          <cell r="E3809">
            <v>0</v>
          </cell>
        </row>
        <row r="3810">
          <cell r="C3810">
            <v>0</v>
          </cell>
          <cell r="E3810">
            <v>0</v>
          </cell>
        </row>
        <row r="3811">
          <cell r="C3811">
            <v>0</v>
          </cell>
          <cell r="E3811">
            <v>0</v>
          </cell>
        </row>
        <row r="3812">
          <cell r="C3812">
            <v>0</v>
          </cell>
          <cell r="E3812">
            <v>0</v>
          </cell>
        </row>
        <row r="3813">
          <cell r="C3813">
            <v>0</v>
          </cell>
          <cell r="E3813">
            <v>0</v>
          </cell>
        </row>
        <row r="3814">
          <cell r="C3814">
            <v>0</v>
          </cell>
          <cell r="E3814">
            <v>0</v>
          </cell>
        </row>
        <row r="3815">
          <cell r="C3815">
            <v>0</v>
          </cell>
          <cell r="E3815">
            <v>0</v>
          </cell>
        </row>
        <row r="3816">
          <cell r="C3816">
            <v>0</v>
          </cell>
          <cell r="E3816">
            <v>0</v>
          </cell>
        </row>
        <row r="3817">
          <cell r="C3817">
            <v>0</v>
          </cell>
          <cell r="E3817">
            <v>0</v>
          </cell>
        </row>
        <row r="3818">
          <cell r="C3818">
            <v>0</v>
          </cell>
          <cell r="E3818">
            <v>0</v>
          </cell>
        </row>
        <row r="3819">
          <cell r="C3819">
            <v>0</v>
          </cell>
          <cell r="E3819">
            <v>0</v>
          </cell>
        </row>
        <row r="3820">
          <cell r="C3820">
            <v>0</v>
          </cell>
          <cell r="E3820">
            <v>0</v>
          </cell>
        </row>
        <row r="3821">
          <cell r="C3821">
            <v>0</v>
          </cell>
          <cell r="E3821">
            <v>0</v>
          </cell>
        </row>
        <row r="3822">
          <cell r="C3822">
            <v>0</v>
          </cell>
          <cell r="E3822">
            <v>0</v>
          </cell>
        </row>
        <row r="3823">
          <cell r="C3823">
            <v>0</v>
          </cell>
          <cell r="E3823">
            <v>0</v>
          </cell>
        </row>
        <row r="3824">
          <cell r="C3824">
            <v>0</v>
          </cell>
          <cell r="E3824">
            <v>0</v>
          </cell>
        </row>
        <row r="3825">
          <cell r="C3825">
            <v>0</v>
          </cell>
          <cell r="E3825">
            <v>0</v>
          </cell>
        </row>
        <row r="3826">
          <cell r="C3826">
            <v>0</v>
          </cell>
          <cell r="E3826">
            <v>0</v>
          </cell>
        </row>
        <row r="3827">
          <cell r="C3827">
            <v>0</v>
          </cell>
          <cell r="E3827">
            <v>0</v>
          </cell>
        </row>
        <row r="3828">
          <cell r="C3828">
            <v>0</v>
          </cell>
          <cell r="E3828">
            <v>0</v>
          </cell>
        </row>
        <row r="3829">
          <cell r="C3829">
            <v>0</v>
          </cell>
          <cell r="E3829">
            <v>0</v>
          </cell>
        </row>
        <row r="3830">
          <cell r="C3830">
            <v>0</v>
          </cell>
          <cell r="E3830">
            <v>0</v>
          </cell>
        </row>
        <row r="3831">
          <cell r="C3831">
            <v>0</v>
          </cell>
          <cell r="E3831">
            <v>0</v>
          </cell>
        </row>
        <row r="3832">
          <cell r="C3832">
            <v>0</v>
          </cell>
          <cell r="E3832">
            <v>0</v>
          </cell>
        </row>
        <row r="3833">
          <cell r="C3833">
            <v>0</v>
          </cell>
          <cell r="E3833">
            <v>0</v>
          </cell>
        </row>
        <row r="3834">
          <cell r="C3834">
            <v>0</v>
          </cell>
          <cell r="E3834">
            <v>0</v>
          </cell>
        </row>
        <row r="3835">
          <cell r="C3835">
            <v>0</v>
          </cell>
          <cell r="E3835">
            <v>0</v>
          </cell>
        </row>
        <row r="3836">
          <cell r="C3836">
            <v>0</v>
          </cell>
          <cell r="E3836">
            <v>0</v>
          </cell>
        </row>
        <row r="3837">
          <cell r="C3837">
            <v>0</v>
          </cell>
          <cell r="E3837">
            <v>0</v>
          </cell>
        </row>
        <row r="3838">
          <cell r="C3838">
            <v>0</v>
          </cell>
          <cell r="E3838">
            <v>0</v>
          </cell>
        </row>
        <row r="3839">
          <cell r="C3839">
            <v>0</v>
          </cell>
          <cell r="E3839">
            <v>0</v>
          </cell>
        </row>
        <row r="3840">
          <cell r="C3840">
            <v>0</v>
          </cell>
          <cell r="E3840">
            <v>0</v>
          </cell>
        </row>
        <row r="3841">
          <cell r="C3841">
            <v>0</v>
          </cell>
          <cell r="E3841">
            <v>0</v>
          </cell>
        </row>
        <row r="3842">
          <cell r="C3842">
            <v>0</v>
          </cell>
          <cell r="E3842">
            <v>0</v>
          </cell>
        </row>
        <row r="3843">
          <cell r="C3843">
            <v>0</v>
          </cell>
          <cell r="E3843">
            <v>0</v>
          </cell>
        </row>
        <row r="3844">
          <cell r="C3844">
            <v>0</v>
          </cell>
          <cell r="E3844">
            <v>0</v>
          </cell>
        </row>
        <row r="3845">
          <cell r="C3845">
            <v>0</v>
          </cell>
          <cell r="E3845">
            <v>0</v>
          </cell>
        </row>
        <row r="3846">
          <cell r="C3846">
            <v>0</v>
          </cell>
          <cell r="E3846">
            <v>0</v>
          </cell>
        </row>
        <row r="3847">
          <cell r="C3847">
            <v>0</v>
          </cell>
          <cell r="E3847">
            <v>0</v>
          </cell>
        </row>
        <row r="3848">
          <cell r="C3848">
            <v>0</v>
          </cell>
          <cell r="E3848">
            <v>0</v>
          </cell>
        </row>
        <row r="3849">
          <cell r="C3849">
            <v>0</v>
          </cell>
          <cell r="E3849">
            <v>0</v>
          </cell>
        </row>
        <row r="3850">
          <cell r="C3850">
            <v>0</v>
          </cell>
          <cell r="E3850">
            <v>0</v>
          </cell>
        </row>
        <row r="3851">
          <cell r="C3851">
            <v>0</v>
          </cell>
          <cell r="E3851">
            <v>0</v>
          </cell>
        </row>
        <row r="3852">
          <cell r="C3852">
            <v>0</v>
          </cell>
          <cell r="E3852">
            <v>0</v>
          </cell>
        </row>
        <row r="3853">
          <cell r="C3853">
            <v>0</v>
          </cell>
          <cell r="E3853">
            <v>0</v>
          </cell>
        </row>
        <row r="3854">
          <cell r="C3854">
            <v>0</v>
          </cell>
          <cell r="E3854">
            <v>0</v>
          </cell>
        </row>
        <row r="3855">
          <cell r="C3855">
            <v>0</v>
          </cell>
          <cell r="E3855">
            <v>0</v>
          </cell>
        </row>
        <row r="3856">
          <cell r="C3856">
            <v>0</v>
          </cell>
          <cell r="E3856">
            <v>0</v>
          </cell>
        </row>
        <row r="3857">
          <cell r="C3857">
            <v>0</v>
          </cell>
          <cell r="E3857">
            <v>0</v>
          </cell>
        </row>
        <row r="3858">
          <cell r="C3858">
            <v>0</v>
          </cell>
          <cell r="E3858">
            <v>0</v>
          </cell>
        </row>
        <row r="3859">
          <cell r="C3859">
            <v>0</v>
          </cell>
          <cell r="E3859">
            <v>0</v>
          </cell>
        </row>
        <row r="3860">
          <cell r="C3860">
            <v>0</v>
          </cell>
          <cell r="E3860">
            <v>0</v>
          </cell>
        </row>
        <row r="3861">
          <cell r="C3861">
            <v>0</v>
          </cell>
          <cell r="E3861">
            <v>0</v>
          </cell>
        </row>
        <row r="3862">
          <cell r="C3862">
            <v>0</v>
          </cell>
          <cell r="E3862">
            <v>0</v>
          </cell>
        </row>
        <row r="3863">
          <cell r="C3863">
            <v>0</v>
          </cell>
          <cell r="E3863">
            <v>0</v>
          </cell>
        </row>
        <row r="3864">
          <cell r="C3864">
            <v>0</v>
          </cell>
          <cell r="E3864">
            <v>0</v>
          </cell>
        </row>
        <row r="3865">
          <cell r="C3865">
            <v>0</v>
          </cell>
          <cell r="E3865">
            <v>0</v>
          </cell>
        </row>
        <row r="3866">
          <cell r="C3866">
            <v>0</v>
          </cell>
          <cell r="E3866">
            <v>0</v>
          </cell>
        </row>
        <row r="3867">
          <cell r="C3867">
            <v>0</v>
          </cell>
          <cell r="E3867">
            <v>0</v>
          </cell>
        </row>
        <row r="3868">
          <cell r="C3868">
            <v>0</v>
          </cell>
          <cell r="E3868">
            <v>0</v>
          </cell>
        </row>
        <row r="3869">
          <cell r="C3869">
            <v>0</v>
          </cell>
          <cell r="E3869">
            <v>0</v>
          </cell>
        </row>
        <row r="3870">
          <cell r="C3870">
            <v>0</v>
          </cell>
          <cell r="E3870">
            <v>0</v>
          </cell>
        </row>
        <row r="3871">
          <cell r="C3871">
            <v>0</v>
          </cell>
          <cell r="E3871">
            <v>0</v>
          </cell>
        </row>
        <row r="3872">
          <cell r="C3872">
            <v>0</v>
          </cell>
          <cell r="E3872">
            <v>0</v>
          </cell>
        </row>
        <row r="3873">
          <cell r="C3873">
            <v>0</v>
          </cell>
          <cell r="E3873">
            <v>0</v>
          </cell>
        </row>
        <row r="3874">
          <cell r="C3874">
            <v>0</v>
          </cell>
          <cell r="E3874">
            <v>0</v>
          </cell>
        </row>
        <row r="3875">
          <cell r="C3875">
            <v>0</v>
          </cell>
          <cell r="E3875">
            <v>0</v>
          </cell>
        </row>
        <row r="3876">
          <cell r="C3876">
            <v>0</v>
          </cell>
          <cell r="E3876">
            <v>0</v>
          </cell>
        </row>
        <row r="3877">
          <cell r="C3877">
            <v>0</v>
          </cell>
          <cell r="E3877">
            <v>0</v>
          </cell>
        </row>
        <row r="3878">
          <cell r="C3878">
            <v>0</v>
          </cell>
          <cell r="E3878">
            <v>0</v>
          </cell>
        </row>
        <row r="3879">
          <cell r="C3879">
            <v>0</v>
          </cell>
          <cell r="E3879">
            <v>0</v>
          </cell>
        </row>
        <row r="3880">
          <cell r="C3880">
            <v>0</v>
          </cell>
          <cell r="E3880">
            <v>0</v>
          </cell>
        </row>
        <row r="3881">
          <cell r="C3881">
            <v>0</v>
          </cell>
          <cell r="E3881">
            <v>0</v>
          </cell>
        </row>
        <row r="3882">
          <cell r="C3882">
            <v>0</v>
          </cell>
          <cell r="E3882">
            <v>0</v>
          </cell>
        </row>
        <row r="3883">
          <cell r="C3883">
            <v>0</v>
          </cell>
          <cell r="E3883">
            <v>0</v>
          </cell>
        </row>
        <row r="3884">
          <cell r="C3884">
            <v>0</v>
          </cell>
          <cell r="E3884">
            <v>0</v>
          </cell>
        </row>
        <row r="3885">
          <cell r="C3885">
            <v>0</v>
          </cell>
          <cell r="E3885">
            <v>0</v>
          </cell>
        </row>
        <row r="3886">
          <cell r="C3886">
            <v>0</v>
          </cell>
          <cell r="E3886">
            <v>0</v>
          </cell>
        </row>
        <row r="3887">
          <cell r="C3887">
            <v>0</v>
          </cell>
          <cell r="E3887">
            <v>0</v>
          </cell>
        </row>
        <row r="3888">
          <cell r="C3888">
            <v>0</v>
          </cell>
          <cell r="E3888">
            <v>0</v>
          </cell>
        </row>
        <row r="3889">
          <cell r="C3889">
            <v>0</v>
          </cell>
          <cell r="E3889">
            <v>0</v>
          </cell>
        </row>
        <row r="3890">
          <cell r="C3890">
            <v>0</v>
          </cell>
          <cell r="E3890">
            <v>0</v>
          </cell>
        </row>
        <row r="3891">
          <cell r="C3891">
            <v>0</v>
          </cell>
          <cell r="E3891">
            <v>0</v>
          </cell>
        </row>
        <row r="3892">
          <cell r="C3892">
            <v>0</v>
          </cell>
          <cell r="E3892">
            <v>0</v>
          </cell>
        </row>
        <row r="3893">
          <cell r="C3893">
            <v>0</v>
          </cell>
          <cell r="E3893">
            <v>0</v>
          </cell>
        </row>
        <row r="3894">
          <cell r="C3894">
            <v>0</v>
          </cell>
          <cell r="E3894">
            <v>0</v>
          </cell>
        </row>
        <row r="3895">
          <cell r="C3895">
            <v>0</v>
          </cell>
          <cell r="E3895">
            <v>0</v>
          </cell>
        </row>
        <row r="3896">
          <cell r="C3896">
            <v>0</v>
          </cell>
          <cell r="E3896">
            <v>0</v>
          </cell>
        </row>
        <row r="3897">
          <cell r="C3897">
            <v>0</v>
          </cell>
          <cell r="E3897">
            <v>0</v>
          </cell>
        </row>
        <row r="3898">
          <cell r="C3898">
            <v>0</v>
          </cell>
          <cell r="E3898">
            <v>0</v>
          </cell>
        </row>
        <row r="3899">
          <cell r="C3899">
            <v>0</v>
          </cell>
          <cell r="E3899">
            <v>0</v>
          </cell>
        </row>
        <row r="3900">
          <cell r="C3900">
            <v>0</v>
          </cell>
          <cell r="E3900">
            <v>0</v>
          </cell>
        </row>
        <row r="3901">
          <cell r="C3901">
            <v>0</v>
          </cell>
          <cell r="E3901">
            <v>0</v>
          </cell>
        </row>
        <row r="3902">
          <cell r="C3902">
            <v>0</v>
          </cell>
          <cell r="E3902">
            <v>0</v>
          </cell>
        </row>
        <row r="3903">
          <cell r="C3903">
            <v>0</v>
          </cell>
          <cell r="E3903">
            <v>0</v>
          </cell>
        </row>
        <row r="3904">
          <cell r="C3904">
            <v>0</v>
          </cell>
          <cell r="E3904">
            <v>0</v>
          </cell>
        </row>
        <row r="3905">
          <cell r="C3905">
            <v>0</v>
          </cell>
          <cell r="E3905">
            <v>0</v>
          </cell>
        </row>
        <row r="3906">
          <cell r="C3906">
            <v>0</v>
          </cell>
          <cell r="E3906">
            <v>0</v>
          </cell>
        </row>
        <row r="3907">
          <cell r="C3907">
            <v>0</v>
          </cell>
          <cell r="E3907">
            <v>0</v>
          </cell>
        </row>
        <row r="3908">
          <cell r="C3908">
            <v>0</v>
          </cell>
          <cell r="E3908">
            <v>0</v>
          </cell>
        </row>
        <row r="3909">
          <cell r="C3909">
            <v>0</v>
          </cell>
          <cell r="E3909">
            <v>0</v>
          </cell>
        </row>
        <row r="3910">
          <cell r="C3910">
            <v>0</v>
          </cell>
          <cell r="E3910">
            <v>0</v>
          </cell>
        </row>
        <row r="3911">
          <cell r="C3911">
            <v>0</v>
          </cell>
          <cell r="E3911">
            <v>0</v>
          </cell>
        </row>
        <row r="3912">
          <cell r="C3912">
            <v>0</v>
          </cell>
          <cell r="E3912">
            <v>0</v>
          </cell>
        </row>
        <row r="3913">
          <cell r="C3913">
            <v>0</v>
          </cell>
          <cell r="E3913">
            <v>0</v>
          </cell>
        </row>
        <row r="3914">
          <cell r="C3914">
            <v>0</v>
          </cell>
          <cell r="E3914">
            <v>0</v>
          </cell>
        </row>
        <row r="3915">
          <cell r="C3915">
            <v>0</v>
          </cell>
          <cell r="E3915">
            <v>0</v>
          </cell>
        </row>
        <row r="3916">
          <cell r="C3916">
            <v>0</v>
          </cell>
          <cell r="E3916">
            <v>0</v>
          </cell>
        </row>
        <row r="3917">
          <cell r="C3917">
            <v>0</v>
          </cell>
          <cell r="E3917">
            <v>0</v>
          </cell>
        </row>
        <row r="3918">
          <cell r="C3918">
            <v>0</v>
          </cell>
          <cell r="E3918">
            <v>0</v>
          </cell>
        </row>
        <row r="3919">
          <cell r="C3919">
            <v>0</v>
          </cell>
          <cell r="E3919">
            <v>0</v>
          </cell>
        </row>
        <row r="3920">
          <cell r="C3920">
            <v>0</v>
          </cell>
          <cell r="E3920">
            <v>0</v>
          </cell>
        </row>
        <row r="3921">
          <cell r="C3921">
            <v>0</v>
          </cell>
          <cell r="E3921">
            <v>0</v>
          </cell>
        </row>
        <row r="3922">
          <cell r="C3922">
            <v>0</v>
          </cell>
          <cell r="E3922">
            <v>0</v>
          </cell>
        </row>
        <row r="3923">
          <cell r="C3923">
            <v>0</v>
          </cell>
          <cell r="E3923">
            <v>0</v>
          </cell>
        </row>
        <row r="3924">
          <cell r="C3924">
            <v>0</v>
          </cell>
          <cell r="E3924">
            <v>0</v>
          </cell>
        </row>
        <row r="3925">
          <cell r="C3925">
            <v>0</v>
          </cell>
          <cell r="E3925">
            <v>0</v>
          </cell>
        </row>
        <row r="3926">
          <cell r="C3926">
            <v>0</v>
          </cell>
          <cell r="E3926">
            <v>0</v>
          </cell>
        </row>
        <row r="3927">
          <cell r="C3927">
            <v>0</v>
          </cell>
          <cell r="E3927">
            <v>0</v>
          </cell>
        </row>
        <row r="3928">
          <cell r="C3928">
            <v>0</v>
          </cell>
          <cell r="E3928">
            <v>0</v>
          </cell>
        </row>
        <row r="3929">
          <cell r="C3929">
            <v>0</v>
          </cell>
          <cell r="E3929">
            <v>0</v>
          </cell>
        </row>
        <row r="3930">
          <cell r="C3930">
            <v>0</v>
          </cell>
          <cell r="E3930">
            <v>0</v>
          </cell>
        </row>
        <row r="3931">
          <cell r="C3931">
            <v>0</v>
          </cell>
          <cell r="E3931">
            <v>0</v>
          </cell>
        </row>
        <row r="3932">
          <cell r="C3932">
            <v>0</v>
          </cell>
          <cell r="E3932">
            <v>0</v>
          </cell>
        </row>
        <row r="3933">
          <cell r="C3933">
            <v>0</v>
          </cell>
          <cell r="E3933">
            <v>0</v>
          </cell>
        </row>
        <row r="3934">
          <cell r="C3934">
            <v>0</v>
          </cell>
          <cell r="E3934">
            <v>0</v>
          </cell>
        </row>
        <row r="3935">
          <cell r="C3935">
            <v>0</v>
          </cell>
          <cell r="E3935">
            <v>0</v>
          </cell>
        </row>
        <row r="3936">
          <cell r="C3936">
            <v>0</v>
          </cell>
          <cell r="E3936">
            <v>0</v>
          </cell>
        </row>
        <row r="3937">
          <cell r="C3937">
            <v>0</v>
          </cell>
          <cell r="E3937">
            <v>0</v>
          </cell>
        </row>
        <row r="3938">
          <cell r="C3938">
            <v>0</v>
          </cell>
          <cell r="E3938">
            <v>0</v>
          </cell>
        </row>
        <row r="3939">
          <cell r="C3939">
            <v>0</v>
          </cell>
          <cell r="E3939">
            <v>0</v>
          </cell>
        </row>
        <row r="3940">
          <cell r="C3940">
            <v>0</v>
          </cell>
          <cell r="E3940">
            <v>0</v>
          </cell>
        </row>
        <row r="3941">
          <cell r="C3941">
            <v>0</v>
          </cell>
          <cell r="E3941">
            <v>0</v>
          </cell>
        </row>
        <row r="3942">
          <cell r="C3942">
            <v>0</v>
          </cell>
          <cell r="E3942">
            <v>0</v>
          </cell>
        </row>
        <row r="3943">
          <cell r="C3943">
            <v>0</v>
          </cell>
          <cell r="E3943">
            <v>0</v>
          </cell>
        </row>
        <row r="3944">
          <cell r="C3944">
            <v>0</v>
          </cell>
          <cell r="E3944">
            <v>0</v>
          </cell>
        </row>
        <row r="3945">
          <cell r="C3945">
            <v>0</v>
          </cell>
          <cell r="E3945">
            <v>0</v>
          </cell>
        </row>
        <row r="3946">
          <cell r="C3946">
            <v>0</v>
          </cell>
          <cell r="E3946">
            <v>0</v>
          </cell>
        </row>
        <row r="3947">
          <cell r="C3947">
            <v>0</v>
          </cell>
          <cell r="E3947">
            <v>0</v>
          </cell>
        </row>
        <row r="3948">
          <cell r="C3948">
            <v>0</v>
          </cell>
          <cell r="E3948">
            <v>0</v>
          </cell>
        </row>
        <row r="3949">
          <cell r="C3949">
            <v>0</v>
          </cell>
          <cell r="E3949">
            <v>0</v>
          </cell>
        </row>
        <row r="3950">
          <cell r="C3950">
            <v>0</v>
          </cell>
          <cell r="E3950">
            <v>0</v>
          </cell>
        </row>
        <row r="3951">
          <cell r="C3951">
            <v>0</v>
          </cell>
          <cell r="E3951">
            <v>0</v>
          </cell>
        </row>
        <row r="3952">
          <cell r="C3952">
            <v>0</v>
          </cell>
          <cell r="E3952">
            <v>0</v>
          </cell>
        </row>
        <row r="3953">
          <cell r="C3953">
            <v>0</v>
          </cell>
          <cell r="E3953">
            <v>0</v>
          </cell>
        </row>
        <row r="3954">
          <cell r="C3954">
            <v>0</v>
          </cell>
          <cell r="E3954">
            <v>0</v>
          </cell>
        </row>
        <row r="3955">
          <cell r="C3955">
            <v>0</v>
          </cell>
          <cell r="E3955">
            <v>0</v>
          </cell>
        </row>
        <row r="3956">
          <cell r="C3956">
            <v>0</v>
          </cell>
          <cell r="E3956">
            <v>0</v>
          </cell>
        </row>
        <row r="3957">
          <cell r="C3957">
            <v>0</v>
          </cell>
          <cell r="E3957">
            <v>0</v>
          </cell>
        </row>
        <row r="3958">
          <cell r="C3958">
            <v>0</v>
          </cell>
          <cell r="E3958">
            <v>0</v>
          </cell>
        </row>
        <row r="3959">
          <cell r="C3959">
            <v>0</v>
          </cell>
          <cell r="E3959">
            <v>0</v>
          </cell>
        </row>
        <row r="3960">
          <cell r="C3960">
            <v>0</v>
          </cell>
          <cell r="E3960">
            <v>0</v>
          </cell>
        </row>
        <row r="3961">
          <cell r="C3961">
            <v>0</v>
          </cell>
          <cell r="E3961">
            <v>0</v>
          </cell>
        </row>
        <row r="3962">
          <cell r="C3962">
            <v>0</v>
          </cell>
          <cell r="E3962">
            <v>0</v>
          </cell>
        </row>
        <row r="3963">
          <cell r="C3963">
            <v>0</v>
          </cell>
          <cell r="E3963">
            <v>0</v>
          </cell>
        </row>
        <row r="3964">
          <cell r="C3964">
            <v>0</v>
          </cell>
          <cell r="E3964">
            <v>0</v>
          </cell>
        </row>
        <row r="3965">
          <cell r="C3965">
            <v>0</v>
          </cell>
          <cell r="E3965">
            <v>0</v>
          </cell>
        </row>
        <row r="3966">
          <cell r="C3966">
            <v>0</v>
          </cell>
          <cell r="E3966">
            <v>0</v>
          </cell>
        </row>
        <row r="3967">
          <cell r="C3967">
            <v>0</v>
          </cell>
          <cell r="E3967">
            <v>0</v>
          </cell>
        </row>
        <row r="3968">
          <cell r="C3968">
            <v>0</v>
          </cell>
          <cell r="E3968">
            <v>0</v>
          </cell>
        </row>
        <row r="3969">
          <cell r="C3969">
            <v>0</v>
          </cell>
          <cell r="E3969">
            <v>0</v>
          </cell>
        </row>
        <row r="3970">
          <cell r="C3970">
            <v>0</v>
          </cell>
          <cell r="E3970">
            <v>0</v>
          </cell>
        </row>
        <row r="3971">
          <cell r="C3971">
            <v>0</v>
          </cell>
          <cell r="E3971">
            <v>0</v>
          </cell>
        </row>
        <row r="3972">
          <cell r="C3972">
            <v>0</v>
          </cell>
          <cell r="E3972">
            <v>0</v>
          </cell>
        </row>
        <row r="3973">
          <cell r="C3973">
            <v>0</v>
          </cell>
          <cell r="E3973">
            <v>0</v>
          </cell>
        </row>
        <row r="3974">
          <cell r="C3974">
            <v>0</v>
          </cell>
          <cell r="E3974">
            <v>0</v>
          </cell>
        </row>
        <row r="3975">
          <cell r="C3975">
            <v>0</v>
          </cell>
          <cell r="E3975">
            <v>0</v>
          </cell>
        </row>
        <row r="3976">
          <cell r="C3976">
            <v>0</v>
          </cell>
          <cell r="E3976">
            <v>0</v>
          </cell>
        </row>
        <row r="3977">
          <cell r="C3977">
            <v>0</v>
          </cell>
          <cell r="E3977">
            <v>0</v>
          </cell>
        </row>
        <row r="3978">
          <cell r="C3978">
            <v>0</v>
          </cell>
          <cell r="E3978">
            <v>0</v>
          </cell>
        </row>
        <row r="3979">
          <cell r="C3979">
            <v>0</v>
          </cell>
          <cell r="E3979">
            <v>0</v>
          </cell>
        </row>
        <row r="3980">
          <cell r="C3980">
            <v>0</v>
          </cell>
          <cell r="E3980">
            <v>0</v>
          </cell>
        </row>
        <row r="3981">
          <cell r="C3981">
            <v>0</v>
          </cell>
          <cell r="E3981">
            <v>0</v>
          </cell>
        </row>
        <row r="3982">
          <cell r="C3982">
            <v>0</v>
          </cell>
          <cell r="E3982">
            <v>0</v>
          </cell>
        </row>
        <row r="3983">
          <cell r="C3983">
            <v>0</v>
          </cell>
          <cell r="E3983">
            <v>0</v>
          </cell>
        </row>
        <row r="3984">
          <cell r="C3984">
            <v>0</v>
          </cell>
          <cell r="E3984">
            <v>0</v>
          </cell>
        </row>
        <row r="3985">
          <cell r="C3985">
            <v>0</v>
          </cell>
          <cell r="E3985">
            <v>0</v>
          </cell>
        </row>
        <row r="3986">
          <cell r="C3986">
            <v>0</v>
          </cell>
          <cell r="E3986">
            <v>0</v>
          </cell>
        </row>
        <row r="3987">
          <cell r="C3987">
            <v>0</v>
          </cell>
          <cell r="E3987">
            <v>0</v>
          </cell>
        </row>
        <row r="3988">
          <cell r="C3988">
            <v>0</v>
          </cell>
          <cell r="E3988">
            <v>0</v>
          </cell>
        </row>
        <row r="3989">
          <cell r="C3989">
            <v>0</v>
          </cell>
          <cell r="E3989">
            <v>0</v>
          </cell>
        </row>
        <row r="3990">
          <cell r="C3990">
            <v>0</v>
          </cell>
          <cell r="E3990">
            <v>0</v>
          </cell>
        </row>
        <row r="3991">
          <cell r="C3991">
            <v>0</v>
          </cell>
          <cell r="E3991">
            <v>0</v>
          </cell>
        </row>
        <row r="3992">
          <cell r="C3992">
            <v>0</v>
          </cell>
          <cell r="E3992">
            <v>0</v>
          </cell>
        </row>
        <row r="3993">
          <cell r="C3993">
            <v>0</v>
          </cell>
          <cell r="E3993">
            <v>0</v>
          </cell>
        </row>
        <row r="3994">
          <cell r="C3994">
            <v>0</v>
          </cell>
          <cell r="E3994">
            <v>0</v>
          </cell>
        </row>
        <row r="3995">
          <cell r="C3995">
            <v>0</v>
          </cell>
          <cell r="E3995">
            <v>0</v>
          </cell>
        </row>
        <row r="3996">
          <cell r="C3996">
            <v>0</v>
          </cell>
          <cell r="E3996">
            <v>0</v>
          </cell>
        </row>
        <row r="3997">
          <cell r="C3997">
            <v>0</v>
          </cell>
          <cell r="E3997">
            <v>0</v>
          </cell>
        </row>
        <row r="3998">
          <cell r="C3998">
            <v>0</v>
          </cell>
          <cell r="E3998">
            <v>0</v>
          </cell>
        </row>
        <row r="3999">
          <cell r="C3999">
            <v>0</v>
          </cell>
          <cell r="E3999">
            <v>0</v>
          </cell>
        </row>
        <row r="4000">
          <cell r="C4000">
            <v>0</v>
          </cell>
          <cell r="E4000">
            <v>0</v>
          </cell>
        </row>
        <row r="4001">
          <cell r="C4001">
            <v>0</v>
          </cell>
          <cell r="E4001">
            <v>0</v>
          </cell>
        </row>
        <row r="4002">
          <cell r="C4002">
            <v>0</v>
          </cell>
          <cell r="E4002">
            <v>0</v>
          </cell>
        </row>
        <row r="4003">
          <cell r="C4003">
            <v>0</v>
          </cell>
          <cell r="E4003">
            <v>0</v>
          </cell>
        </row>
        <row r="4004">
          <cell r="C4004">
            <v>0</v>
          </cell>
          <cell r="E4004">
            <v>0</v>
          </cell>
        </row>
        <row r="4005">
          <cell r="C4005">
            <v>0</v>
          </cell>
          <cell r="E4005">
            <v>0</v>
          </cell>
        </row>
        <row r="4006">
          <cell r="C4006">
            <v>0</v>
          </cell>
          <cell r="E4006">
            <v>0</v>
          </cell>
        </row>
        <row r="4007">
          <cell r="C4007">
            <v>0</v>
          </cell>
          <cell r="E4007">
            <v>0</v>
          </cell>
        </row>
        <row r="4008">
          <cell r="C4008">
            <v>0</v>
          </cell>
          <cell r="E4008">
            <v>0</v>
          </cell>
        </row>
        <row r="4009">
          <cell r="C4009">
            <v>0</v>
          </cell>
          <cell r="E4009">
            <v>0</v>
          </cell>
        </row>
        <row r="4010">
          <cell r="C4010">
            <v>0</v>
          </cell>
          <cell r="E4010">
            <v>0</v>
          </cell>
        </row>
        <row r="4011">
          <cell r="C4011">
            <v>0</v>
          </cell>
          <cell r="E4011">
            <v>0</v>
          </cell>
        </row>
        <row r="4012">
          <cell r="C4012">
            <v>0</v>
          </cell>
          <cell r="E4012">
            <v>0</v>
          </cell>
        </row>
        <row r="4013">
          <cell r="C4013">
            <v>0</v>
          </cell>
          <cell r="E4013">
            <v>0</v>
          </cell>
        </row>
        <row r="4014">
          <cell r="C4014">
            <v>0</v>
          </cell>
          <cell r="E4014">
            <v>0</v>
          </cell>
        </row>
        <row r="4015">
          <cell r="C4015">
            <v>0</v>
          </cell>
          <cell r="E4015">
            <v>0</v>
          </cell>
        </row>
        <row r="4016">
          <cell r="C4016">
            <v>0</v>
          </cell>
          <cell r="E4016">
            <v>0</v>
          </cell>
        </row>
        <row r="4017">
          <cell r="C4017">
            <v>0</v>
          </cell>
          <cell r="E4017">
            <v>0</v>
          </cell>
        </row>
        <row r="4018">
          <cell r="C4018">
            <v>0</v>
          </cell>
          <cell r="E4018">
            <v>0</v>
          </cell>
        </row>
        <row r="4019">
          <cell r="C4019">
            <v>0</v>
          </cell>
          <cell r="E4019">
            <v>0</v>
          </cell>
        </row>
        <row r="4020">
          <cell r="C4020">
            <v>0</v>
          </cell>
          <cell r="E4020">
            <v>0</v>
          </cell>
        </row>
        <row r="4021">
          <cell r="C4021">
            <v>0</v>
          </cell>
          <cell r="E4021">
            <v>0</v>
          </cell>
        </row>
        <row r="4022">
          <cell r="C4022">
            <v>0</v>
          </cell>
          <cell r="E4022">
            <v>0</v>
          </cell>
        </row>
        <row r="4023">
          <cell r="C4023">
            <v>0</v>
          </cell>
          <cell r="E4023">
            <v>0</v>
          </cell>
        </row>
        <row r="4024">
          <cell r="C4024">
            <v>0</v>
          </cell>
          <cell r="E4024">
            <v>0</v>
          </cell>
        </row>
        <row r="4025">
          <cell r="C4025">
            <v>0</v>
          </cell>
          <cell r="E4025">
            <v>0</v>
          </cell>
        </row>
        <row r="4026">
          <cell r="C4026">
            <v>0</v>
          </cell>
          <cell r="E4026">
            <v>0</v>
          </cell>
        </row>
        <row r="4027">
          <cell r="C4027">
            <v>0</v>
          </cell>
          <cell r="E4027">
            <v>0</v>
          </cell>
        </row>
        <row r="4028">
          <cell r="C4028">
            <v>0</v>
          </cell>
          <cell r="E4028">
            <v>0</v>
          </cell>
        </row>
        <row r="4029">
          <cell r="C4029">
            <v>0</v>
          </cell>
          <cell r="E4029">
            <v>0</v>
          </cell>
        </row>
        <row r="4030">
          <cell r="C4030">
            <v>0</v>
          </cell>
          <cell r="E4030">
            <v>0</v>
          </cell>
        </row>
        <row r="4031">
          <cell r="C4031">
            <v>0</v>
          </cell>
          <cell r="E4031">
            <v>0</v>
          </cell>
        </row>
        <row r="4032">
          <cell r="C4032">
            <v>0</v>
          </cell>
          <cell r="E4032">
            <v>0</v>
          </cell>
        </row>
        <row r="4033">
          <cell r="C4033">
            <v>0</v>
          </cell>
          <cell r="E4033">
            <v>0</v>
          </cell>
        </row>
        <row r="4034">
          <cell r="C4034">
            <v>0</v>
          </cell>
          <cell r="E4034">
            <v>0</v>
          </cell>
        </row>
        <row r="4035">
          <cell r="C4035">
            <v>0</v>
          </cell>
          <cell r="E4035">
            <v>0</v>
          </cell>
        </row>
        <row r="4036">
          <cell r="C4036">
            <v>0</v>
          </cell>
          <cell r="E4036">
            <v>0</v>
          </cell>
        </row>
        <row r="4037">
          <cell r="C4037">
            <v>0</v>
          </cell>
          <cell r="E4037">
            <v>0</v>
          </cell>
        </row>
        <row r="4038">
          <cell r="C4038">
            <v>0</v>
          </cell>
          <cell r="E4038">
            <v>0</v>
          </cell>
        </row>
        <row r="4039">
          <cell r="C4039">
            <v>0</v>
          </cell>
          <cell r="E4039">
            <v>0</v>
          </cell>
        </row>
        <row r="4040">
          <cell r="C4040">
            <v>0</v>
          </cell>
          <cell r="E4040">
            <v>0</v>
          </cell>
        </row>
        <row r="4041">
          <cell r="C4041">
            <v>0</v>
          </cell>
          <cell r="E4041">
            <v>0</v>
          </cell>
        </row>
        <row r="4042">
          <cell r="C4042">
            <v>0</v>
          </cell>
          <cell r="E4042">
            <v>0</v>
          </cell>
        </row>
        <row r="4043">
          <cell r="C4043">
            <v>0</v>
          </cell>
          <cell r="E4043">
            <v>0</v>
          </cell>
        </row>
        <row r="4044">
          <cell r="C4044">
            <v>0</v>
          </cell>
          <cell r="E4044">
            <v>0</v>
          </cell>
        </row>
        <row r="4045">
          <cell r="C4045">
            <v>0</v>
          </cell>
          <cell r="E4045">
            <v>0</v>
          </cell>
        </row>
        <row r="4046">
          <cell r="C4046">
            <v>0</v>
          </cell>
          <cell r="E4046">
            <v>0</v>
          </cell>
        </row>
        <row r="4047">
          <cell r="C4047">
            <v>0</v>
          </cell>
          <cell r="E4047">
            <v>0</v>
          </cell>
        </row>
        <row r="4048">
          <cell r="C4048">
            <v>0</v>
          </cell>
          <cell r="E4048">
            <v>0</v>
          </cell>
        </row>
        <row r="4049">
          <cell r="C4049">
            <v>0</v>
          </cell>
          <cell r="E4049">
            <v>0</v>
          </cell>
        </row>
        <row r="4050">
          <cell r="C4050">
            <v>0</v>
          </cell>
          <cell r="E4050">
            <v>0</v>
          </cell>
        </row>
        <row r="4051">
          <cell r="C4051">
            <v>0</v>
          </cell>
          <cell r="E4051">
            <v>0</v>
          </cell>
        </row>
        <row r="4052">
          <cell r="C4052">
            <v>0</v>
          </cell>
          <cell r="E4052">
            <v>0</v>
          </cell>
        </row>
        <row r="4053">
          <cell r="C4053">
            <v>0</v>
          </cell>
          <cell r="E4053">
            <v>0</v>
          </cell>
        </row>
        <row r="4054">
          <cell r="C4054">
            <v>0</v>
          </cell>
          <cell r="E4054">
            <v>0</v>
          </cell>
        </row>
        <row r="4055">
          <cell r="C4055">
            <v>0</v>
          </cell>
          <cell r="E4055">
            <v>0</v>
          </cell>
        </row>
        <row r="4056">
          <cell r="C4056">
            <v>0</v>
          </cell>
          <cell r="E4056">
            <v>0</v>
          </cell>
        </row>
        <row r="4057">
          <cell r="C4057">
            <v>0</v>
          </cell>
          <cell r="E4057">
            <v>0</v>
          </cell>
        </row>
        <row r="4058">
          <cell r="C4058">
            <v>0</v>
          </cell>
          <cell r="E4058">
            <v>0</v>
          </cell>
        </row>
        <row r="4059">
          <cell r="C4059">
            <v>0</v>
          </cell>
          <cell r="E4059">
            <v>0</v>
          </cell>
        </row>
        <row r="4060">
          <cell r="C4060">
            <v>0</v>
          </cell>
          <cell r="E4060">
            <v>0</v>
          </cell>
        </row>
        <row r="4061">
          <cell r="C4061">
            <v>0</v>
          </cell>
          <cell r="E4061">
            <v>0</v>
          </cell>
        </row>
        <row r="4062">
          <cell r="C4062">
            <v>0</v>
          </cell>
          <cell r="E4062">
            <v>0</v>
          </cell>
        </row>
        <row r="4063">
          <cell r="C4063">
            <v>0</v>
          </cell>
          <cell r="E4063">
            <v>0</v>
          </cell>
        </row>
        <row r="4064">
          <cell r="C4064">
            <v>0</v>
          </cell>
          <cell r="E4064">
            <v>0</v>
          </cell>
        </row>
        <row r="4065">
          <cell r="C4065">
            <v>0</v>
          </cell>
          <cell r="E4065">
            <v>0</v>
          </cell>
        </row>
        <row r="4066">
          <cell r="C4066">
            <v>0</v>
          </cell>
          <cell r="E4066">
            <v>0</v>
          </cell>
        </row>
        <row r="4067">
          <cell r="C4067">
            <v>0</v>
          </cell>
          <cell r="E4067">
            <v>0</v>
          </cell>
        </row>
        <row r="4068">
          <cell r="C4068">
            <v>0</v>
          </cell>
          <cell r="E4068">
            <v>0</v>
          </cell>
        </row>
        <row r="4069">
          <cell r="C4069">
            <v>0</v>
          </cell>
          <cell r="E4069">
            <v>0</v>
          </cell>
        </row>
        <row r="4070">
          <cell r="C4070">
            <v>0</v>
          </cell>
          <cell r="E4070">
            <v>0</v>
          </cell>
        </row>
        <row r="4071">
          <cell r="C4071">
            <v>0</v>
          </cell>
          <cell r="E4071">
            <v>0</v>
          </cell>
        </row>
        <row r="4072">
          <cell r="C4072">
            <v>0</v>
          </cell>
          <cell r="E4072">
            <v>0</v>
          </cell>
        </row>
        <row r="4073">
          <cell r="C4073">
            <v>0</v>
          </cell>
          <cell r="E4073">
            <v>0</v>
          </cell>
        </row>
        <row r="4074">
          <cell r="C4074">
            <v>0</v>
          </cell>
          <cell r="E4074">
            <v>0</v>
          </cell>
        </row>
        <row r="4075">
          <cell r="C4075">
            <v>0</v>
          </cell>
          <cell r="E4075">
            <v>0</v>
          </cell>
        </row>
        <row r="4076">
          <cell r="C4076">
            <v>0</v>
          </cell>
          <cell r="E4076">
            <v>0</v>
          </cell>
        </row>
        <row r="4077">
          <cell r="C4077">
            <v>0</v>
          </cell>
          <cell r="E4077">
            <v>0</v>
          </cell>
        </row>
        <row r="4078">
          <cell r="C4078">
            <v>0</v>
          </cell>
          <cell r="E4078">
            <v>0</v>
          </cell>
        </row>
        <row r="4079">
          <cell r="C4079">
            <v>0</v>
          </cell>
          <cell r="E4079">
            <v>0</v>
          </cell>
        </row>
        <row r="4080">
          <cell r="C4080">
            <v>0</v>
          </cell>
          <cell r="E4080">
            <v>0</v>
          </cell>
        </row>
        <row r="4081">
          <cell r="C4081">
            <v>0</v>
          </cell>
          <cell r="E4081">
            <v>0</v>
          </cell>
        </row>
        <row r="4082">
          <cell r="C4082">
            <v>0</v>
          </cell>
          <cell r="E4082">
            <v>0</v>
          </cell>
        </row>
        <row r="4083">
          <cell r="C4083">
            <v>0</v>
          </cell>
          <cell r="E4083">
            <v>0</v>
          </cell>
        </row>
        <row r="4084">
          <cell r="C4084">
            <v>0</v>
          </cell>
          <cell r="E4084">
            <v>0</v>
          </cell>
        </row>
        <row r="4085">
          <cell r="C4085">
            <v>0</v>
          </cell>
          <cell r="E4085">
            <v>0</v>
          </cell>
        </row>
        <row r="4086">
          <cell r="C4086">
            <v>0</v>
          </cell>
          <cell r="E4086">
            <v>0</v>
          </cell>
        </row>
        <row r="4087">
          <cell r="C4087">
            <v>0</v>
          </cell>
          <cell r="E4087">
            <v>0</v>
          </cell>
        </row>
        <row r="4088">
          <cell r="C4088">
            <v>0</v>
          </cell>
          <cell r="E4088">
            <v>0</v>
          </cell>
        </row>
        <row r="4089">
          <cell r="C4089">
            <v>0</v>
          </cell>
          <cell r="E4089">
            <v>0</v>
          </cell>
        </row>
        <row r="4090">
          <cell r="C4090">
            <v>0</v>
          </cell>
          <cell r="E4090">
            <v>0</v>
          </cell>
        </row>
        <row r="4091">
          <cell r="C4091">
            <v>0</v>
          </cell>
          <cell r="E4091">
            <v>0</v>
          </cell>
        </row>
        <row r="4092">
          <cell r="C4092">
            <v>0</v>
          </cell>
          <cell r="E4092">
            <v>0</v>
          </cell>
        </row>
        <row r="4093">
          <cell r="C4093">
            <v>0</v>
          </cell>
          <cell r="E4093">
            <v>0</v>
          </cell>
        </row>
        <row r="4094">
          <cell r="C4094">
            <v>0</v>
          </cell>
          <cell r="E4094">
            <v>0</v>
          </cell>
        </row>
        <row r="4095">
          <cell r="C4095">
            <v>0</v>
          </cell>
          <cell r="E4095">
            <v>0</v>
          </cell>
        </row>
        <row r="4096">
          <cell r="C4096">
            <v>0</v>
          </cell>
          <cell r="E4096">
            <v>0</v>
          </cell>
        </row>
        <row r="4097">
          <cell r="C4097">
            <v>0</v>
          </cell>
          <cell r="E4097">
            <v>0</v>
          </cell>
        </row>
        <row r="4098">
          <cell r="C4098">
            <v>0</v>
          </cell>
          <cell r="E4098">
            <v>0</v>
          </cell>
        </row>
        <row r="4099">
          <cell r="C4099">
            <v>0</v>
          </cell>
          <cell r="E4099">
            <v>0</v>
          </cell>
        </row>
        <row r="4100">
          <cell r="C4100">
            <v>0</v>
          </cell>
          <cell r="E4100">
            <v>0</v>
          </cell>
        </row>
        <row r="4101">
          <cell r="C4101">
            <v>0</v>
          </cell>
          <cell r="E4101">
            <v>0</v>
          </cell>
        </row>
        <row r="4102">
          <cell r="C4102">
            <v>0</v>
          </cell>
          <cell r="E4102">
            <v>0</v>
          </cell>
        </row>
        <row r="4103">
          <cell r="C4103">
            <v>0</v>
          </cell>
          <cell r="E4103">
            <v>0</v>
          </cell>
        </row>
        <row r="4104">
          <cell r="C4104">
            <v>0</v>
          </cell>
          <cell r="E4104">
            <v>0</v>
          </cell>
        </row>
        <row r="4105">
          <cell r="C4105">
            <v>0</v>
          </cell>
          <cell r="E4105">
            <v>0</v>
          </cell>
        </row>
        <row r="4106">
          <cell r="C4106">
            <v>0</v>
          </cell>
          <cell r="E4106">
            <v>0</v>
          </cell>
        </row>
        <row r="4107">
          <cell r="C4107">
            <v>0</v>
          </cell>
          <cell r="E4107">
            <v>0</v>
          </cell>
        </row>
        <row r="4108">
          <cell r="C4108">
            <v>0</v>
          </cell>
          <cell r="E4108">
            <v>0</v>
          </cell>
        </row>
        <row r="4109">
          <cell r="C4109">
            <v>0</v>
          </cell>
          <cell r="E4109">
            <v>0</v>
          </cell>
        </row>
        <row r="4110">
          <cell r="C4110">
            <v>0</v>
          </cell>
          <cell r="E4110">
            <v>0</v>
          </cell>
        </row>
        <row r="4111">
          <cell r="C4111">
            <v>0</v>
          </cell>
          <cell r="E4111">
            <v>0</v>
          </cell>
        </row>
        <row r="4112">
          <cell r="C4112">
            <v>0</v>
          </cell>
          <cell r="E4112">
            <v>0</v>
          </cell>
        </row>
        <row r="4113">
          <cell r="C4113">
            <v>0</v>
          </cell>
          <cell r="E4113">
            <v>0</v>
          </cell>
        </row>
        <row r="4114">
          <cell r="C4114">
            <v>0</v>
          </cell>
          <cell r="E4114">
            <v>0</v>
          </cell>
        </row>
        <row r="4115">
          <cell r="C4115">
            <v>0</v>
          </cell>
          <cell r="E4115">
            <v>0</v>
          </cell>
        </row>
        <row r="4116">
          <cell r="C4116">
            <v>0</v>
          </cell>
          <cell r="E4116">
            <v>0</v>
          </cell>
        </row>
        <row r="4117">
          <cell r="C4117">
            <v>0</v>
          </cell>
          <cell r="E4117">
            <v>0</v>
          </cell>
        </row>
        <row r="4118">
          <cell r="C4118">
            <v>0</v>
          </cell>
          <cell r="E4118">
            <v>0</v>
          </cell>
        </row>
        <row r="4119">
          <cell r="C4119">
            <v>0</v>
          </cell>
          <cell r="E4119">
            <v>0</v>
          </cell>
        </row>
        <row r="4120">
          <cell r="C4120">
            <v>0</v>
          </cell>
          <cell r="E4120">
            <v>0</v>
          </cell>
        </row>
        <row r="4121">
          <cell r="C4121">
            <v>0</v>
          </cell>
          <cell r="E4121">
            <v>0</v>
          </cell>
        </row>
        <row r="4122">
          <cell r="C4122">
            <v>0</v>
          </cell>
          <cell r="E4122">
            <v>0</v>
          </cell>
        </row>
        <row r="4123">
          <cell r="C4123">
            <v>0</v>
          </cell>
          <cell r="E4123">
            <v>0</v>
          </cell>
        </row>
        <row r="4124">
          <cell r="C4124">
            <v>0</v>
          </cell>
          <cell r="E4124">
            <v>0</v>
          </cell>
        </row>
        <row r="4125">
          <cell r="C4125">
            <v>0</v>
          </cell>
          <cell r="E4125">
            <v>0</v>
          </cell>
        </row>
        <row r="4126">
          <cell r="C4126">
            <v>0</v>
          </cell>
          <cell r="E4126">
            <v>0</v>
          </cell>
        </row>
        <row r="4127">
          <cell r="C4127">
            <v>0</v>
          </cell>
          <cell r="E4127">
            <v>0</v>
          </cell>
        </row>
        <row r="4128">
          <cell r="C4128">
            <v>0</v>
          </cell>
          <cell r="E4128">
            <v>0</v>
          </cell>
        </row>
        <row r="4129">
          <cell r="C4129">
            <v>0</v>
          </cell>
          <cell r="E4129">
            <v>0</v>
          </cell>
        </row>
        <row r="4130">
          <cell r="C4130">
            <v>0</v>
          </cell>
          <cell r="E4130">
            <v>0</v>
          </cell>
        </row>
        <row r="4131">
          <cell r="C4131">
            <v>0</v>
          </cell>
          <cell r="E4131">
            <v>0</v>
          </cell>
        </row>
        <row r="4132">
          <cell r="C4132">
            <v>0</v>
          </cell>
          <cell r="E4132">
            <v>0</v>
          </cell>
        </row>
        <row r="4133">
          <cell r="C4133">
            <v>0</v>
          </cell>
          <cell r="E4133">
            <v>0</v>
          </cell>
        </row>
        <row r="4134">
          <cell r="C4134">
            <v>0</v>
          </cell>
          <cell r="E4134">
            <v>0</v>
          </cell>
        </row>
        <row r="4135">
          <cell r="C4135">
            <v>0</v>
          </cell>
          <cell r="E4135">
            <v>0</v>
          </cell>
        </row>
        <row r="4136">
          <cell r="C4136">
            <v>0</v>
          </cell>
          <cell r="E4136">
            <v>0</v>
          </cell>
        </row>
        <row r="4137">
          <cell r="C4137">
            <v>0</v>
          </cell>
          <cell r="E4137">
            <v>0</v>
          </cell>
        </row>
        <row r="4138">
          <cell r="C4138">
            <v>0</v>
          </cell>
          <cell r="E4138">
            <v>0</v>
          </cell>
        </row>
        <row r="4139">
          <cell r="C4139">
            <v>0</v>
          </cell>
          <cell r="E4139">
            <v>0</v>
          </cell>
        </row>
        <row r="4140">
          <cell r="C4140">
            <v>0</v>
          </cell>
          <cell r="E4140">
            <v>0</v>
          </cell>
        </row>
        <row r="4141">
          <cell r="C4141">
            <v>0</v>
          </cell>
          <cell r="E4141">
            <v>0</v>
          </cell>
        </row>
        <row r="4142">
          <cell r="C4142">
            <v>0</v>
          </cell>
          <cell r="E4142">
            <v>0</v>
          </cell>
        </row>
        <row r="4143">
          <cell r="C4143">
            <v>0</v>
          </cell>
          <cell r="E4143">
            <v>0</v>
          </cell>
        </row>
        <row r="4144">
          <cell r="C4144">
            <v>0</v>
          </cell>
          <cell r="E4144">
            <v>0</v>
          </cell>
        </row>
        <row r="4145">
          <cell r="C4145">
            <v>0</v>
          </cell>
          <cell r="E4145">
            <v>0</v>
          </cell>
        </row>
        <row r="4146">
          <cell r="C4146">
            <v>0</v>
          </cell>
          <cell r="E4146">
            <v>0</v>
          </cell>
        </row>
        <row r="4147">
          <cell r="C4147">
            <v>0</v>
          </cell>
          <cell r="E4147">
            <v>0</v>
          </cell>
        </row>
        <row r="4148">
          <cell r="C4148">
            <v>0</v>
          </cell>
          <cell r="E4148">
            <v>0</v>
          </cell>
        </row>
        <row r="4149">
          <cell r="C4149">
            <v>0</v>
          </cell>
          <cell r="E4149">
            <v>0</v>
          </cell>
        </row>
        <row r="4150">
          <cell r="C4150">
            <v>0</v>
          </cell>
          <cell r="E4150">
            <v>0</v>
          </cell>
        </row>
        <row r="4151">
          <cell r="C4151">
            <v>0</v>
          </cell>
          <cell r="E4151">
            <v>0</v>
          </cell>
        </row>
        <row r="4152">
          <cell r="C4152">
            <v>0</v>
          </cell>
          <cell r="E4152">
            <v>0</v>
          </cell>
        </row>
        <row r="4153">
          <cell r="C4153">
            <v>0</v>
          </cell>
          <cell r="E4153">
            <v>0</v>
          </cell>
        </row>
        <row r="4154">
          <cell r="C4154">
            <v>0</v>
          </cell>
          <cell r="E4154">
            <v>0</v>
          </cell>
        </row>
        <row r="4155">
          <cell r="C4155">
            <v>0</v>
          </cell>
          <cell r="E4155">
            <v>0</v>
          </cell>
        </row>
        <row r="4156">
          <cell r="C4156">
            <v>0</v>
          </cell>
          <cell r="E4156">
            <v>0</v>
          </cell>
        </row>
        <row r="4157">
          <cell r="C4157">
            <v>0</v>
          </cell>
          <cell r="E4157">
            <v>0</v>
          </cell>
        </row>
        <row r="4158">
          <cell r="C4158">
            <v>0</v>
          </cell>
          <cell r="E4158">
            <v>0</v>
          </cell>
        </row>
        <row r="4159">
          <cell r="C4159">
            <v>0</v>
          </cell>
          <cell r="E4159">
            <v>0</v>
          </cell>
        </row>
        <row r="4160">
          <cell r="C4160">
            <v>0</v>
          </cell>
          <cell r="E4160">
            <v>0</v>
          </cell>
        </row>
        <row r="4161">
          <cell r="C4161">
            <v>0</v>
          </cell>
          <cell r="E4161">
            <v>0</v>
          </cell>
        </row>
        <row r="4162">
          <cell r="C4162">
            <v>0</v>
          </cell>
          <cell r="E4162">
            <v>0</v>
          </cell>
        </row>
        <row r="4163">
          <cell r="C4163">
            <v>0</v>
          </cell>
          <cell r="E4163">
            <v>0</v>
          </cell>
        </row>
        <row r="4164">
          <cell r="C4164">
            <v>0</v>
          </cell>
          <cell r="E4164">
            <v>0</v>
          </cell>
        </row>
        <row r="4165">
          <cell r="C4165">
            <v>0</v>
          </cell>
          <cell r="E4165">
            <v>0</v>
          </cell>
        </row>
        <row r="4166">
          <cell r="C4166">
            <v>0</v>
          </cell>
          <cell r="E4166">
            <v>0</v>
          </cell>
        </row>
        <row r="4167">
          <cell r="C4167">
            <v>0</v>
          </cell>
          <cell r="E4167">
            <v>0</v>
          </cell>
        </row>
        <row r="4168">
          <cell r="C4168">
            <v>0</v>
          </cell>
          <cell r="E4168">
            <v>0</v>
          </cell>
        </row>
        <row r="4169">
          <cell r="C4169">
            <v>0</v>
          </cell>
          <cell r="E4169">
            <v>0</v>
          </cell>
        </row>
        <row r="4170">
          <cell r="C4170">
            <v>0</v>
          </cell>
          <cell r="E4170">
            <v>0</v>
          </cell>
        </row>
        <row r="4171">
          <cell r="C4171">
            <v>0</v>
          </cell>
          <cell r="E4171">
            <v>0</v>
          </cell>
        </row>
        <row r="4172">
          <cell r="C4172">
            <v>0</v>
          </cell>
          <cell r="E4172">
            <v>0</v>
          </cell>
        </row>
        <row r="4173">
          <cell r="C4173">
            <v>0</v>
          </cell>
          <cell r="E4173">
            <v>0</v>
          </cell>
        </row>
        <row r="4174">
          <cell r="C4174">
            <v>0</v>
          </cell>
          <cell r="E4174">
            <v>0</v>
          </cell>
        </row>
        <row r="4175">
          <cell r="C4175">
            <v>0</v>
          </cell>
          <cell r="E4175">
            <v>0</v>
          </cell>
        </row>
        <row r="4176">
          <cell r="C4176">
            <v>0</v>
          </cell>
          <cell r="E4176">
            <v>0</v>
          </cell>
        </row>
        <row r="4177">
          <cell r="C4177">
            <v>0</v>
          </cell>
          <cell r="E4177">
            <v>0</v>
          </cell>
        </row>
        <row r="4178">
          <cell r="C4178">
            <v>0</v>
          </cell>
          <cell r="E4178">
            <v>0</v>
          </cell>
        </row>
        <row r="4179">
          <cell r="C4179">
            <v>0</v>
          </cell>
          <cell r="E4179">
            <v>0</v>
          </cell>
        </row>
        <row r="4180">
          <cell r="C4180">
            <v>0</v>
          </cell>
          <cell r="E4180">
            <v>0</v>
          </cell>
        </row>
        <row r="4181">
          <cell r="C4181">
            <v>0</v>
          </cell>
          <cell r="E4181">
            <v>0</v>
          </cell>
        </row>
        <row r="4182">
          <cell r="C4182">
            <v>0</v>
          </cell>
          <cell r="E4182">
            <v>0</v>
          </cell>
        </row>
        <row r="4183">
          <cell r="C4183">
            <v>0</v>
          </cell>
          <cell r="E4183">
            <v>0</v>
          </cell>
        </row>
        <row r="4184">
          <cell r="C4184">
            <v>0</v>
          </cell>
          <cell r="E4184">
            <v>0</v>
          </cell>
        </row>
        <row r="4185">
          <cell r="C4185">
            <v>0</v>
          </cell>
          <cell r="E4185">
            <v>0</v>
          </cell>
        </row>
        <row r="4186">
          <cell r="C4186">
            <v>0</v>
          </cell>
          <cell r="E4186">
            <v>0</v>
          </cell>
        </row>
        <row r="4187">
          <cell r="C4187">
            <v>0</v>
          </cell>
          <cell r="E4187">
            <v>0</v>
          </cell>
        </row>
        <row r="4188">
          <cell r="C4188">
            <v>0</v>
          </cell>
          <cell r="E4188">
            <v>0</v>
          </cell>
        </row>
        <row r="4189">
          <cell r="C4189">
            <v>0</v>
          </cell>
          <cell r="E4189">
            <v>0</v>
          </cell>
        </row>
        <row r="4190">
          <cell r="C4190">
            <v>0</v>
          </cell>
          <cell r="E4190">
            <v>0</v>
          </cell>
        </row>
        <row r="4191">
          <cell r="C4191">
            <v>0</v>
          </cell>
          <cell r="E4191">
            <v>0</v>
          </cell>
        </row>
        <row r="4192">
          <cell r="C4192">
            <v>0</v>
          </cell>
          <cell r="E4192">
            <v>0</v>
          </cell>
        </row>
        <row r="4193">
          <cell r="C4193">
            <v>0</v>
          </cell>
          <cell r="E4193">
            <v>0</v>
          </cell>
        </row>
        <row r="4194">
          <cell r="C4194">
            <v>0</v>
          </cell>
          <cell r="E4194">
            <v>0</v>
          </cell>
        </row>
        <row r="4195">
          <cell r="C4195">
            <v>0</v>
          </cell>
          <cell r="E4195">
            <v>0</v>
          </cell>
        </row>
        <row r="4196">
          <cell r="C4196">
            <v>0</v>
          </cell>
          <cell r="E4196">
            <v>0</v>
          </cell>
        </row>
        <row r="4197">
          <cell r="C4197">
            <v>0</v>
          </cell>
          <cell r="E4197">
            <v>0</v>
          </cell>
        </row>
        <row r="4198">
          <cell r="C4198">
            <v>0</v>
          </cell>
          <cell r="E4198">
            <v>0</v>
          </cell>
        </row>
        <row r="4199">
          <cell r="C4199">
            <v>0</v>
          </cell>
          <cell r="E4199">
            <v>0</v>
          </cell>
        </row>
        <row r="4200">
          <cell r="C4200">
            <v>0</v>
          </cell>
          <cell r="E4200">
            <v>0</v>
          </cell>
        </row>
        <row r="4201">
          <cell r="C4201">
            <v>0</v>
          </cell>
          <cell r="E4201">
            <v>0</v>
          </cell>
        </row>
        <row r="4202">
          <cell r="C4202">
            <v>0</v>
          </cell>
          <cell r="E4202">
            <v>0</v>
          </cell>
        </row>
        <row r="4203">
          <cell r="C4203">
            <v>0</v>
          </cell>
          <cell r="E4203">
            <v>0</v>
          </cell>
        </row>
        <row r="4204">
          <cell r="C4204">
            <v>0</v>
          </cell>
          <cell r="E4204">
            <v>0</v>
          </cell>
        </row>
        <row r="4205">
          <cell r="C4205">
            <v>0</v>
          </cell>
          <cell r="E4205">
            <v>0</v>
          </cell>
        </row>
        <row r="4206">
          <cell r="C4206">
            <v>0</v>
          </cell>
          <cell r="E4206">
            <v>0</v>
          </cell>
        </row>
        <row r="4207">
          <cell r="C4207">
            <v>0</v>
          </cell>
          <cell r="E4207">
            <v>0</v>
          </cell>
        </row>
        <row r="4208">
          <cell r="C4208">
            <v>0</v>
          </cell>
          <cell r="E4208">
            <v>0</v>
          </cell>
        </row>
        <row r="4209">
          <cell r="C4209">
            <v>0</v>
          </cell>
          <cell r="E4209">
            <v>0</v>
          </cell>
        </row>
        <row r="4210">
          <cell r="C4210">
            <v>0</v>
          </cell>
          <cell r="E4210">
            <v>0</v>
          </cell>
        </row>
        <row r="4211">
          <cell r="C4211">
            <v>0</v>
          </cell>
          <cell r="E4211">
            <v>0</v>
          </cell>
        </row>
        <row r="4212">
          <cell r="C4212">
            <v>0</v>
          </cell>
          <cell r="E4212">
            <v>0</v>
          </cell>
        </row>
        <row r="4213">
          <cell r="C4213">
            <v>0</v>
          </cell>
          <cell r="E4213">
            <v>0</v>
          </cell>
        </row>
        <row r="4214">
          <cell r="C4214">
            <v>0</v>
          </cell>
          <cell r="E4214">
            <v>0</v>
          </cell>
        </row>
        <row r="4215">
          <cell r="C4215">
            <v>0</v>
          </cell>
          <cell r="E4215">
            <v>0</v>
          </cell>
        </row>
        <row r="4216">
          <cell r="C4216">
            <v>0</v>
          </cell>
          <cell r="E4216">
            <v>0</v>
          </cell>
        </row>
        <row r="4217">
          <cell r="C4217">
            <v>0</v>
          </cell>
          <cell r="E4217">
            <v>0</v>
          </cell>
        </row>
        <row r="4218">
          <cell r="C4218">
            <v>0</v>
          </cell>
          <cell r="E4218">
            <v>0</v>
          </cell>
        </row>
        <row r="4219">
          <cell r="C4219">
            <v>0</v>
          </cell>
          <cell r="E4219">
            <v>0</v>
          </cell>
        </row>
        <row r="4220">
          <cell r="C4220">
            <v>0</v>
          </cell>
          <cell r="E4220">
            <v>0</v>
          </cell>
        </row>
        <row r="4221">
          <cell r="C4221">
            <v>0</v>
          </cell>
          <cell r="E4221">
            <v>0</v>
          </cell>
        </row>
        <row r="4222">
          <cell r="C4222">
            <v>0</v>
          </cell>
          <cell r="E4222">
            <v>0</v>
          </cell>
        </row>
        <row r="4223">
          <cell r="C4223">
            <v>0</v>
          </cell>
          <cell r="E4223">
            <v>0</v>
          </cell>
        </row>
        <row r="4224">
          <cell r="C4224">
            <v>0</v>
          </cell>
          <cell r="E4224">
            <v>0</v>
          </cell>
        </row>
        <row r="4225">
          <cell r="C4225">
            <v>0</v>
          </cell>
          <cell r="E4225">
            <v>0</v>
          </cell>
        </row>
        <row r="4226">
          <cell r="C4226">
            <v>0</v>
          </cell>
          <cell r="E4226">
            <v>0</v>
          </cell>
        </row>
        <row r="4227">
          <cell r="C4227">
            <v>0</v>
          </cell>
          <cell r="E4227">
            <v>0</v>
          </cell>
        </row>
        <row r="4228">
          <cell r="C4228">
            <v>0</v>
          </cell>
          <cell r="E4228">
            <v>0</v>
          </cell>
        </row>
        <row r="4229">
          <cell r="C4229">
            <v>0</v>
          </cell>
          <cell r="E4229">
            <v>0</v>
          </cell>
        </row>
        <row r="4230">
          <cell r="C4230">
            <v>0</v>
          </cell>
          <cell r="E4230">
            <v>0</v>
          </cell>
        </row>
        <row r="4231">
          <cell r="C4231">
            <v>0</v>
          </cell>
          <cell r="E4231">
            <v>0</v>
          </cell>
        </row>
        <row r="4232">
          <cell r="C4232">
            <v>0</v>
          </cell>
          <cell r="E4232">
            <v>0</v>
          </cell>
        </row>
        <row r="4233">
          <cell r="C4233">
            <v>0</v>
          </cell>
          <cell r="E4233">
            <v>0</v>
          </cell>
        </row>
        <row r="4234">
          <cell r="C4234">
            <v>0</v>
          </cell>
          <cell r="E4234">
            <v>0</v>
          </cell>
        </row>
        <row r="4235">
          <cell r="C4235">
            <v>0</v>
          </cell>
          <cell r="E4235">
            <v>0</v>
          </cell>
        </row>
        <row r="4236">
          <cell r="C4236">
            <v>0</v>
          </cell>
          <cell r="E4236">
            <v>0</v>
          </cell>
        </row>
        <row r="4237">
          <cell r="C4237">
            <v>0</v>
          </cell>
          <cell r="E4237">
            <v>0</v>
          </cell>
        </row>
        <row r="4238">
          <cell r="C4238">
            <v>0</v>
          </cell>
          <cell r="E4238">
            <v>0</v>
          </cell>
        </row>
        <row r="4239">
          <cell r="C4239">
            <v>0</v>
          </cell>
          <cell r="E4239">
            <v>0</v>
          </cell>
        </row>
        <row r="4240">
          <cell r="C4240">
            <v>0</v>
          </cell>
          <cell r="E4240">
            <v>0</v>
          </cell>
        </row>
        <row r="4241">
          <cell r="C4241">
            <v>0</v>
          </cell>
          <cell r="E4241">
            <v>0</v>
          </cell>
        </row>
        <row r="4242">
          <cell r="C4242">
            <v>0</v>
          </cell>
          <cell r="E4242">
            <v>0</v>
          </cell>
        </row>
        <row r="4243">
          <cell r="C4243">
            <v>0</v>
          </cell>
          <cell r="E4243">
            <v>0</v>
          </cell>
        </row>
        <row r="4244">
          <cell r="C4244">
            <v>0</v>
          </cell>
          <cell r="E4244">
            <v>0</v>
          </cell>
        </row>
        <row r="4245">
          <cell r="C4245">
            <v>0</v>
          </cell>
          <cell r="E4245">
            <v>0</v>
          </cell>
        </row>
        <row r="4246">
          <cell r="C4246">
            <v>0</v>
          </cell>
          <cell r="E4246">
            <v>0</v>
          </cell>
        </row>
        <row r="4247">
          <cell r="C4247">
            <v>0</v>
          </cell>
          <cell r="E4247">
            <v>0</v>
          </cell>
        </row>
        <row r="4248">
          <cell r="C4248">
            <v>0</v>
          </cell>
          <cell r="E4248">
            <v>0</v>
          </cell>
        </row>
        <row r="4249">
          <cell r="C4249">
            <v>0</v>
          </cell>
          <cell r="E4249">
            <v>0</v>
          </cell>
        </row>
        <row r="4250">
          <cell r="C4250">
            <v>0</v>
          </cell>
          <cell r="E4250">
            <v>0</v>
          </cell>
        </row>
        <row r="4251">
          <cell r="C4251">
            <v>0</v>
          </cell>
          <cell r="E4251">
            <v>0</v>
          </cell>
        </row>
        <row r="4252">
          <cell r="C4252">
            <v>0</v>
          </cell>
          <cell r="E4252">
            <v>0</v>
          </cell>
        </row>
        <row r="4253">
          <cell r="C4253">
            <v>0</v>
          </cell>
          <cell r="E4253">
            <v>0</v>
          </cell>
        </row>
        <row r="4254">
          <cell r="C4254">
            <v>0</v>
          </cell>
          <cell r="E4254">
            <v>0</v>
          </cell>
        </row>
        <row r="4255">
          <cell r="C4255">
            <v>0</v>
          </cell>
          <cell r="E4255">
            <v>0</v>
          </cell>
        </row>
        <row r="4256">
          <cell r="C4256">
            <v>0</v>
          </cell>
          <cell r="E4256">
            <v>0</v>
          </cell>
        </row>
        <row r="4257">
          <cell r="C4257">
            <v>0</v>
          </cell>
          <cell r="E4257">
            <v>0</v>
          </cell>
        </row>
        <row r="4258">
          <cell r="C4258">
            <v>0</v>
          </cell>
          <cell r="E4258">
            <v>0</v>
          </cell>
        </row>
        <row r="4259">
          <cell r="C4259">
            <v>0</v>
          </cell>
          <cell r="E4259">
            <v>0</v>
          </cell>
        </row>
        <row r="4260">
          <cell r="C4260">
            <v>0</v>
          </cell>
          <cell r="E4260">
            <v>0</v>
          </cell>
        </row>
        <row r="4261">
          <cell r="C4261">
            <v>0</v>
          </cell>
          <cell r="E4261">
            <v>0</v>
          </cell>
        </row>
        <row r="4262">
          <cell r="C4262">
            <v>0</v>
          </cell>
          <cell r="E4262">
            <v>0</v>
          </cell>
        </row>
        <row r="4263">
          <cell r="C4263">
            <v>0</v>
          </cell>
          <cell r="E4263">
            <v>0</v>
          </cell>
        </row>
        <row r="4264">
          <cell r="C4264">
            <v>0</v>
          </cell>
          <cell r="E4264">
            <v>0</v>
          </cell>
        </row>
        <row r="4265">
          <cell r="C4265">
            <v>0</v>
          </cell>
          <cell r="E4265">
            <v>0</v>
          </cell>
        </row>
        <row r="4266">
          <cell r="C4266">
            <v>0</v>
          </cell>
          <cell r="E4266">
            <v>0</v>
          </cell>
        </row>
        <row r="4267">
          <cell r="C4267">
            <v>0</v>
          </cell>
          <cell r="E4267">
            <v>0</v>
          </cell>
        </row>
        <row r="4268">
          <cell r="C4268">
            <v>0</v>
          </cell>
          <cell r="E4268">
            <v>0</v>
          </cell>
        </row>
        <row r="4269">
          <cell r="C4269">
            <v>0</v>
          </cell>
          <cell r="E4269">
            <v>0</v>
          </cell>
        </row>
        <row r="4270">
          <cell r="C4270">
            <v>0</v>
          </cell>
          <cell r="E4270">
            <v>0</v>
          </cell>
        </row>
        <row r="4271">
          <cell r="C4271">
            <v>0</v>
          </cell>
          <cell r="E4271">
            <v>0</v>
          </cell>
        </row>
        <row r="4272">
          <cell r="C4272">
            <v>0</v>
          </cell>
          <cell r="E4272">
            <v>0</v>
          </cell>
        </row>
        <row r="4273">
          <cell r="C4273">
            <v>0</v>
          </cell>
          <cell r="E4273">
            <v>0</v>
          </cell>
        </row>
        <row r="4274">
          <cell r="C4274">
            <v>0</v>
          </cell>
          <cell r="E4274">
            <v>0</v>
          </cell>
        </row>
        <row r="4275">
          <cell r="C4275">
            <v>0</v>
          </cell>
          <cell r="E4275">
            <v>0</v>
          </cell>
        </row>
        <row r="4276">
          <cell r="C4276">
            <v>0</v>
          </cell>
          <cell r="E4276">
            <v>0</v>
          </cell>
        </row>
        <row r="4277">
          <cell r="C4277">
            <v>0</v>
          </cell>
          <cell r="E4277">
            <v>0</v>
          </cell>
        </row>
        <row r="4278">
          <cell r="C4278">
            <v>0</v>
          </cell>
          <cell r="E4278">
            <v>0</v>
          </cell>
        </row>
        <row r="4279">
          <cell r="C4279">
            <v>0</v>
          </cell>
          <cell r="E4279">
            <v>0</v>
          </cell>
        </row>
        <row r="4280">
          <cell r="C4280">
            <v>0</v>
          </cell>
          <cell r="E4280">
            <v>0</v>
          </cell>
        </row>
        <row r="4281">
          <cell r="C4281">
            <v>0</v>
          </cell>
          <cell r="E4281">
            <v>0</v>
          </cell>
        </row>
        <row r="4282">
          <cell r="C4282">
            <v>0</v>
          </cell>
          <cell r="E4282">
            <v>0</v>
          </cell>
        </row>
        <row r="4283">
          <cell r="C4283">
            <v>0</v>
          </cell>
          <cell r="E4283">
            <v>0</v>
          </cell>
        </row>
        <row r="4284">
          <cell r="C4284">
            <v>0</v>
          </cell>
          <cell r="E4284">
            <v>0</v>
          </cell>
        </row>
        <row r="4285">
          <cell r="C4285">
            <v>0</v>
          </cell>
          <cell r="E4285">
            <v>0</v>
          </cell>
        </row>
        <row r="4286">
          <cell r="C4286">
            <v>0</v>
          </cell>
          <cell r="E4286">
            <v>0</v>
          </cell>
        </row>
        <row r="4287">
          <cell r="C4287">
            <v>0</v>
          </cell>
          <cell r="E4287">
            <v>0</v>
          </cell>
        </row>
        <row r="4288">
          <cell r="C4288">
            <v>0</v>
          </cell>
          <cell r="E4288">
            <v>0</v>
          </cell>
        </row>
        <row r="4289">
          <cell r="C4289">
            <v>0</v>
          </cell>
          <cell r="E4289">
            <v>0</v>
          </cell>
        </row>
        <row r="4290">
          <cell r="C4290">
            <v>0</v>
          </cell>
          <cell r="E4290">
            <v>0</v>
          </cell>
        </row>
        <row r="4291">
          <cell r="C4291">
            <v>0</v>
          </cell>
          <cell r="E4291">
            <v>0</v>
          </cell>
        </row>
        <row r="4292">
          <cell r="C4292">
            <v>0</v>
          </cell>
          <cell r="E4292">
            <v>0</v>
          </cell>
        </row>
        <row r="4293">
          <cell r="C4293">
            <v>0</v>
          </cell>
          <cell r="E4293">
            <v>0</v>
          </cell>
        </row>
        <row r="4294">
          <cell r="C4294">
            <v>0</v>
          </cell>
          <cell r="E4294">
            <v>0</v>
          </cell>
        </row>
        <row r="4295">
          <cell r="C4295">
            <v>0</v>
          </cell>
          <cell r="E4295">
            <v>0</v>
          </cell>
        </row>
        <row r="4296">
          <cell r="C4296">
            <v>0</v>
          </cell>
          <cell r="E4296">
            <v>0</v>
          </cell>
        </row>
        <row r="4297">
          <cell r="C4297">
            <v>0</v>
          </cell>
          <cell r="E4297">
            <v>0</v>
          </cell>
        </row>
        <row r="4298">
          <cell r="C4298">
            <v>0</v>
          </cell>
          <cell r="E4298">
            <v>0</v>
          </cell>
        </row>
        <row r="4299">
          <cell r="C4299">
            <v>0</v>
          </cell>
          <cell r="E4299">
            <v>0</v>
          </cell>
        </row>
        <row r="4300">
          <cell r="C4300">
            <v>0</v>
          </cell>
          <cell r="E4300">
            <v>0</v>
          </cell>
        </row>
        <row r="4301">
          <cell r="C4301">
            <v>0</v>
          </cell>
          <cell r="E4301">
            <v>0</v>
          </cell>
        </row>
        <row r="4302">
          <cell r="C4302">
            <v>0</v>
          </cell>
          <cell r="E4302">
            <v>0</v>
          </cell>
        </row>
        <row r="4303">
          <cell r="C4303">
            <v>0</v>
          </cell>
          <cell r="E4303">
            <v>0</v>
          </cell>
        </row>
        <row r="4304">
          <cell r="C4304">
            <v>0</v>
          </cell>
          <cell r="E4304">
            <v>0</v>
          </cell>
        </row>
        <row r="4305">
          <cell r="C4305">
            <v>0</v>
          </cell>
          <cell r="E4305">
            <v>0</v>
          </cell>
        </row>
        <row r="4306">
          <cell r="C4306">
            <v>0</v>
          </cell>
          <cell r="E4306">
            <v>0</v>
          </cell>
        </row>
        <row r="4307">
          <cell r="C4307">
            <v>0</v>
          </cell>
          <cell r="E4307">
            <v>0</v>
          </cell>
        </row>
        <row r="4308">
          <cell r="C4308">
            <v>0</v>
          </cell>
          <cell r="E4308">
            <v>0</v>
          </cell>
        </row>
        <row r="4309">
          <cell r="C4309">
            <v>0</v>
          </cell>
          <cell r="E4309">
            <v>0</v>
          </cell>
        </row>
        <row r="4310">
          <cell r="C4310">
            <v>0</v>
          </cell>
          <cell r="E4310">
            <v>0</v>
          </cell>
        </row>
        <row r="4311">
          <cell r="C4311">
            <v>0</v>
          </cell>
          <cell r="E4311">
            <v>0</v>
          </cell>
        </row>
        <row r="4312">
          <cell r="C4312">
            <v>0</v>
          </cell>
          <cell r="E4312">
            <v>0</v>
          </cell>
        </row>
        <row r="4313">
          <cell r="C4313">
            <v>0</v>
          </cell>
          <cell r="E4313">
            <v>0</v>
          </cell>
        </row>
        <row r="4314">
          <cell r="C4314">
            <v>0</v>
          </cell>
          <cell r="E4314">
            <v>0</v>
          </cell>
        </row>
        <row r="4315">
          <cell r="C4315">
            <v>0</v>
          </cell>
          <cell r="E4315">
            <v>0</v>
          </cell>
        </row>
        <row r="4316">
          <cell r="C4316">
            <v>0</v>
          </cell>
          <cell r="E4316">
            <v>0</v>
          </cell>
        </row>
        <row r="4317">
          <cell r="C4317">
            <v>0</v>
          </cell>
          <cell r="E4317">
            <v>0</v>
          </cell>
        </row>
        <row r="4318">
          <cell r="C4318">
            <v>0</v>
          </cell>
          <cell r="E4318">
            <v>0</v>
          </cell>
        </row>
        <row r="4319">
          <cell r="C4319">
            <v>0</v>
          </cell>
          <cell r="E4319">
            <v>0</v>
          </cell>
        </row>
        <row r="4320">
          <cell r="C4320">
            <v>0</v>
          </cell>
          <cell r="E4320">
            <v>0</v>
          </cell>
        </row>
        <row r="4321">
          <cell r="C4321">
            <v>0</v>
          </cell>
          <cell r="E4321">
            <v>0</v>
          </cell>
        </row>
        <row r="4322">
          <cell r="C4322">
            <v>0</v>
          </cell>
          <cell r="E4322">
            <v>0</v>
          </cell>
        </row>
        <row r="4323">
          <cell r="C4323">
            <v>0</v>
          </cell>
          <cell r="E4323">
            <v>0</v>
          </cell>
        </row>
        <row r="4324">
          <cell r="C4324">
            <v>0</v>
          </cell>
          <cell r="E4324">
            <v>0</v>
          </cell>
        </row>
        <row r="4325">
          <cell r="C4325">
            <v>0</v>
          </cell>
          <cell r="E4325">
            <v>0</v>
          </cell>
        </row>
        <row r="4326">
          <cell r="C4326">
            <v>0</v>
          </cell>
          <cell r="E4326">
            <v>0</v>
          </cell>
        </row>
        <row r="4327">
          <cell r="C4327">
            <v>0</v>
          </cell>
          <cell r="E4327">
            <v>0</v>
          </cell>
        </row>
        <row r="4328">
          <cell r="C4328">
            <v>0</v>
          </cell>
          <cell r="E4328">
            <v>0</v>
          </cell>
        </row>
        <row r="4329">
          <cell r="C4329">
            <v>0</v>
          </cell>
          <cell r="E4329">
            <v>0</v>
          </cell>
        </row>
        <row r="4330">
          <cell r="C4330">
            <v>0</v>
          </cell>
          <cell r="E4330">
            <v>0</v>
          </cell>
        </row>
        <row r="4331">
          <cell r="C4331">
            <v>0</v>
          </cell>
          <cell r="E4331">
            <v>0</v>
          </cell>
        </row>
        <row r="4332">
          <cell r="C4332">
            <v>0</v>
          </cell>
          <cell r="E4332">
            <v>0</v>
          </cell>
        </row>
        <row r="4333">
          <cell r="C4333">
            <v>0</v>
          </cell>
          <cell r="E4333">
            <v>0</v>
          </cell>
        </row>
        <row r="4334">
          <cell r="C4334">
            <v>0</v>
          </cell>
          <cell r="E4334">
            <v>0</v>
          </cell>
        </row>
        <row r="4335">
          <cell r="C4335">
            <v>0</v>
          </cell>
          <cell r="E4335">
            <v>0</v>
          </cell>
        </row>
        <row r="4336">
          <cell r="C4336">
            <v>0</v>
          </cell>
          <cell r="E4336">
            <v>0</v>
          </cell>
        </row>
        <row r="4337">
          <cell r="C4337">
            <v>0</v>
          </cell>
          <cell r="E4337">
            <v>0</v>
          </cell>
        </row>
        <row r="4338">
          <cell r="C4338">
            <v>0</v>
          </cell>
          <cell r="E4338">
            <v>0</v>
          </cell>
        </row>
        <row r="4339">
          <cell r="C4339">
            <v>0</v>
          </cell>
          <cell r="E4339">
            <v>0</v>
          </cell>
        </row>
        <row r="4340">
          <cell r="C4340">
            <v>0</v>
          </cell>
          <cell r="E4340">
            <v>0</v>
          </cell>
        </row>
        <row r="4341">
          <cell r="C4341">
            <v>0</v>
          </cell>
          <cell r="E4341">
            <v>0</v>
          </cell>
        </row>
        <row r="4342">
          <cell r="C4342">
            <v>0</v>
          </cell>
          <cell r="E4342">
            <v>0</v>
          </cell>
        </row>
        <row r="4343">
          <cell r="C4343">
            <v>0</v>
          </cell>
          <cell r="E4343">
            <v>0</v>
          </cell>
        </row>
        <row r="4344">
          <cell r="C4344">
            <v>0</v>
          </cell>
          <cell r="E4344">
            <v>0</v>
          </cell>
        </row>
        <row r="4345">
          <cell r="C4345">
            <v>0</v>
          </cell>
          <cell r="E4345">
            <v>0</v>
          </cell>
        </row>
        <row r="4346">
          <cell r="C4346">
            <v>0</v>
          </cell>
          <cell r="E4346">
            <v>0</v>
          </cell>
        </row>
        <row r="4347">
          <cell r="C4347">
            <v>0</v>
          </cell>
          <cell r="E4347">
            <v>0</v>
          </cell>
        </row>
        <row r="4348">
          <cell r="C4348">
            <v>0</v>
          </cell>
          <cell r="E4348">
            <v>0</v>
          </cell>
        </row>
        <row r="4349">
          <cell r="C4349">
            <v>0</v>
          </cell>
          <cell r="E4349">
            <v>0</v>
          </cell>
        </row>
        <row r="4350">
          <cell r="C4350">
            <v>0</v>
          </cell>
          <cell r="E4350">
            <v>0</v>
          </cell>
        </row>
        <row r="4351">
          <cell r="C4351">
            <v>0</v>
          </cell>
          <cell r="E4351">
            <v>0</v>
          </cell>
        </row>
        <row r="4352">
          <cell r="C4352">
            <v>0</v>
          </cell>
          <cell r="E4352">
            <v>0</v>
          </cell>
        </row>
        <row r="4353">
          <cell r="C4353">
            <v>0</v>
          </cell>
          <cell r="E4353">
            <v>0</v>
          </cell>
        </row>
        <row r="4354">
          <cell r="C4354">
            <v>0</v>
          </cell>
          <cell r="E4354">
            <v>0</v>
          </cell>
        </row>
        <row r="4355">
          <cell r="C4355">
            <v>0</v>
          </cell>
          <cell r="E4355">
            <v>0</v>
          </cell>
        </row>
        <row r="4356">
          <cell r="C4356">
            <v>0</v>
          </cell>
          <cell r="E4356">
            <v>0</v>
          </cell>
        </row>
        <row r="4357">
          <cell r="C4357">
            <v>0</v>
          </cell>
          <cell r="E4357">
            <v>0</v>
          </cell>
        </row>
        <row r="4358">
          <cell r="C4358">
            <v>0</v>
          </cell>
          <cell r="E4358">
            <v>0</v>
          </cell>
        </row>
        <row r="4359">
          <cell r="C4359">
            <v>0</v>
          </cell>
          <cell r="E4359">
            <v>0</v>
          </cell>
        </row>
        <row r="4360">
          <cell r="C4360">
            <v>0</v>
          </cell>
          <cell r="E4360">
            <v>0</v>
          </cell>
        </row>
        <row r="4361">
          <cell r="C4361">
            <v>0</v>
          </cell>
          <cell r="E4361">
            <v>0</v>
          </cell>
        </row>
        <row r="4362">
          <cell r="C4362">
            <v>0</v>
          </cell>
          <cell r="E4362">
            <v>0</v>
          </cell>
        </row>
        <row r="4363">
          <cell r="C4363">
            <v>0</v>
          </cell>
          <cell r="E4363">
            <v>0</v>
          </cell>
        </row>
        <row r="4364">
          <cell r="C4364">
            <v>0</v>
          </cell>
          <cell r="E4364">
            <v>0</v>
          </cell>
        </row>
        <row r="4365">
          <cell r="C4365">
            <v>0</v>
          </cell>
          <cell r="E4365">
            <v>0</v>
          </cell>
        </row>
        <row r="4366">
          <cell r="C4366">
            <v>0</v>
          </cell>
          <cell r="E4366">
            <v>0</v>
          </cell>
        </row>
        <row r="4367">
          <cell r="C4367">
            <v>0</v>
          </cell>
          <cell r="E4367">
            <v>0</v>
          </cell>
        </row>
        <row r="4368">
          <cell r="C4368">
            <v>0</v>
          </cell>
          <cell r="E4368">
            <v>0</v>
          </cell>
        </row>
        <row r="4369">
          <cell r="C4369">
            <v>0</v>
          </cell>
          <cell r="E4369">
            <v>0</v>
          </cell>
        </row>
        <row r="4370">
          <cell r="C4370">
            <v>0</v>
          </cell>
          <cell r="E4370">
            <v>0</v>
          </cell>
        </row>
        <row r="4371">
          <cell r="C4371">
            <v>0</v>
          </cell>
          <cell r="E4371">
            <v>0</v>
          </cell>
        </row>
        <row r="4372">
          <cell r="C4372">
            <v>0</v>
          </cell>
          <cell r="E4372">
            <v>0</v>
          </cell>
        </row>
        <row r="4373">
          <cell r="C4373">
            <v>0</v>
          </cell>
          <cell r="E4373">
            <v>0</v>
          </cell>
        </row>
        <row r="4374">
          <cell r="C4374">
            <v>0</v>
          </cell>
          <cell r="E4374">
            <v>0</v>
          </cell>
        </row>
        <row r="4375">
          <cell r="C4375">
            <v>0</v>
          </cell>
          <cell r="E4375">
            <v>0</v>
          </cell>
        </row>
        <row r="4376">
          <cell r="C4376">
            <v>0</v>
          </cell>
          <cell r="E4376">
            <v>0</v>
          </cell>
        </row>
        <row r="4377">
          <cell r="C4377">
            <v>0</v>
          </cell>
          <cell r="E4377">
            <v>0</v>
          </cell>
        </row>
        <row r="4378">
          <cell r="C4378">
            <v>0</v>
          </cell>
          <cell r="E4378">
            <v>0</v>
          </cell>
        </row>
        <row r="4379">
          <cell r="C4379">
            <v>0</v>
          </cell>
          <cell r="E4379">
            <v>0</v>
          </cell>
        </row>
        <row r="4380">
          <cell r="C4380">
            <v>0</v>
          </cell>
          <cell r="E4380">
            <v>0</v>
          </cell>
        </row>
        <row r="4381">
          <cell r="C4381">
            <v>0</v>
          </cell>
          <cell r="E4381">
            <v>0</v>
          </cell>
        </row>
        <row r="4382">
          <cell r="C4382">
            <v>0</v>
          </cell>
          <cell r="E4382">
            <v>0</v>
          </cell>
        </row>
        <row r="4383">
          <cell r="C4383">
            <v>0</v>
          </cell>
          <cell r="E4383">
            <v>0</v>
          </cell>
        </row>
        <row r="4384">
          <cell r="C4384">
            <v>0</v>
          </cell>
          <cell r="E4384">
            <v>0</v>
          </cell>
        </row>
        <row r="4385">
          <cell r="C4385">
            <v>0</v>
          </cell>
          <cell r="E4385">
            <v>0</v>
          </cell>
        </row>
        <row r="4386">
          <cell r="C4386">
            <v>0</v>
          </cell>
          <cell r="E4386">
            <v>0</v>
          </cell>
        </row>
        <row r="4387">
          <cell r="C4387">
            <v>0</v>
          </cell>
          <cell r="E4387">
            <v>0</v>
          </cell>
        </row>
        <row r="4388">
          <cell r="C4388">
            <v>0</v>
          </cell>
          <cell r="E4388">
            <v>0</v>
          </cell>
        </row>
        <row r="4389">
          <cell r="C4389">
            <v>0</v>
          </cell>
          <cell r="E4389">
            <v>0</v>
          </cell>
        </row>
        <row r="4390">
          <cell r="C4390">
            <v>0</v>
          </cell>
          <cell r="E4390">
            <v>0</v>
          </cell>
        </row>
        <row r="4391">
          <cell r="C4391">
            <v>0</v>
          </cell>
          <cell r="E4391">
            <v>0</v>
          </cell>
        </row>
        <row r="4392">
          <cell r="C4392">
            <v>0</v>
          </cell>
          <cell r="E4392">
            <v>0</v>
          </cell>
        </row>
        <row r="4393">
          <cell r="C4393">
            <v>0</v>
          </cell>
          <cell r="E4393">
            <v>0</v>
          </cell>
        </row>
        <row r="4394">
          <cell r="C4394">
            <v>0</v>
          </cell>
          <cell r="E4394">
            <v>0</v>
          </cell>
        </row>
        <row r="4395">
          <cell r="C4395">
            <v>0</v>
          </cell>
          <cell r="E4395">
            <v>0</v>
          </cell>
        </row>
        <row r="4396">
          <cell r="C4396">
            <v>0</v>
          </cell>
          <cell r="E4396">
            <v>0</v>
          </cell>
        </row>
        <row r="4397">
          <cell r="C4397">
            <v>0</v>
          </cell>
          <cell r="E4397">
            <v>0</v>
          </cell>
        </row>
        <row r="4398">
          <cell r="C4398">
            <v>0</v>
          </cell>
          <cell r="E4398">
            <v>0</v>
          </cell>
        </row>
        <row r="4399">
          <cell r="C4399">
            <v>0</v>
          </cell>
          <cell r="E4399">
            <v>0</v>
          </cell>
        </row>
        <row r="4400">
          <cell r="C4400">
            <v>0</v>
          </cell>
          <cell r="E4400">
            <v>0</v>
          </cell>
        </row>
        <row r="4401">
          <cell r="C4401">
            <v>0</v>
          </cell>
          <cell r="E4401">
            <v>0</v>
          </cell>
        </row>
        <row r="4402">
          <cell r="C4402">
            <v>0</v>
          </cell>
          <cell r="E4402">
            <v>0</v>
          </cell>
        </row>
        <row r="4403">
          <cell r="C4403">
            <v>0</v>
          </cell>
          <cell r="E4403">
            <v>0</v>
          </cell>
        </row>
        <row r="4404">
          <cell r="C4404">
            <v>0</v>
          </cell>
          <cell r="E4404">
            <v>0</v>
          </cell>
        </row>
        <row r="4405">
          <cell r="C4405">
            <v>0</v>
          </cell>
          <cell r="E4405">
            <v>0</v>
          </cell>
        </row>
        <row r="4406">
          <cell r="C4406">
            <v>0</v>
          </cell>
          <cell r="E4406">
            <v>0</v>
          </cell>
        </row>
        <row r="4407">
          <cell r="C4407">
            <v>0</v>
          </cell>
          <cell r="E4407">
            <v>0</v>
          </cell>
        </row>
        <row r="4408">
          <cell r="C4408">
            <v>0</v>
          </cell>
          <cell r="E4408">
            <v>0</v>
          </cell>
        </row>
        <row r="4409">
          <cell r="C4409">
            <v>0</v>
          </cell>
          <cell r="E4409">
            <v>0</v>
          </cell>
        </row>
        <row r="4410">
          <cell r="C4410">
            <v>0</v>
          </cell>
          <cell r="E4410">
            <v>0</v>
          </cell>
        </row>
        <row r="4411">
          <cell r="C4411">
            <v>0</v>
          </cell>
          <cell r="E4411">
            <v>0</v>
          </cell>
        </row>
        <row r="4412">
          <cell r="C4412">
            <v>0</v>
          </cell>
          <cell r="E4412">
            <v>0</v>
          </cell>
        </row>
        <row r="4413">
          <cell r="C4413">
            <v>0</v>
          </cell>
          <cell r="E4413">
            <v>0</v>
          </cell>
        </row>
        <row r="4414">
          <cell r="C4414">
            <v>0</v>
          </cell>
          <cell r="E4414">
            <v>0</v>
          </cell>
        </row>
        <row r="4415">
          <cell r="C4415">
            <v>0</v>
          </cell>
          <cell r="E4415">
            <v>0</v>
          </cell>
        </row>
        <row r="4416">
          <cell r="C4416">
            <v>0</v>
          </cell>
          <cell r="E4416">
            <v>0</v>
          </cell>
        </row>
        <row r="4417">
          <cell r="C4417">
            <v>0</v>
          </cell>
          <cell r="E4417">
            <v>0</v>
          </cell>
        </row>
        <row r="4418">
          <cell r="C4418">
            <v>0</v>
          </cell>
          <cell r="E4418">
            <v>0</v>
          </cell>
        </row>
        <row r="4419">
          <cell r="C4419">
            <v>0</v>
          </cell>
          <cell r="E4419">
            <v>0</v>
          </cell>
        </row>
        <row r="4420">
          <cell r="C4420">
            <v>0</v>
          </cell>
          <cell r="E4420">
            <v>0</v>
          </cell>
        </row>
        <row r="4421">
          <cell r="C4421">
            <v>0</v>
          </cell>
          <cell r="E4421">
            <v>0</v>
          </cell>
        </row>
        <row r="4422">
          <cell r="C4422">
            <v>0</v>
          </cell>
          <cell r="E4422">
            <v>0</v>
          </cell>
        </row>
        <row r="4423">
          <cell r="C4423">
            <v>0</v>
          </cell>
          <cell r="E4423">
            <v>0</v>
          </cell>
        </row>
        <row r="4424">
          <cell r="C4424">
            <v>0</v>
          </cell>
          <cell r="E4424">
            <v>0</v>
          </cell>
        </row>
        <row r="4425">
          <cell r="C4425">
            <v>0</v>
          </cell>
          <cell r="E4425">
            <v>0</v>
          </cell>
        </row>
        <row r="4426">
          <cell r="C4426">
            <v>0</v>
          </cell>
          <cell r="E4426">
            <v>0</v>
          </cell>
        </row>
        <row r="4427">
          <cell r="C4427">
            <v>0</v>
          </cell>
          <cell r="E4427">
            <v>0</v>
          </cell>
        </row>
        <row r="4428">
          <cell r="C4428">
            <v>0</v>
          </cell>
          <cell r="E4428">
            <v>0</v>
          </cell>
        </row>
        <row r="4429">
          <cell r="C4429">
            <v>0</v>
          </cell>
          <cell r="E4429">
            <v>0</v>
          </cell>
        </row>
        <row r="4430">
          <cell r="C4430">
            <v>0</v>
          </cell>
          <cell r="E4430">
            <v>0</v>
          </cell>
        </row>
        <row r="4431">
          <cell r="C4431">
            <v>0</v>
          </cell>
          <cell r="E4431">
            <v>0</v>
          </cell>
        </row>
        <row r="4432">
          <cell r="C4432">
            <v>0</v>
          </cell>
          <cell r="E4432">
            <v>0</v>
          </cell>
        </row>
        <row r="4433">
          <cell r="C4433">
            <v>0</v>
          </cell>
          <cell r="E4433">
            <v>0</v>
          </cell>
        </row>
        <row r="4434">
          <cell r="C4434">
            <v>0</v>
          </cell>
          <cell r="E4434">
            <v>0</v>
          </cell>
        </row>
        <row r="4435">
          <cell r="C4435">
            <v>0</v>
          </cell>
          <cell r="E4435">
            <v>0</v>
          </cell>
        </row>
        <row r="4436">
          <cell r="C4436">
            <v>0</v>
          </cell>
          <cell r="E4436">
            <v>0</v>
          </cell>
        </row>
        <row r="4437">
          <cell r="C4437">
            <v>0</v>
          </cell>
          <cell r="E4437">
            <v>0</v>
          </cell>
        </row>
        <row r="4438">
          <cell r="C4438">
            <v>0</v>
          </cell>
          <cell r="E4438">
            <v>0</v>
          </cell>
        </row>
        <row r="4439">
          <cell r="C4439">
            <v>0</v>
          </cell>
          <cell r="E4439">
            <v>0</v>
          </cell>
        </row>
        <row r="4440">
          <cell r="C4440">
            <v>0</v>
          </cell>
          <cell r="E4440">
            <v>0</v>
          </cell>
        </row>
        <row r="4441">
          <cell r="C4441">
            <v>0</v>
          </cell>
          <cell r="E4441">
            <v>0</v>
          </cell>
        </row>
        <row r="4442">
          <cell r="C4442">
            <v>0</v>
          </cell>
          <cell r="E4442">
            <v>0</v>
          </cell>
        </row>
        <row r="4443">
          <cell r="C4443">
            <v>0</v>
          </cell>
          <cell r="E4443">
            <v>0</v>
          </cell>
        </row>
        <row r="4444">
          <cell r="C4444">
            <v>0</v>
          </cell>
          <cell r="E4444">
            <v>0</v>
          </cell>
        </row>
        <row r="4445">
          <cell r="C4445">
            <v>0</v>
          </cell>
          <cell r="E4445">
            <v>0</v>
          </cell>
        </row>
        <row r="4446">
          <cell r="C4446">
            <v>0</v>
          </cell>
          <cell r="E4446">
            <v>0</v>
          </cell>
        </row>
        <row r="4447">
          <cell r="C4447">
            <v>0</v>
          </cell>
          <cell r="E4447">
            <v>0</v>
          </cell>
        </row>
        <row r="4448">
          <cell r="C4448">
            <v>0</v>
          </cell>
          <cell r="E4448">
            <v>0</v>
          </cell>
        </row>
        <row r="4449">
          <cell r="C4449">
            <v>0</v>
          </cell>
          <cell r="E4449">
            <v>0</v>
          </cell>
        </row>
        <row r="4450">
          <cell r="C4450">
            <v>0</v>
          </cell>
          <cell r="E4450">
            <v>0</v>
          </cell>
        </row>
        <row r="4451">
          <cell r="C4451">
            <v>0</v>
          </cell>
          <cell r="E4451">
            <v>0</v>
          </cell>
        </row>
        <row r="4452">
          <cell r="C4452">
            <v>0</v>
          </cell>
          <cell r="E4452">
            <v>0</v>
          </cell>
        </row>
        <row r="4453">
          <cell r="C4453">
            <v>0</v>
          </cell>
          <cell r="E4453">
            <v>0</v>
          </cell>
        </row>
        <row r="4454">
          <cell r="C4454">
            <v>0</v>
          </cell>
          <cell r="E4454">
            <v>0</v>
          </cell>
        </row>
        <row r="4455">
          <cell r="C4455">
            <v>0</v>
          </cell>
          <cell r="E4455">
            <v>0</v>
          </cell>
        </row>
        <row r="4456">
          <cell r="C4456">
            <v>0</v>
          </cell>
          <cell r="E4456">
            <v>0</v>
          </cell>
        </row>
        <row r="4457">
          <cell r="C4457">
            <v>0</v>
          </cell>
          <cell r="E4457">
            <v>0</v>
          </cell>
        </row>
        <row r="4458">
          <cell r="C4458">
            <v>0</v>
          </cell>
          <cell r="E4458">
            <v>0</v>
          </cell>
        </row>
        <row r="4459">
          <cell r="C4459">
            <v>0</v>
          </cell>
          <cell r="E4459">
            <v>0</v>
          </cell>
        </row>
        <row r="4460">
          <cell r="C4460">
            <v>0</v>
          </cell>
          <cell r="E4460">
            <v>0</v>
          </cell>
        </row>
        <row r="4461">
          <cell r="C4461">
            <v>0</v>
          </cell>
          <cell r="E4461">
            <v>0</v>
          </cell>
        </row>
        <row r="4462">
          <cell r="C4462">
            <v>0</v>
          </cell>
          <cell r="E4462">
            <v>0</v>
          </cell>
        </row>
        <row r="4463">
          <cell r="C4463">
            <v>0</v>
          </cell>
          <cell r="E4463">
            <v>0</v>
          </cell>
        </row>
        <row r="4464">
          <cell r="C4464">
            <v>0</v>
          </cell>
          <cell r="E4464">
            <v>0</v>
          </cell>
        </row>
        <row r="4465">
          <cell r="C4465">
            <v>0</v>
          </cell>
          <cell r="E4465">
            <v>0</v>
          </cell>
        </row>
        <row r="4466">
          <cell r="C4466">
            <v>0</v>
          </cell>
          <cell r="E4466">
            <v>0</v>
          </cell>
        </row>
        <row r="4467">
          <cell r="C4467">
            <v>0</v>
          </cell>
          <cell r="E4467">
            <v>0</v>
          </cell>
        </row>
        <row r="4468">
          <cell r="C4468">
            <v>0</v>
          </cell>
          <cell r="E4468">
            <v>0</v>
          </cell>
        </row>
        <row r="4469">
          <cell r="C4469">
            <v>0</v>
          </cell>
          <cell r="E4469">
            <v>0</v>
          </cell>
        </row>
        <row r="4470">
          <cell r="C4470">
            <v>0</v>
          </cell>
          <cell r="E4470">
            <v>0</v>
          </cell>
        </row>
        <row r="4471">
          <cell r="C4471">
            <v>0</v>
          </cell>
          <cell r="E4471">
            <v>0</v>
          </cell>
        </row>
        <row r="4472">
          <cell r="C4472">
            <v>0</v>
          </cell>
          <cell r="E4472">
            <v>0</v>
          </cell>
        </row>
        <row r="4473">
          <cell r="C4473">
            <v>0</v>
          </cell>
          <cell r="E4473">
            <v>0</v>
          </cell>
        </row>
        <row r="4474">
          <cell r="C4474">
            <v>0</v>
          </cell>
          <cell r="E4474">
            <v>0</v>
          </cell>
        </row>
        <row r="4475">
          <cell r="C4475">
            <v>0</v>
          </cell>
          <cell r="E4475">
            <v>0</v>
          </cell>
        </row>
        <row r="4476">
          <cell r="C4476">
            <v>0</v>
          </cell>
          <cell r="E4476">
            <v>0</v>
          </cell>
        </row>
        <row r="4477">
          <cell r="C4477">
            <v>0</v>
          </cell>
          <cell r="E4477">
            <v>0</v>
          </cell>
        </row>
        <row r="4478">
          <cell r="C4478">
            <v>0</v>
          </cell>
          <cell r="E4478">
            <v>0</v>
          </cell>
        </row>
        <row r="4479">
          <cell r="C4479">
            <v>0</v>
          </cell>
          <cell r="E4479">
            <v>0</v>
          </cell>
        </row>
        <row r="4480">
          <cell r="C4480">
            <v>0</v>
          </cell>
          <cell r="E4480">
            <v>0</v>
          </cell>
        </row>
        <row r="4481">
          <cell r="C4481">
            <v>0</v>
          </cell>
          <cell r="E4481">
            <v>0</v>
          </cell>
        </row>
        <row r="4482">
          <cell r="C4482">
            <v>0</v>
          </cell>
          <cell r="E4482">
            <v>0</v>
          </cell>
        </row>
        <row r="4483">
          <cell r="C4483">
            <v>0</v>
          </cell>
          <cell r="E4483">
            <v>0</v>
          </cell>
        </row>
        <row r="4484">
          <cell r="C4484">
            <v>0</v>
          </cell>
          <cell r="E4484">
            <v>0</v>
          </cell>
        </row>
        <row r="4485">
          <cell r="C4485">
            <v>0</v>
          </cell>
          <cell r="E4485">
            <v>0</v>
          </cell>
        </row>
        <row r="4486">
          <cell r="C4486">
            <v>0</v>
          </cell>
          <cell r="E4486">
            <v>0</v>
          </cell>
        </row>
        <row r="4487">
          <cell r="C4487">
            <v>0</v>
          </cell>
          <cell r="E4487">
            <v>0</v>
          </cell>
        </row>
        <row r="4488">
          <cell r="C4488">
            <v>0</v>
          </cell>
          <cell r="E4488">
            <v>0</v>
          </cell>
        </row>
        <row r="4489">
          <cell r="C4489">
            <v>0</v>
          </cell>
          <cell r="E4489">
            <v>0</v>
          </cell>
        </row>
        <row r="4490">
          <cell r="C4490">
            <v>0</v>
          </cell>
          <cell r="E4490">
            <v>0</v>
          </cell>
        </row>
        <row r="4491">
          <cell r="C4491">
            <v>0</v>
          </cell>
          <cell r="E4491">
            <v>0</v>
          </cell>
        </row>
        <row r="4492">
          <cell r="C4492">
            <v>0</v>
          </cell>
          <cell r="E4492">
            <v>0</v>
          </cell>
        </row>
        <row r="4493">
          <cell r="C4493">
            <v>0</v>
          </cell>
          <cell r="E4493">
            <v>0</v>
          </cell>
        </row>
        <row r="4494">
          <cell r="C4494">
            <v>0</v>
          </cell>
          <cell r="E4494">
            <v>0</v>
          </cell>
        </row>
        <row r="4495">
          <cell r="C4495">
            <v>0</v>
          </cell>
          <cell r="E4495">
            <v>0</v>
          </cell>
        </row>
        <row r="4496">
          <cell r="C4496">
            <v>0</v>
          </cell>
          <cell r="E4496">
            <v>0</v>
          </cell>
        </row>
        <row r="4497">
          <cell r="C4497">
            <v>0</v>
          </cell>
          <cell r="E4497">
            <v>0</v>
          </cell>
        </row>
        <row r="4498">
          <cell r="C4498">
            <v>0</v>
          </cell>
          <cell r="E4498">
            <v>0</v>
          </cell>
        </row>
        <row r="4499">
          <cell r="C4499">
            <v>0</v>
          </cell>
          <cell r="E4499">
            <v>0</v>
          </cell>
        </row>
        <row r="4500">
          <cell r="C4500">
            <v>0</v>
          </cell>
          <cell r="E4500">
            <v>0</v>
          </cell>
        </row>
        <row r="4501">
          <cell r="C4501">
            <v>0</v>
          </cell>
          <cell r="E4501">
            <v>0</v>
          </cell>
        </row>
        <row r="4502">
          <cell r="C4502">
            <v>0</v>
          </cell>
          <cell r="E4502">
            <v>0</v>
          </cell>
        </row>
        <row r="4503">
          <cell r="C4503">
            <v>0</v>
          </cell>
          <cell r="E4503">
            <v>0</v>
          </cell>
        </row>
        <row r="4504">
          <cell r="C4504">
            <v>0</v>
          </cell>
          <cell r="E4504">
            <v>0</v>
          </cell>
        </row>
        <row r="4505">
          <cell r="C4505">
            <v>0</v>
          </cell>
          <cell r="E4505">
            <v>0</v>
          </cell>
        </row>
        <row r="4506">
          <cell r="C4506">
            <v>0</v>
          </cell>
          <cell r="E4506">
            <v>0</v>
          </cell>
        </row>
        <row r="4507">
          <cell r="C4507">
            <v>0</v>
          </cell>
          <cell r="E4507">
            <v>0</v>
          </cell>
        </row>
        <row r="4508">
          <cell r="C4508">
            <v>0</v>
          </cell>
          <cell r="E4508">
            <v>0</v>
          </cell>
        </row>
        <row r="4509">
          <cell r="C4509">
            <v>0</v>
          </cell>
          <cell r="E4509">
            <v>0</v>
          </cell>
        </row>
        <row r="4510">
          <cell r="C4510">
            <v>0</v>
          </cell>
          <cell r="E4510">
            <v>0</v>
          </cell>
        </row>
        <row r="4511">
          <cell r="C4511">
            <v>0</v>
          </cell>
          <cell r="E4511">
            <v>0</v>
          </cell>
        </row>
        <row r="4512">
          <cell r="C4512">
            <v>0</v>
          </cell>
          <cell r="E4512">
            <v>0</v>
          </cell>
        </row>
        <row r="4513">
          <cell r="C4513">
            <v>0</v>
          </cell>
          <cell r="E4513">
            <v>0</v>
          </cell>
        </row>
        <row r="4514">
          <cell r="C4514">
            <v>0</v>
          </cell>
          <cell r="E4514">
            <v>0</v>
          </cell>
        </row>
        <row r="4515">
          <cell r="C4515">
            <v>0</v>
          </cell>
          <cell r="E4515">
            <v>0</v>
          </cell>
        </row>
        <row r="4516">
          <cell r="C4516">
            <v>0</v>
          </cell>
          <cell r="E4516">
            <v>0</v>
          </cell>
        </row>
        <row r="4517">
          <cell r="C4517">
            <v>0</v>
          </cell>
          <cell r="E4517">
            <v>0</v>
          </cell>
        </row>
        <row r="4518">
          <cell r="C4518">
            <v>0</v>
          </cell>
          <cell r="E4518">
            <v>0</v>
          </cell>
        </row>
        <row r="4519">
          <cell r="C4519">
            <v>0</v>
          </cell>
          <cell r="E4519">
            <v>0</v>
          </cell>
        </row>
        <row r="4520">
          <cell r="C4520">
            <v>0</v>
          </cell>
          <cell r="E4520">
            <v>0</v>
          </cell>
        </row>
        <row r="4521">
          <cell r="C4521">
            <v>0</v>
          </cell>
          <cell r="E4521">
            <v>0</v>
          </cell>
        </row>
        <row r="4522">
          <cell r="C4522">
            <v>0</v>
          </cell>
          <cell r="E4522">
            <v>0</v>
          </cell>
        </row>
        <row r="4523">
          <cell r="C4523">
            <v>0</v>
          </cell>
          <cell r="E4523">
            <v>0</v>
          </cell>
        </row>
        <row r="4524">
          <cell r="C4524">
            <v>0</v>
          </cell>
          <cell r="E4524">
            <v>0</v>
          </cell>
        </row>
        <row r="4525">
          <cell r="C4525">
            <v>0</v>
          </cell>
          <cell r="E4525">
            <v>0</v>
          </cell>
        </row>
        <row r="4526">
          <cell r="C4526">
            <v>0</v>
          </cell>
          <cell r="E4526">
            <v>0</v>
          </cell>
        </row>
        <row r="4527">
          <cell r="C4527">
            <v>0</v>
          </cell>
          <cell r="E4527">
            <v>0</v>
          </cell>
        </row>
        <row r="4528">
          <cell r="C4528">
            <v>0</v>
          </cell>
          <cell r="E4528">
            <v>0</v>
          </cell>
        </row>
        <row r="4529">
          <cell r="C4529">
            <v>0</v>
          </cell>
          <cell r="E4529">
            <v>0</v>
          </cell>
        </row>
        <row r="4530">
          <cell r="C4530">
            <v>0</v>
          </cell>
          <cell r="E4530">
            <v>0</v>
          </cell>
        </row>
        <row r="4531">
          <cell r="C4531">
            <v>0</v>
          </cell>
          <cell r="E4531">
            <v>0</v>
          </cell>
        </row>
        <row r="4532">
          <cell r="C4532">
            <v>0</v>
          </cell>
          <cell r="E4532">
            <v>0</v>
          </cell>
        </row>
        <row r="4533">
          <cell r="C4533">
            <v>0</v>
          </cell>
          <cell r="E4533">
            <v>0</v>
          </cell>
        </row>
        <row r="4534">
          <cell r="C4534">
            <v>0</v>
          </cell>
          <cell r="E4534">
            <v>0</v>
          </cell>
        </row>
        <row r="4535">
          <cell r="C4535">
            <v>0</v>
          </cell>
          <cell r="E4535">
            <v>0</v>
          </cell>
        </row>
        <row r="4536">
          <cell r="C4536">
            <v>0</v>
          </cell>
          <cell r="E4536">
            <v>0</v>
          </cell>
        </row>
        <row r="4537">
          <cell r="C4537">
            <v>0</v>
          </cell>
          <cell r="E4537">
            <v>0</v>
          </cell>
        </row>
        <row r="4538">
          <cell r="C4538">
            <v>0</v>
          </cell>
          <cell r="E4538">
            <v>0</v>
          </cell>
        </row>
        <row r="4539">
          <cell r="C4539">
            <v>0</v>
          </cell>
          <cell r="E4539">
            <v>0</v>
          </cell>
        </row>
        <row r="4540">
          <cell r="C4540">
            <v>0</v>
          </cell>
          <cell r="E4540">
            <v>0</v>
          </cell>
        </row>
        <row r="4541">
          <cell r="C4541">
            <v>0</v>
          </cell>
          <cell r="E4541">
            <v>0</v>
          </cell>
        </row>
        <row r="4542">
          <cell r="C4542">
            <v>0</v>
          </cell>
          <cell r="E4542">
            <v>0</v>
          </cell>
        </row>
        <row r="4543">
          <cell r="C4543">
            <v>0</v>
          </cell>
          <cell r="E4543">
            <v>0</v>
          </cell>
        </row>
        <row r="4544">
          <cell r="C4544">
            <v>0</v>
          </cell>
          <cell r="E4544">
            <v>0</v>
          </cell>
        </row>
        <row r="4545">
          <cell r="C4545">
            <v>0</v>
          </cell>
          <cell r="E4545">
            <v>0</v>
          </cell>
        </row>
        <row r="4546">
          <cell r="C4546">
            <v>0</v>
          </cell>
          <cell r="E4546">
            <v>0</v>
          </cell>
        </row>
        <row r="4547">
          <cell r="C4547">
            <v>0</v>
          </cell>
          <cell r="E4547">
            <v>0</v>
          </cell>
        </row>
        <row r="4548">
          <cell r="C4548">
            <v>0</v>
          </cell>
          <cell r="E4548">
            <v>0</v>
          </cell>
        </row>
        <row r="4549">
          <cell r="C4549">
            <v>0</v>
          </cell>
          <cell r="E4549">
            <v>0</v>
          </cell>
        </row>
        <row r="4550">
          <cell r="C4550">
            <v>0</v>
          </cell>
          <cell r="E4550">
            <v>0</v>
          </cell>
        </row>
        <row r="4551">
          <cell r="C4551">
            <v>0</v>
          </cell>
          <cell r="E4551">
            <v>0</v>
          </cell>
        </row>
        <row r="4552">
          <cell r="C4552">
            <v>0</v>
          </cell>
          <cell r="E4552">
            <v>0</v>
          </cell>
        </row>
        <row r="4553">
          <cell r="C4553">
            <v>0</v>
          </cell>
          <cell r="E4553">
            <v>0</v>
          </cell>
        </row>
        <row r="4554">
          <cell r="C4554">
            <v>0</v>
          </cell>
          <cell r="E4554">
            <v>0</v>
          </cell>
        </row>
        <row r="4555">
          <cell r="C4555">
            <v>0</v>
          </cell>
          <cell r="E4555">
            <v>0</v>
          </cell>
        </row>
        <row r="4556">
          <cell r="C4556">
            <v>0</v>
          </cell>
          <cell r="E4556">
            <v>0</v>
          </cell>
        </row>
        <row r="4557">
          <cell r="C4557">
            <v>0</v>
          </cell>
          <cell r="E4557">
            <v>0</v>
          </cell>
        </row>
        <row r="4558">
          <cell r="C4558">
            <v>0</v>
          </cell>
          <cell r="E4558">
            <v>0</v>
          </cell>
        </row>
        <row r="4559">
          <cell r="C4559">
            <v>0</v>
          </cell>
          <cell r="E4559">
            <v>0</v>
          </cell>
        </row>
        <row r="4560">
          <cell r="C4560">
            <v>0</v>
          </cell>
          <cell r="E4560">
            <v>0</v>
          </cell>
        </row>
        <row r="4561">
          <cell r="C4561">
            <v>0</v>
          </cell>
          <cell r="E4561">
            <v>0</v>
          </cell>
        </row>
        <row r="4562">
          <cell r="C4562">
            <v>0</v>
          </cell>
          <cell r="E4562">
            <v>0</v>
          </cell>
        </row>
        <row r="4563">
          <cell r="C4563">
            <v>0</v>
          </cell>
          <cell r="E4563">
            <v>0</v>
          </cell>
        </row>
        <row r="4564">
          <cell r="C4564">
            <v>0</v>
          </cell>
          <cell r="E4564">
            <v>0</v>
          </cell>
        </row>
        <row r="4565">
          <cell r="C4565">
            <v>0</v>
          </cell>
          <cell r="E4565">
            <v>0</v>
          </cell>
        </row>
        <row r="4566">
          <cell r="C4566">
            <v>0</v>
          </cell>
          <cell r="E4566">
            <v>0</v>
          </cell>
        </row>
        <row r="4567">
          <cell r="C4567">
            <v>0</v>
          </cell>
          <cell r="E4567">
            <v>0</v>
          </cell>
        </row>
        <row r="4568">
          <cell r="C4568">
            <v>0</v>
          </cell>
          <cell r="E4568">
            <v>0</v>
          </cell>
        </row>
        <row r="4569">
          <cell r="C4569">
            <v>0</v>
          </cell>
          <cell r="E4569">
            <v>0</v>
          </cell>
        </row>
        <row r="4570">
          <cell r="C4570">
            <v>0</v>
          </cell>
          <cell r="E4570">
            <v>0</v>
          </cell>
        </row>
        <row r="4571">
          <cell r="C4571">
            <v>0</v>
          </cell>
          <cell r="E4571">
            <v>0</v>
          </cell>
        </row>
        <row r="4572">
          <cell r="C4572">
            <v>0</v>
          </cell>
          <cell r="E4572">
            <v>0</v>
          </cell>
        </row>
        <row r="4573">
          <cell r="C4573">
            <v>0</v>
          </cell>
          <cell r="E4573">
            <v>0</v>
          </cell>
        </row>
        <row r="4574">
          <cell r="C4574">
            <v>0</v>
          </cell>
          <cell r="E4574">
            <v>0</v>
          </cell>
        </row>
        <row r="4575">
          <cell r="C4575">
            <v>0</v>
          </cell>
          <cell r="E4575">
            <v>0</v>
          </cell>
        </row>
        <row r="4576">
          <cell r="C4576">
            <v>0</v>
          </cell>
          <cell r="E4576">
            <v>0</v>
          </cell>
        </row>
        <row r="4577">
          <cell r="C4577">
            <v>0</v>
          </cell>
          <cell r="E4577">
            <v>0</v>
          </cell>
        </row>
        <row r="4578">
          <cell r="C4578">
            <v>0</v>
          </cell>
          <cell r="E4578">
            <v>0</v>
          </cell>
        </row>
        <row r="4579">
          <cell r="C4579">
            <v>0</v>
          </cell>
          <cell r="E4579">
            <v>0</v>
          </cell>
        </row>
        <row r="4580">
          <cell r="C4580">
            <v>0</v>
          </cell>
          <cell r="E4580">
            <v>0</v>
          </cell>
        </row>
        <row r="4581">
          <cell r="C4581">
            <v>0</v>
          </cell>
          <cell r="E4581">
            <v>0</v>
          </cell>
        </row>
        <row r="4582">
          <cell r="C4582">
            <v>0</v>
          </cell>
          <cell r="E4582">
            <v>0</v>
          </cell>
        </row>
        <row r="4583">
          <cell r="C4583">
            <v>0</v>
          </cell>
          <cell r="E4583">
            <v>0</v>
          </cell>
        </row>
        <row r="4584">
          <cell r="C4584">
            <v>0</v>
          </cell>
          <cell r="E4584">
            <v>0</v>
          </cell>
        </row>
        <row r="4585">
          <cell r="C4585">
            <v>0</v>
          </cell>
          <cell r="E4585">
            <v>0</v>
          </cell>
        </row>
        <row r="4586">
          <cell r="C4586">
            <v>0</v>
          </cell>
          <cell r="E4586">
            <v>0</v>
          </cell>
        </row>
        <row r="4587">
          <cell r="C4587">
            <v>0</v>
          </cell>
          <cell r="E4587">
            <v>0</v>
          </cell>
        </row>
        <row r="4588">
          <cell r="C4588">
            <v>0</v>
          </cell>
          <cell r="E4588">
            <v>0</v>
          </cell>
        </row>
        <row r="4589">
          <cell r="C4589">
            <v>0</v>
          </cell>
          <cell r="E4589">
            <v>0</v>
          </cell>
        </row>
        <row r="4590">
          <cell r="C4590">
            <v>0</v>
          </cell>
          <cell r="E4590">
            <v>0</v>
          </cell>
        </row>
        <row r="4591">
          <cell r="C4591">
            <v>0</v>
          </cell>
          <cell r="E4591">
            <v>0</v>
          </cell>
        </row>
        <row r="4592">
          <cell r="C4592">
            <v>0</v>
          </cell>
          <cell r="E4592">
            <v>0</v>
          </cell>
        </row>
        <row r="4593">
          <cell r="C4593">
            <v>0</v>
          </cell>
          <cell r="E4593">
            <v>0</v>
          </cell>
        </row>
        <row r="4594">
          <cell r="C4594">
            <v>0</v>
          </cell>
          <cell r="E4594">
            <v>0</v>
          </cell>
        </row>
        <row r="4595">
          <cell r="C4595">
            <v>0</v>
          </cell>
          <cell r="E4595">
            <v>0</v>
          </cell>
        </row>
        <row r="4596">
          <cell r="C4596">
            <v>0</v>
          </cell>
          <cell r="E4596">
            <v>0</v>
          </cell>
        </row>
        <row r="4597">
          <cell r="C4597">
            <v>0</v>
          </cell>
          <cell r="E4597">
            <v>0</v>
          </cell>
        </row>
        <row r="4598">
          <cell r="C4598">
            <v>0</v>
          </cell>
          <cell r="E4598">
            <v>0</v>
          </cell>
        </row>
        <row r="4599">
          <cell r="C4599">
            <v>0</v>
          </cell>
          <cell r="E4599">
            <v>0</v>
          </cell>
        </row>
        <row r="4600">
          <cell r="C4600">
            <v>0</v>
          </cell>
          <cell r="E4600">
            <v>0</v>
          </cell>
        </row>
        <row r="4601">
          <cell r="C4601">
            <v>0</v>
          </cell>
          <cell r="E4601">
            <v>0</v>
          </cell>
        </row>
        <row r="4602">
          <cell r="C4602">
            <v>0</v>
          </cell>
          <cell r="E4602">
            <v>0</v>
          </cell>
        </row>
        <row r="4603">
          <cell r="C4603">
            <v>0</v>
          </cell>
          <cell r="E4603">
            <v>0</v>
          </cell>
        </row>
        <row r="4604">
          <cell r="C4604">
            <v>0</v>
          </cell>
          <cell r="E4604">
            <v>0</v>
          </cell>
        </row>
        <row r="4605">
          <cell r="C4605">
            <v>0</v>
          </cell>
          <cell r="E4605">
            <v>0</v>
          </cell>
        </row>
        <row r="4606">
          <cell r="C4606">
            <v>0</v>
          </cell>
          <cell r="E4606">
            <v>0</v>
          </cell>
        </row>
        <row r="4607">
          <cell r="C4607">
            <v>0</v>
          </cell>
          <cell r="E4607">
            <v>0</v>
          </cell>
        </row>
        <row r="4608">
          <cell r="C4608">
            <v>0</v>
          </cell>
          <cell r="E4608">
            <v>0</v>
          </cell>
        </row>
        <row r="4609">
          <cell r="C4609">
            <v>0</v>
          </cell>
          <cell r="E4609">
            <v>0</v>
          </cell>
        </row>
        <row r="4610">
          <cell r="C4610">
            <v>0</v>
          </cell>
          <cell r="E4610">
            <v>0</v>
          </cell>
        </row>
        <row r="4611">
          <cell r="C4611">
            <v>0</v>
          </cell>
          <cell r="E4611">
            <v>0</v>
          </cell>
        </row>
        <row r="4612">
          <cell r="C4612">
            <v>0</v>
          </cell>
          <cell r="E4612">
            <v>0</v>
          </cell>
        </row>
        <row r="4613">
          <cell r="C4613">
            <v>0</v>
          </cell>
          <cell r="E4613">
            <v>0</v>
          </cell>
        </row>
        <row r="4614">
          <cell r="C4614">
            <v>0</v>
          </cell>
          <cell r="E4614">
            <v>0</v>
          </cell>
        </row>
        <row r="4615">
          <cell r="C4615">
            <v>0</v>
          </cell>
          <cell r="E4615">
            <v>0</v>
          </cell>
        </row>
        <row r="4616">
          <cell r="C4616">
            <v>0</v>
          </cell>
          <cell r="E4616">
            <v>0</v>
          </cell>
        </row>
        <row r="4617">
          <cell r="C4617">
            <v>0</v>
          </cell>
          <cell r="E4617">
            <v>0</v>
          </cell>
        </row>
        <row r="4618">
          <cell r="C4618">
            <v>0</v>
          </cell>
          <cell r="E4618">
            <v>0</v>
          </cell>
        </row>
        <row r="4619">
          <cell r="C4619">
            <v>0</v>
          </cell>
          <cell r="E4619">
            <v>0</v>
          </cell>
        </row>
        <row r="4620">
          <cell r="C4620">
            <v>0</v>
          </cell>
          <cell r="E4620">
            <v>0</v>
          </cell>
        </row>
        <row r="4621">
          <cell r="C4621">
            <v>0</v>
          </cell>
          <cell r="E4621">
            <v>0</v>
          </cell>
        </row>
        <row r="4622">
          <cell r="C4622">
            <v>0</v>
          </cell>
          <cell r="E4622">
            <v>0</v>
          </cell>
        </row>
        <row r="4623">
          <cell r="C4623">
            <v>0</v>
          </cell>
          <cell r="E4623">
            <v>0</v>
          </cell>
        </row>
        <row r="4624">
          <cell r="C4624">
            <v>0</v>
          </cell>
          <cell r="E4624">
            <v>0</v>
          </cell>
        </row>
        <row r="4625">
          <cell r="C4625">
            <v>0</v>
          </cell>
          <cell r="E4625">
            <v>0</v>
          </cell>
        </row>
        <row r="4626">
          <cell r="C4626">
            <v>0</v>
          </cell>
          <cell r="E4626">
            <v>0</v>
          </cell>
        </row>
        <row r="4627">
          <cell r="C4627">
            <v>0</v>
          </cell>
          <cell r="E4627">
            <v>0</v>
          </cell>
        </row>
        <row r="4628">
          <cell r="C4628">
            <v>0</v>
          </cell>
          <cell r="E4628">
            <v>0</v>
          </cell>
        </row>
        <row r="4629">
          <cell r="C4629">
            <v>0</v>
          </cell>
          <cell r="E4629">
            <v>0</v>
          </cell>
        </row>
        <row r="4630">
          <cell r="C4630">
            <v>0</v>
          </cell>
          <cell r="E4630">
            <v>0</v>
          </cell>
        </row>
        <row r="4631">
          <cell r="C4631">
            <v>0</v>
          </cell>
          <cell r="E4631">
            <v>0</v>
          </cell>
        </row>
        <row r="4632">
          <cell r="C4632">
            <v>0</v>
          </cell>
          <cell r="E4632">
            <v>0</v>
          </cell>
        </row>
        <row r="4633">
          <cell r="C4633">
            <v>0</v>
          </cell>
          <cell r="E4633">
            <v>0</v>
          </cell>
        </row>
        <row r="4634">
          <cell r="C4634">
            <v>0</v>
          </cell>
          <cell r="E4634">
            <v>0</v>
          </cell>
        </row>
        <row r="4635">
          <cell r="C4635">
            <v>0</v>
          </cell>
          <cell r="E4635">
            <v>0</v>
          </cell>
        </row>
        <row r="4636">
          <cell r="C4636">
            <v>0</v>
          </cell>
          <cell r="E4636">
            <v>0</v>
          </cell>
        </row>
        <row r="4637">
          <cell r="C4637">
            <v>0</v>
          </cell>
          <cell r="E4637">
            <v>0</v>
          </cell>
        </row>
        <row r="4638">
          <cell r="C4638">
            <v>0</v>
          </cell>
          <cell r="E4638">
            <v>0</v>
          </cell>
        </row>
        <row r="4639">
          <cell r="C4639">
            <v>0</v>
          </cell>
          <cell r="E4639">
            <v>0</v>
          </cell>
        </row>
        <row r="4640">
          <cell r="C4640">
            <v>0</v>
          </cell>
          <cell r="E4640">
            <v>0</v>
          </cell>
        </row>
        <row r="4641">
          <cell r="C4641">
            <v>0</v>
          </cell>
          <cell r="E4641">
            <v>0</v>
          </cell>
        </row>
        <row r="4642">
          <cell r="C4642">
            <v>0</v>
          </cell>
          <cell r="E4642">
            <v>0</v>
          </cell>
        </row>
        <row r="4643">
          <cell r="C4643">
            <v>0</v>
          </cell>
          <cell r="E4643">
            <v>0</v>
          </cell>
        </row>
        <row r="4644">
          <cell r="C4644">
            <v>0</v>
          </cell>
          <cell r="E4644">
            <v>0</v>
          </cell>
        </row>
        <row r="4645">
          <cell r="C4645">
            <v>0</v>
          </cell>
          <cell r="E4645">
            <v>0</v>
          </cell>
        </row>
        <row r="4646">
          <cell r="C4646">
            <v>0</v>
          </cell>
          <cell r="E4646">
            <v>0</v>
          </cell>
        </row>
        <row r="4647">
          <cell r="C4647">
            <v>0</v>
          </cell>
          <cell r="E4647">
            <v>0</v>
          </cell>
        </row>
        <row r="4648">
          <cell r="C4648">
            <v>0</v>
          </cell>
          <cell r="E4648">
            <v>0</v>
          </cell>
        </row>
        <row r="4649">
          <cell r="C4649">
            <v>0</v>
          </cell>
          <cell r="E4649">
            <v>0</v>
          </cell>
        </row>
        <row r="4650">
          <cell r="C4650">
            <v>0</v>
          </cell>
          <cell r="E4650">
            <v>0</v>
          </cell>
        </row>
        <row r="4651">
          <cell r="C4651">
            <v>0</v>
          </cell>
          <cell r="E4651">
            <v>0</v>
          </cell>
        </row>
        <row r="4652">
          <cell r="C4652">
            <v>0</v>
          </cell>
          <cell r="E4652">
            <v>0</v>
          </cell>
        </row>
        <row r="4653">
          <cell r="C4653">
            <v>0</v>
          </cell>
          <cell r="E4653">
            <v>0</v>
          </cell>
        </row>
        <row r="4654">
          <cell r="C4654">
            <v>0</v>
          </cell>
          <cell r="E4654">
            <v>0</v>
          </cell>
        </row>
        <row r="4655">
          <cell r="C4655">
            <v>0</v>
          </cell>
          <cell r="E4655">
            <v>0</v>
          </cell>
        </row>
        <row r="4656">
          <cell r="C4656">
            <v>0</v>
          </cell>
          <cell r="E4656">
            <v>0</v>
          </cell>
        </row>
        <row r="4657">
          <cell r="C4657">
            <v>0</v>
          </cell>
          <cell r="E4657">
            <v>0</v>
          </cell>
        </row>
        <row r="4658">
          <cell r="C4658">
            <v>0</v>
          </cell>
          <cell r="E4658">
            <v>0</v>
          </cell>
        </row>
        <row r="4659">
          <cell r="C4659">
            <v>0</v>
          </cell>
          <cell r="E4659">
            <v>0</v>
          </cell>
        </row>
        <row r="4660">
          <cell r="C4660">
            <v>0</v>
          </cell>
          <cell r="E4660">
            <v>0</v>
          </cell>
        </row>
        <row r="4661">
          <cell r="C4661">
            <v>0</v>
          </cell>
          <cell r="E4661">
            <v>0</v>
          </cell>
        </row>
        <row r="4662">
          <cell r="C4662">
            <v>0</v>
          </cell>
          <cell r="E4662">
            <v>0</v>
          </cell>
        </row>
        <row r="4663">
          <cell r="C4663">
            <v>0</v>
          </cell>
          <cell r="E4663">
            <v>0</v>
          </cell>
        </row>
        <row r="4664">
          <cell r="C4664">
            <v>0</v>
          </cell>
          <cell r="E4664">
            <v>0</v>
          </cell>
        </row>
        <row r="4665">
          <cell r="C4665">
            <v>0</v>
          </cell>
          <cell r="E4665">
            <v>0</v>
          </cell>
        </row>
        <row r="4666">
          <cell r="C4666">
            <v>0</v>
          </cell>
          <cell r="E4666">
            <v>0</v>
          </cell>
        </row>
        <row r="4667">
          <cell r="C4667">
            <v>0</v>
          </cell>
          <cell r="E4667">
            <v>0</v>
          </cell>
        </row>
        <row r="4668">
          <cell r="C4668">
            <v>0</v>
          </cell>
          <cell r="E4668">
            <v>0</v>
          </cell>
        </row>
        <row r="4669">
          <cell r="C4669">
            <v>0</v>
          </cell>
          <cell r="E4669">
            <v>0</v>
          </cell>
        </row>
        <row r="4670">
          <cell r="C4670">
            <v>0</v>
          </cell>
          <cell r="E4670">
            <v>0</v>
          </cell>
        </row>
        <row r="4671">
          <cell r="C4671">
            <v>0</v>
          </cell>
          <cell r="E4671">
            <v>0</v>
          </cell>
        </row>
        <row r="4672">
          <cell r="C4672">
            <v>0</v>
          </cell>
          <cell r="E4672">
            <v>0</v>
          </cell>
        </row>
        <row r="4673">
          <cell r="C4673">
            <v>0</v>
          </cell>
          <cell r="E4673">
            <v>0</v>
          </cell>
        </row>
        <row r="4674">
          <cell r="C4674">
            <v>0</v>
          </cell>
          <cell r="E4674">
            <v>0</v>
          </cell>
        </row>
        <row r="4675">
          <cell r="C4675">
            <v>0</v>
          </cell>
          <cell r="E4675">
            <v>0</v>
          </cell>
        </row>
        <row r="4676">
          <cell r="C4676">
            <v>0</v>
          </cell>
          <cell r="E4676">
            <v>0</v>
          </cell>
        </row>
        <row r="4677">
          <cell r="C4677">
            <v>0</v>
          </cell>
          <cell r="E4677">
            <v>0</v>
          </cell>
        </row>
        <row r="4678">
          <cell r="C4678">
            <v>0</v>
          </cell>
          <cell r="E4678">
            <v>0</v>
          </cell>
        </row>
        <row r="4679">
          <cell r="C4679">
            <v>0</v>
          </cell>
          <cell r="E4679">
            <v>0</v>
          </cell>
        </row>
        <row r="4680">
          <cell r="C4680">
            <v>0</v>
          </cell>
          <cell r="E4680">
            <v>0</v>
          </cell>
        </row>
        <row r="4681">
          <cell r="C4681">
            <v>0</v>
          </cell>
          <cell r="E4681">
            <v>0</v>
          </cell>
        </row>
        <row r="4682">
          <cell r="C4682">
            <v>0</v>
          </cell>
          <cell r="E4682">
            <v>0</v>
          </cell>
        </row>
        <row r="4683">
          <cell r="C4683">
            <v>0</v>
          </cell>
          <cell r="E4683">
            <v>0</v>
          </cell>
        </row>
        <row r="4684">
          <cell r="C4684">
            <v>0</v>
          </cell>
          <cell r="E4684">
            <v>0</v>
          </cell>
        </row>
        <row r="4685">
          <cell r="C4685">
            <v>0</v>
          </cell>
          <cell r="E4685">
            <v>0</v>
          </cell>
        </row>
        <row r="4686">
          <cell r="C4686">
            <v>0</v>
          </cell>
          <cell r="E4686">
            <v>0</v>
          </cell>
        </row>
        <row r="4687">
          <cell r="C4687">
            <v>0</v>
          </cell>
          <cell r="E4687">
            <v>0</v>
          </cell>
        </row>
        <row r="4688">
          <cell r="C4688">
            <v>0</v>
          </cell>
          <cell r="E4688">
            <v>0</v>
          </cell>
        </row>
        <row r="4689">
          <cell r="C4689">
            <v>0</v>
          </cell>
          <cell r="E4689">
            <v>0</v>
          </cell>
        </row>
        <row r="4690">
          <cell r="C4690">
            <v>0</v>
          </cell>
          <cell r="E4690">
            <v>0</v>
          </cell>
        </row>
        <row r="4691">
          <cell r="C4691">
            <v>0</v>
          </cell>
          <cell r="E4691">
            <v>0</v>
          </cell>
        </row>
        <row r="4692">
          <cell r="C4692">
            <v>0</v>
          </cell>
          <cell r="E4692">
            <v>0</v>
          </cell>
        </row>
        <row r="4693">
          <cell r="C4693">
            <v>0</v>
          </cell>
          <cell r="E4693">
            <v>0</v>
          </cell>
        </row>
        <row r="4694">
          <cell r="C4694">
            <v>0</v>
          </cell>
          <cell r="E4694">
            <v>0</v>
          </cell>
        </row>
        <row r="4695">
          <cell r="C4695">
            <v>0</v>
          </cell>
          <cell r="E4695">
            <v>0</v>
          </cell>
        </row>
        <row r="4696">
          <cell r="C4696">
            <v>0</v>
          </cell>
          <cell r="E4696">
            <v>0</v>
          </cell>
        </row>
        <row r="4697">
          <cell r="C4697">
            <v>0</v>
          </cell>
          <cell r="E4697">
            <v>0</v>
          </cell>
        </row>
        <row r="4698">
          <cell r="C4698">
            <v>0</v>
          </cell>
          <cell r="E4698">
            <v>0</v>
          </cell>
        </row>
        <row r="4699">
          <cell r="C4699">
            <v>0</v>
          </cell>
          <cell r="E4699">
            <v>0</v>
          </cell>
        </row>
        <row r="4700">
          <cell r="C4700">
            <v>0</v>
          </cell>
          <cell r="E4700">
            <v>0</v>
          </cell>
        </row>
        <row r="4701">
          <cell r="C4701">
            <v>0</v>
          </cell>
          <cell r="E4701">
            <v>0</v>
          </cell>
        </row>
        <row r="4702">
          <cell r="C4702">
            <v>0</v>
          </cell>
          <cell r="E4702">
            <v>0</v>
          </cell>
        </row>
        <row r="4703">
          <cell r="C4703">
            <v>0</v>
          </cell>
          <cell r="E4703">
            <v>0</v>
          </cell>
        </row>
        <row r="4704">
          <cell r="C4704">
            <v>0</v>
          </cell>
          <cell r="E4704">
            <v>0</v>
          </cell>
        </row>
        <row r="4705">
          <cell r="C4705">
            <v>0</v>
          </cell>
          <cell r="E4705">
            <v>0</v>
          </cell>
        </row>
        <row r="4706">
          <cell r="C4706">
            <v>0</v>
          </cell>
          <cell r="E4706">
            <v>0</v>
          </cell>
        </row>
        <row r="4707">
          <cell r="C4707">
            <v>0</v>
          </cell>
          <cell r="E4707">
            <v>0</v>
          </cell>
        </row>
        <row r="4708">
          <cell r="C4708">
            <v>0</v>
          </cell>
          <cell r="E4708">
            <v>0</v>
          </cell>
        </row>
        <row r="4709">
          <cell r="C4709">
            <v>0</v>
          </cell>
          <cell r="E4709">
            <v>0</v>
          </cell>
        </row>
        <row r="4710">
          <cell r="C4710">
            <v>0</v>
          </cell>
          <cell r="E4710">
            <v>0</v>
          </cell>
        </row>
        <row r="4711">
          <cell r="C4711">
            <v>0</v>
          </cell>
          <cell r="E4711">
            <v>0</v>
          </cell>
        </row>
        <row r="4712">
          <cell r="C4712">
            <v>0</v>
          </cell>
          <cell r="E4712">
            <v>0</v>
          </cell>
        </row>
        <row r="4713">
          <cell r="C4713">
            <v>0</v>
          </cell>
          <cell r="E4713">
            <v>0</v>
          </cell>
        </row>
        <row r="4714">
          <cell r="C4714">
            <v>0</v>
          </cell>
          <cell r="E4714">
            <v>0</v>
          </cell>
        </row>
        <row r="4715">
          <cell r="C4715">
            <v>0</v>
          </cell>
          <cell r="E4715">
            <v>0</v>
          </cell>
        </row>
        <row r="4716">
          <cell r="C4716">
            <v>0</v>
          </cell>
          <cell r="E4716">
            <v>0</v>
          </cell>
        </row>
        <row r="4717">
          <cell r="C4717">
            <v>0</v>
          </cell>
          <cell r="E4717">
            <v>0</v>
          </cell>
        </row>
        <row r="4718">
          <cell r="C4718">
            <v>0</v>
          </cell>
          <cell r="E4718">
            <v>0</v>
          </cell>
        </row>
        <row r="4719">
          <cell r="C4719">
            <v>0</v>
          </cell>
          <cell r="E4719">
            <v>0</v>
          </cell>
        </row>
        <row r="4720">
          <cell r="C4720">
            <v>0</v>
          </cell>
          <cell r="E4720">
            <v>0</v>
          </cell>
        </row>
        <row r="4721">
          <cell r="C4721">
            <v>0</v>
          </cell>
          <cell r="E4721">
            <v>0</v>
          </cell>
        </row>
        <row r="4722">
          <cell r="C4722">
            <v>0</v>
          </cell>
          <cell r="E4722">
            <v>0</v>
          </cell>
        </row>
        <row r="4723">
          <cell r="C4723">
            <v>0</v>
          </cell>
          <cell r="E4723">
            <v>0</v>
          </cell>
        </row>
        <row r="4724">
          <cell r="C4724">
            <v>0</v>
          </cell>
          <cell r="E4724">
            <v>0</v>
          </cell>
        </row>
        <row r="4725">
          <cell r="C4725">
            <v>0</v>
          </cell>
          <cell r="E4725">
            <v>0</v>
          </cell>
        </row>
        <row r="4726">
          <cell r="C4726">
            <v>0</v>
          </cell>
          <cell r="E4726">
            <v>0</v>
          </cell>
        </row>
        <row r="4727">
          <cell r="C4727">
            <v>0</v>
          </cell>
          <cell r="E4727">
            <v>0</v>
          </cell>
        </row>
        <row r="4728">
          <cell r="C4728">
            <v>0</v>
          </cell>
          <cell r="E4728">
            <v>0</v>
          </cell>
        </row>
        <row r="4729">
          <cell r="C4729">
            <v>0</v>
          </cell>
          <cell r="E4729">
            <v>0</v>
          </cell>
        </row>
        <row r="4730">
          <cell r="C4730">
            <v>0</v>
          </cell>
          <cell r="E4730">
            <v>0</v>
          </cell>
        </row>
        <row r="4731">
          <cell r="C4731">
            <v>0</v>
          </cell>
          <cell r="E4731">
            <v>0</v>
          </cell>
        </row>
        <row r="4732">
          <cell r="C4732">
            <v>0</v>
          </cell>
          <cell r="E4732">
            <v>0</v>
          </cell>
        </row>
        <row r="4733">
          <cell r="C4733">
            <v>0</v>
          </cell>
          <cell r="E4733">
            <v>0</v>
          </cell>
        </row>
        <row r="4734">
          <cell r="C4734">
            <v>0</v>
          </cell>
          <cell r="E4734">
            <v>0</v>
          </cell>
        </row>
        <row r="4735">
          <cell r="C4735">
            <v>0</v>
          </cell>
          <cell r="E4735">
            <v>0</v>
          </cell>
        </row>
        <row r="4736">
          <cell r="C4736">
            <v>0</v>
          </cell>
          <cell r="E4736">
            <v>0</v>
          </cell>
        </row>
        <row r="4737">
          <cell r="C4737">
            <v>0</v>
          </cell>
          <cell r="E4737">
            <v>0</v>
          </cell>
        </row>
        <row r="4738">
          <cell r="C4738">
            <v>0</v>
          </cell>
          <cell r="E4738">
            <v>0</v>
          </cell>
        </row>
        <row r="4739">
          <cell r="C4739">
            <v>0</v>
          </cell>
          <cell r="E4739">
            <v>0</v>
          </cell>
        </row>
        <row r="4740">
          <cell r="C4740">
            <v>0</v>
          </cell>
          <cell r="E4740">
            <v>0</v>
          </cell>
        </row>
        <row r="4741">
          <cell r="C4741">
            <v>0</v>
          </cell>
          <cell r="E4741">
            <v>0</v>
          </cell>
        </row>
        <row r="4742">
          <cell r="C4742">
            <v>0</v>
          </cell>
          <cell r="E4742">
            <v>0</v>
          </cell>
        </row>
        <row r="4743">
          <cell r="C4743">
            <v>0</v>
          </cell>
          <cell r="E4743">
            <v>0</v>
          </cell>
        </row>
        <row r="4744">
          <cell r="C4744">
            <v>0</v>
          </cell>
          <cell r="E4744">
            <v>0</v>
          </cell>
        </row>
        <row r="4745">
          <cell r="C4745">
            <v>0</v>
          </cell>
          <cell r="E4745">
            <v>0</v>
          </cell>
        </row>
        <row r="4746">
          <cell r="C4746">
            <v>0</v>
          </cell>
          <cell r="E4746">
            <v>0</v>
          </cell>
        </row>
        <row r="4747">
          <cell r="C4747">
            <v>0</v>
          </cell>
          <cell r="E4747">
            <v>0</v>
          </cell>
        </row>
        <row r="4748">
          <cell r="C4748">
            <v>0</v>
          </cell>
          <cell r="E4748">
            <v>0</v>
          </cell>
        </row>
        <row r="4749">
          <cell r="C4749">
            <v>0</v>
          </cell>
          <cell r="E4749">
            <v>0</v>
          </cell>
        </row>
        <row r="4750">
          <cell r="C4750">
            <v>0</v>
          </cell>
          <cell r="E4750">
            <v>0</v>
          </cell>
        </row>
        <row r="4751">
          <cell r="C4751">
            <v>0</v>
          </cell>
          <cell r="E4751">
            <v>0</v>
          </cell>
        </row>
        <row r="4752">
          <cell r="C4752">
            <v>0</v>
          </cell>
          <cell r="E4752">
            <v>0</v>
          </cell>
        </row>
        <row r="4753">
          <cell r="C4753">
            <v>0</v>
          </cell>
          <cell r="E4753">
            <v>0</v>
          </cell>
        </row>
        <row r="4754">
          <cell r="C4754">
            <v>0</v>
          </cell>
          <cell r="E4754">
            <v>0</v>
          </cell>
        </row>
        <row r="4755">
          <cell r="C4755">
            <v>0</v>
          </cell>
          <cell r="E4755">
            <v>0</v>
          </cell>
        </row>
        <row r="4756">
          <cell r="C4756">
            <v>0</v>
          </cell>
          <cell r="E4756">
            <v>0</v>
          </cell>
        </row>
        <row r="4757">
          <cell r="C4757">
            <v>0</v>
          </cell>
          <cell r="E4757">
            <v>0</v>
          </cell>
        </row>
        <row r="4758">
          <cell r="C4758">
            <v>0</v>
          </cell>
          <cell r="E4758">
            <v>0</v>
          </cell>
        </row>
        <row r="4759">
          <cell r="C4759">
            <v>0</v>
          </cell>
          <cell r="E4759">
            <v>0</v>
          </cell>
        </row>
        <row r="4760">
          <cell r="C4760">
            <v>0</v>
          </cell>
          <cell r="E4760">
            <v>0</v>
          </cell>
        </row>
        <row r="4761">
          <cell r="C4761">
            <v>0</v>
          </cell>
          <cell r="E4761">
            <v>0</v>
          </cell>
        </row>
        <row r="4762">
          <cell r="C4762">
            <v>0</v>
          </cell>
          <cell r="E4762">
            <v>0</v>
          </cell>
        </row>
        <row r="4763">
          <cell r="C4763">
            <v>0</v>
          </cell>
          <cell r="E4763">
            <v>0</v>
          </cell>
        </row>
        <row r="4764">
          <cell r="C4764">
            <v>0</v>
          </cell>
          <cell r="E4764">
            <v>0</v>
          </cell>
        </row>
        <row r="4765">
          <cell r="C4765">
            <v>0</v>
          </cell>
          <cell r="E4765">
            <v>0</v>
          </cell>
        </row>
        <row r="4766">
          <cell r="C4766">
            <v>0</v>
          </cell>
          <cell r="E4766">
            <v>0</v>
          </cell>
        </row>
        <row r="4767">
          <cell r="C4767">
            <v>0</v>
          </cell>
          <cell r="E4767">
            <v>0</v>
          </cell>
        </row>
        <row r="4768">
          <cell r="C4768">
            <v>0</v>
          </cell>
          <cell r="E4768">
            <v>0</v>
          </cell>
        </row>
        <row r="4769">
          <cell r="C4769">
            <v>0</v>
          </cell>
          <cell r="E4769">
            <v>0</v>
          </cell>
        </row>
        <row r="4770">
          <cell r="C4770">
            <v>0</v>
          </cell>
          <cell r="E4770">
            <v>0</v>
          </cell>
        </row>
        <row r="4771">
          <cell r="C4771">
            <v>0</v>
          </cell>
          <cell r="E4771">
            <v>0</v>
          </cell>
        </row>
        <row r="4772">
          <cell r="C4772">
            <v>0</v>
          </cell>
          <cell r="E4772">
            <v>0</v>
          </cell>
        </row>
        <row r="4773">
          <cell r="C4773">
            <v>0</v>
          </cell>
          <cell r="E4773">
            <v>0</v>
          </cell>
        </row>
        <row r="4774">
          <cell r="C4774">
            <v>0</v>
          </cell>
          <cell r="E4774">
            <v>0</v>
          </cell>
        </row>
        <row r="4775">
          <cell r="C4775">
            <v>0</v>
          </cell>
          <cell r="E4775">
            <v>0</v>
          </cell>
        </row>
        <row r="4776">
          <cell r="C4776">
            <v>0</v>
          </cell>
          <cell r="E4776">
            <v>0</v>
          </cell>
        </row>
        <row r="4777">
          <cell r="C4777">
            <v>0</v>
          </cell>
          <cell r="E4777">
            <v>0</v>
          </cell>
        </row>
        <row r="4778">
          <cell r="C4778">
            <v>0</v>
          </cell>
          <cell r="E4778">
            <v>0</v>
          </cell>
        </row>
        <row r="4779">
          <cell r="C4779">
            <v>0</v>
          </cell>
          <cell r="E4779">
            <v>0</v>
          </cell>
        </row>
        <row r="4780">
          <cell r="C4780">
            <v>0</v>
          </cell>
          <cell r="E4780">
            <v>0</v>
          </cell>
        </row>
        <row r="4781">
          <cell r="C4781">
            <v>0</v>
          </cell>
          <cell r="E4781">
            <v>0</v>
          </cell>
        </row>
        <row r="4782">
          <cell r="C4782">
            <v>0</v>
          </cell>
          <cell r="E4782">
            <v>0</v>
          </cell>
        </row>
        <row r="4783">
          <cell r="C4783">
            <v>0</v>
          </cell>
          <cell r="E4783">
            <v>0</v>
          </cell>
        </row>
        <row r="4784">
          <cell r="C4784">
            <v>0</v>
          </cell>
          <cell r="E4784">
            <v>0</v>
          </cell>
        </row>
        <row r="4785">
          <cell r="C4785">
            <v>0</v>
          </cell>
          <cell r="E4785">
            <v>0</v>
          </cell>
        </row>
        <row r="4786">
          <cell r="C4786">
            <v>0</v>
          </cell>
          <cell r="E4786">
            <v>0</v>
          </cell>
        </row>
        <row r="4787">
          <cell r="C4787">
            <v>0</v>
          </cell>
          <cell r="E4787">
            <v>0</v>
          </cell>
        </row>
        <row r="4788">
          <cell r="C4788">
            <v>0</v>
          </cell>
          <cell r="E4788">
            <v>0</v>
          </cell>
        </row>
        <row r="4789">
          <cell r="C4789">
            <v>0</v>
          </cell>
          <cell r="E4789">
            <v>0</v>
          </cell>
        </row>
        <row r="4790">
          <cell r="C4790">
            <v>0</v>
          </cell>
          <cell r="E4790">
            <v>0</v>
          </cell>
        </row>
        <row r="4791">
          <cell r="C4791">
            <v>0</v>
          </cell>
          <cell r="E4791">
            <v>0</v>
          </cell>
        </row>
        <row r="4792">
          <cell r="C4792">
            <v>0</v>
          </cell>
          <cell r="E4792">
            <v>0</v>
          </cell>
        </row>
        <row r="4793">
          <cell r="C4793">
            <v>0</v>
          </cell>
          <cell r="E4793">
            <v>0</v>
          </cell>
        </row>
        <row r="4794">
          <cell r="C4794">
            <v>0</v>
          </cell>
          <cell r="E4794">
            <v>0</v>
          </cell>
        </row>
        <row r="4795">
          <cell r="C4795">
            <v>0</v>
          </cell>
          <cell r="E4795">
            <v>0</v>
          </cell>
        </row>
        <row r="4796">
          <cell r="C4796">
            <v>0</v>
          </cell>
          <cell r="E4796">
            <v>0</v>
          </cell>
        </row>
        <row r="4797">
          <cell r="C4797">
            <v>0</v>
          </cell>
          <cell r="E4797">
            <v>0</v>
          </cell>
        </row>
        <row r="4798">
          <cell r="C4798">
            <v>0</v>
          </cell>
          <cell r="E4798">
            <v>0</v>
          </cell>
        </row>
        <row r="4799">
          <cell r="C4799">
            <v>0</v>
          </cell>
          <cell r="E4799">
            <v>0</v>
          </cell>
        </row>
        <row r="4800">
          <cell r="C4800">
            <v>0</v>
          </cell>
          <cell r="E4800">
            <v>0</v>
          </cell>
        </row>
        <row r="4801">
          <cell r="C4801">
            <v>0</v>
          </cell>
          <cell r="E4801">
            <v>0</v>
          </cell>
        </row>
        <row r="4802">
          <cell r="C4802">
            <v>0</v>
          </cell>
          <cell r="E4802">
            <v>0</v>
          </cell>
        </row>
        <row r="4803">
          <cell r="C4803">
            <v>0</v>
          </cell>
          <cell r="E4803">
            <v>0</v>
          </cell>
        </row>
        <row r="4804">
          <cell r="C4804">
            <v>0</v>
          </cell>
          <cell r="E4804">
            <v>0</v>
          </cell>
        </row>
        <row r="4805">
          <cell r="C4805">
            <v>0</v>
          </cell>
          <cell r="E4805">
            <v>0</v>
          </cell>
        </row>
        <row r="4806">
          <cell r="C4806">
            <v>0</v>
          </cell>
          <cell r="E4806">
            <v>0</v>
          </cell>
        </row>
        <row r="4807">
          <cell r="C4807">
            <v>0</v>
          </cell>
          <cell r="E4807">
            <v>0</v>
          </cell>
        </row>
        <row r="4808">
          <cell r="C4808">
            <v>0</v>
          </cell>
          <cell r="E4808">
            <v>0</v>
          </cell>
        </row>
        <row r="4809">
          <cell r="C4809">
            <v>0</v>
          </cell>
          <cell r="E4809">
            <v>0</v>
          </cell>
        </row>
        <row r="4810">
          <cell r="C4810">
            <v>0</v>
          </cell>
          <cell r="E4810">
            <v>0</v>
          </cell>
        </row>
        <row r="4811">
          <cell r="C4811">
            <v>0</v>
          </cell>
          <cell r="E4811">
            <v>0</v>
          </cell>
        </row>
        <row r="4812">
          <cell r="C4812">
            <v>0</v>
          </cell>
          <cell r="E4812">
            <v>0</v>
          </cell>
        </row>
        <row r="4813">
          <cell r="C4813">
            <v>0</v>
          </cell>
          <cell r="E4813">
            <v>0</v>
          </cell>
        </row>
        <row r="4814">
          <cell r="C4814">
            <v>0</v>
          </cell>
          <cell r="E4814">
            <v>0</v>
          </cell>
        </row>
        <row r="4815">
          <cell r="C4815">
            <v>0</v>
          </cell>
          <cell r="E4815">
            <v>0</v>
          </cell>
        </row>
        <row r="4816">
          <cell r="C4816">
            <v>0</v>
          </cell>
          <cell r="E4816">
            <v>0</v>
          </cell>
        </row>
        <row r="4817">
          <cell r="C4817">
            <v>0</v>
          </cell>
          <cell r="E4817">
            <v>0</v>
          </cell>
        </row>
        <row r="4818">
          <cell r="C4818">
            <v>0</v>
          </cell>
          <cell r="E4818">
            <v>0</v>
          </cell>
        </row>
        <row r="4819">
          <cell r="C4819">
            <v>0</v>
          </cell>
          <cell r="E4819">
            <v>0</v>
          </cell>
        </row>
        <row r="4820">
          <cell r="C4820">
            <v>0</v>
          </cell>
          <cell r="E4820">
            <v>0</v>
          </cell>
        </row>
        <row r="4821">
          <cell r="C4821">
            <v>0</v>
          </cell>
          <cell r="E4821">
            <v>0</v>
          </cell>
        </row>
        <row r="4822">
          <cell r="C4822">
            <v>0</v>
          </cell>
          <cell r="E4822">
            <v>0</v>
          </cell>
        </row>
        <row r="4823">
          <cell r="C4823">
            <v>0</v>
          </cell>
          <cell r="E4823">
            <v>0</v>
          </cell>
        </row>
        <row r="4824">
          <cell r="C4824">
            <v>0</v>
          </cell>
          <cell r="E4824">
            <v>0</v>
          </cell>
        </row>
        <row r="4825">
          <cell r="C4825">
            <v>0</v>
          </cell>
          <cell r="E4825">
            <v>0</v>
          </cell>
        </row>
        <row r="4826">
          <cell r="C4826">
            <v>0</v>
          </cell>
          <cell r="E4826">
            <v>0</v>
          </cell>
        </row>
        <row r="4827">
          <cell r="C4827">
            <v>0</v>
          </cell>
          <cell r="E4827">
            <v>0</v>
          </cell>
        </row>
        <row r="4828">
          <cell r="C4828">
            <v>0</v>
          </cell>
          <cell r="E4828">
            <v>0</v>
          </cell>
        </row>
        <row r="4829">
          <cell r="C4829">
            <v>0</v>
          </cell>
          <cell r="E4829">
            <v>0</v>
          </cell>
        </row>
        <row r="4830">
          <cell r="C4830">
            <v>0</v>
          </cell>
          <cell r="E4830">
            <v>0</v>
          </cell>
        </row>
        <row r="4831">
          <cell r="C4831">
            <v>0</v>
          </cell>
          <cell r="E4831">
            <v>0</v>
          </cell>
        </row>
        <row r="4832">
          <cell r="C4832">
            <v>0</v>
          </cell>
          <cell r="E4832">
            <v>0</v>
          </cell>
        </row>
        <row r="4833">
          <cell r="C4833">
            <v>0</v>
          </cell>
          <cell r="E4833">
            <v>0</v>
          </cell>
        </row>
        <row r="4834">
          <cell r="C4834">
            <v>0</v>
          </cell>
          <cell r="E4834">
            <v>0</v>
          </cell>
        </row>
        <row r="4835">
          <cell r="C4835">
            <v>0</v>
          </cell>
          <cell r="E4835">
            <v>0</v>
          </cell>
        </row>
        <row r="4836">
          <cell r="C4836">
            <v>0</v>
          </cell>
          <cell r="E4836">
            <v>0</v>
          </cell>
        </row>
        <row r="4837">
          <cell r="C4837">
            <v>0</v>
          </cell>
          <cell r="E4837">
            <v>0</v>
          </cell>
        </row>
        <row r="4838">
          <cell r="C4838">
            <v>0</v>
          </cell>
          <cell r="E4838">
            <v>0</v>
          </cell>
        </row>
        <row r="4839">
          <cell r="C4839">
            <v>0</v>
          </cell>
          <cell r="E4839">
            <v>0</v>
          </cell>
        </row>
        <row r="4840">
          <cell r="C4840">
            <v>0</v>
          </cell>
          <cell r="E4840">
            <v>0</v>
          </cell>
        </row>
        <row r="4841">
          <cell r="C4841">
            <v>0</v>
          </cell>
          <cell r="E4841">
            <v>0</v>
          </cell>
        </row>
        <row r="4842">
          <cell r="C4842">
            <v>0</v>
          </cell>
          <cell r="E4842">
            <v>0</v>
          </cell>
        </row>
        <row r="4843">
          <cell r="C4843">
            <v>0</v>
          </cell>
          <cell r="E4843">
            <v>0</v>
          </cell>
        </row>
        <row r="4844">
          <cell r="C4844">
            <v>0</v>
          </cell>
          <cell r="E4844">
            <v>0</v>
          </cell>
        </row>
        <row r="4845">
          <cell r="C4845">
            <v>0</v>
          </cell>
          <cell r="E4845">
            <v>0</v>
          </cell>
        </row>
        <row r="4846">
          <cell r="C4846">
            <v>0</v>
          </cell>
          <cell r="E4846">
            <v>0</v>
          </cell>
        </row>
        <row r="4847">
          <cell r="C4847">
            <v>0</v>
          </cell>
          <cell r="E4847">
            <v>0</v>
          </cell>
        </row>
        <row r="4848">
          <cell r="C4848">
            <v>0</v>
          </cell>
          <cell r="E4848">
            <v>0</v>
          </cell>
        </row>
        <row r="4849">
          <cell r="C4849">
            <v>0</v>
          </cell>
          <cell r="E4849">
            <v>0</v>
          </cell>
        </row>
        <row r="4850">
          <cell r="C4850">
            <v>0</v>
          </cell>
          <cell r="E4850">
            <v>0</v>
          </cell>
        </row>
        <row r="4851">
          <cell r="C4851">
            <v>0</v>
          </cell>
          <cell r="E4851">
            <v>0</v>
          </cell>
        </row>
        <row r="4852">
          <cell r="C4852">
            <v>0</v>
          </cell>
          <cell r="E4852">
            <v>0</v>
          </cell>
        </row>
        <row r="4853">
          <cell r="C4853">
            <v>0</v>
          </cell>
          <cell r="E4853">
            <v>0</v>
          </cell>
        </row>
        <row r="4854">
          <cell r="C4854">
            <v>0</v>
          </cell>
          <cell r="E4854">
            <v>0</v>
          </cell>
        </row>
        <row r="4855">
          <cell r="C4855">
            <v>0</v>
          </cell>
          <cell r="E4855">
            <v>0</v>
          </cell>
        </row>
        <row r="4856">
          <cell r="C4856">
            <v>0</v>
          </cell>
          <cell r="E4856">
            <v>0</v>
          </cell>
        </row>
        <row r="4857">
          <cell r="C4857">
            <v>0</v>
          </cell>
          <cell r="E4857">
            <v>0</v>
          </cell>
        </row>
        <row r="4858">
          <cell r="C4858">
            <v>0</v>
          </cell>
          <cell r="E4858">
            <v>0</v>
          </cell>
        </row>
        <row r="4859">
          <cell r="C4859">
            <v>0</v>
          </cell>
          <cell r="E4859">
            <v>0</v>
          </cell>
        </row>
        <row r="4860">
          <cell r="C4860">
            <v>0</v>
          </cell>
          <cell r="E4860">
            <v>0</v>
          </cell>
        </row>
        <row r="4861">
          <cell r="C4861">
            <v>0</v>
          </cell>
          <cell r="E4861">
            <v>0</v>
          </cell>
        </row>
        <row r="4862">
          <cell r="C4862">
            <v>0</v>
          </cell>
          <cell r="E4862">
            <v>0</v>
          </cell>
        </row>
        <row r="4863">
          <cell r="C4863">
            <v>0</v>
          </cell>
          <cell r="E4863">
            <v>0</v>
          </cell>
        </row>
        <row r="4864">
          <cell r="C4864">
            <v>0</v>
          </cell>
          <cell r="E4864">
            <v>0</v>
          </cell>
        </row>
        <row r="4865">
          <cell r="C4865">
            <v>0</v>
          </cell>
          <cell r="E4865">
            <v>0</v>
          </cell>
        </row>
        <row r="4866">
          <cell r="C4866">
            <v>0</v>
          </cell>
          <cell r="E4866">
            <v>0</v>
          </cell>
        </row>
        <row r="4867">
          <cell r="C4867">
            <v>0</v>
          </cell>
          <cell r="E4867">
            <v>0</v>
          </cell>
        </row>
        <row r="4868">
          <cell r="C4868">
            <v>0</v>
          </cell>
          <cell r="E4868">
            <v>0</v>
          </cell>
        </row>
        <row r="4869">
          <cell r="C4869">
            <v>0</v>
          </cell>
          <cell r="E4869">
            <v>0</v>
          </cell>
        </row>
        <row r="4870">
          <cell r="C4870">
            <v>0</v>
          </cell>
          <cell r="E4870">
            <v>0</v>
          </cell>
        </row>
        <row r="4871">
          <cell r="C4871">
            <v>0</v>
          </cell>
          <cell r="E4871">
            <v>0</v>
          </cell>
        </row>
        <row r="4872">
          <cell r="C4872">
            <v>0</v>
          </cell>
          <cell r="E4872">
            <v>0</v>
          </cell>
        </row>
        <row r="4873">
          <cell r="C4873">
            <v>0</v>
          </cell>
          <cell r="E4873">
            <v>0</v>
          </cell>
        </row>
        <row r="4874">
          <cell r="C4874">
            <v>0</v>
          </cell>
          <cell r="E4874">
            <v>0</v>
          </cell>
        </row>
        <row r="4875">
          <cell r="C4875">
            <v>0</v>
          </cell>
          <cell r="E4875">
            <v>0</v>
          </cell>
        </row>
        <row r="4876">
          <cell r="C4876">
            <v>0</v>
          </cell>
          <cell r="E4876">
            <v>0</v>
          </cell>
        </row>
        <row r="4877">
          <cell r="C4877">
            <v>0</v>
          </cell>
          <cell r="E4877">
            <v>0</v>
          </cell>
        </row>
        <row r="4878">
          <cell r="C4878">
            <v>0</v>
          </cell>
          <cell r="E4878">
            <v>0</v>
          </cell>
        </row>
        <row r="4879">
          <cell r="C4879">
            <v>0</v>
          </cell>
          <cell r="E4879">
            <v>0</v>
          </cell>
        </row>
        <row r="4880">
          <cell r="C4880">
            <v>0</v>
          </cell>
          <cell r="E4880">
            <v>0</v>
          </cell>
        </row>
        <row r="4881">
          <cell r="C4881">
            <v>0</v>
          </cell>
          <cell r="E4881">
            <v>0</v>
          </cell>
        </row>
        <row r="4882">
          <cell r="C4882">
            <v>0</v>
          </cell>
          <cell r="E4882">
            <v>0</v>
          </cell>
        </row>
        <row r="4883">
          <cell r="C4883">
            <v>0</v>
          </cell>
          <cell r="E4883">
            <v>0</v>
          </cell>
        </row>
        <row r="4884">
          <cell r="C4884">
            <v>0</v>
          </cell>
          <cell r="E4884">
            <v>0</v>
          </cell>
        </row>
        <row r="4885">
          <cell r="C4885">
            <v>0</v>
          </cell>
          <cell r="E4885">
            <v>0</v>
          </cell>
        </row>
        <row r="4886">
          <cell r="C4886">
            <v>0</v>
          </cell>
          <cell r="E4886">
            <v>0</v>
          </cell>
        </row>
        <row r="4887">
          <cell r="C4887">
            <v>0</v>
          </cell>
          <cell r="E4887">
            <v>0</v>
          </cell>
        </row>
        <row r="4888">
          <cell r="C4888">
            <v>0</v>
          </cell>
          <cell r="E4888">
            <v>0</v>
          </cell>
        </row>
        <row r="4889">
          <cell r="C4889">
            <v>0</v>
          </cell>
          <cell r="E4889">
            <v>0</v>
          </cell>
        </row>
        <row r="4890">
          <cell r="C4890">
            <v>0</v>
          </cell>
          <cell r="E4890">
            <v>0</v>
          </cell>
        </row>
        <row r="4891">
          <cell r="C4891">
            <v>0</v>
          </cell>
          <cell r="E4891">
            <v>0</v>
          </cell>
        </row>
        <row r="4892">
          <cell r="C4892">
            <v>0</v>
          </cell>
          <cell r="E4892">
            <v>0</v>
          </cell>
        </row>
        <row r="4893">
          <cell r="C4893">
            <v>0</v>
          </cell>
          <cell r="E4893">
            <v>0</v>
          </cell>
        </row>
        <row r="4894">
          <cell r="C4894">
            <v>0</v>
          </cell>
          <cell r="E4894">
            <v>0</v>
          </cell>
        </row>
        <row r="4895">
          <cell r="C4895">
            <v>0</v>
          </cell>
          <cell r="E4895">
            <v>0</v>
          </cell>
        </row>
        <row r="4896">
          <cell r="C4896">
            <v>0</v>
          </cell>
          <cell r="E4896">
            <v>0</v>
          </cell>
        </row>
        <row r="4897">
          <cell r="C4897">
            <v>0</v>
          </cell>
          <cell r="E4897">
            <v>0</v>
          </cell>
        </row>
        <row r="4898">
          <cell r="C4898">
            <v>0</v>
          </cell>
          <cell r="E4898">
            <v>0</v>
          </cell>
        </row>
        <row r="4899">
          <cell r="C4899">
            <v>0</v>
          </cell>
          <cell r="E4899">
            <v>0</v>
          </cell>
        </row>
        <row r="4900">
          <cell r="C4900">
            <v>0</v>
          </cell>
          <cell r="E4900">
            <v>0</v>
          </cell>
        </row>
        <row r="4901">
          <cell r="C4901">
            <v>0</v>
          </cell>
          <cell r="E4901">
            <v>0</v>
          </cell>
        </row>
        <row r="4902">
          <cell r="C4902">
            <v>0</v>
          </cell>
          <cell r="E4902">
            <v>0</v>
          </cell>
        </row>
        <row r="4903">
          <cell r="C4903">
            <v>0</v>
          </cell>
          <cell r="E4903">
            <v>0</v>
          </cell>
        </row>
        <row r="4904">
          <cell r="C4904">
            <v>0</v>
          </cell>
          <cell r="E4904">
            <v>0</v>
          </cell>
        </row>
        <row r="4905">
          <cell r="C4905">
            <v>0</v>
          </cell>
          <cell r="E4905">
            <v>0</v>
          </cell>
        </row>
        <row r="4906">
          <cell r="C4906">
            <v>0</v>
          </cell>
          <cell r="E4906">
            <v>0</v>
          </cell>
        </row>
        <row r="4907">
          <cell r="C4907">
            <v>0</v>
          </cell>
          <cell r="E4907">
            <v>0</v>
          </cell>
        </row>
        <row r="4908">
          <cell r="C4908">
            <v>0</v>
          </cell>
          <cell r="E4908">
            <v>0</v>
          </cell>
        </row>
        <row r="4909">
          <cell r="C4909">
            <v>0</v>
          </cell>
          <cell r="E4909">
            <v>0</v>
          </cell>
        </row>
        <row r="4910">
          <cell r="C4910">
            <v>0</v>
          </cell>
          <cell r="E4910">
            <v>0</v>
          </cell>
        </row>
        <row r="4911">
          <cell r="C4911">
            <v>0</v>
          </cell>
          <cell r="E4911">
            <v>0</v>
          </cell>
        </row>
        <row r="4912">
          <cell r="C4912">
            <v>0</v>
          </cell>
          <cell r="E4912">
            <v>0</v>
          </cell>
        </row>
        <row r="4913">
          <cell r="C4913">
            <v>0</v>
          </cell>
          <cell r="E4913">
            <v>0</v>
          </cell>
        </row>
        <row r="4914">
          <cell r="C4914">
            <v>0</v>
          </cell>
          <cell r="E4914">
            <v>0</v>
          </cell>
        </row>
        <row r="4915">
          <cell r="C4915">
            <v>0</v>
          </cell>
          <cell r="E4915">
            <v>0</v>
          </cell>
        </row>
        <row r="4916">
          <cell r="C4916">
            <v>0</v>
          </cell>
          <cell r="E4916">
            <v>0</v>
          </cell>
        </row>
        <row r="4917">
          <cell r="C4917">
            <v>0</v>
          </cell>
          <cell r="E4917">
            <v>0</v>
          </cell>
        </row>
        <row r="4918">
          <cell r="C4918">
            <v>0</v>
          </cell>
          <cell r="E4918">
            <v>0</v>
          </cell>
        </row>
        <row r="4919">
          <cell r="C4919">
            <v>0</v>
          </cell>
          <cell r="E4919">
            <v>0</v>
          </cell>
        </row>
        <row r="4920">
          <cell r="C4920">
            <v>0</v>
          </cell>
          <cell r="E4920">
            <v>0</v>
          </cell>
        </row>
        <row r="4921">
          <cell r="C4921">
            <v>0</v>
          </cell>
          <cell r="E4921">
            <v>0</v>
          </cell>
        </row>
        <row r="4922">
          <cell r="C4922">
            <v>0</v>
          </cell>
          <cell r="E4922">
            <v>0</v>
          </cell>
        </row>
        <row r="4923">
          <cell r="C4923">
            <v>0</v>
          </cell>
          <cell r="E4923">
            <v>0</v>
          </cell>
        </row>
        <row r="4924">
          <cell r="C4924">
            <v>0</v>
          </cell>
          <cell r="E4924">
            <v>0</v>
          </cell>
        </row>
        <row r="4925">
          <cell r="C4925">
            <v>0</v>
          </cell>
          <cell r="E4925">
            <v>0</v>
          </cell>
        </row>
        <row r="4926">
          <cell r="C4926">
            <v>0</v>
          </cell>
          <cell r="E4926">
            <v>0</v>
          </cell>
        </row>
        <row r="4927">
          <cell r="C4927">
            <v>0</v>
          </cell>
          <cell r="E4927">
            <v>0</v>
          </cell>
        </row>
        <row r="4928">
          <cell r="C4928">
            <v>0</v>
          </cell>
          <cell r="E4928">
            <v>0</v>
          </cell>
        </row>
        <row r="4929">
          <cell r="C4929">
            <v>0</v>
          </cell>
          <cell r="E4929">
            <v>0</v>
          </cell>
        </row>
        <row r="4930">
          <cell r="C4930">
            <v>0</v>
          </cell>
          <cell r="E4930">
            <v>0</v>
          </cell>
        </row>
        <row r="4931">
          <cell r="C4931">
            <v>0</v>
          </cell>
          <cell r="E4931">
            <v>0</v>
          </cell>
        </row>
        <row r="4932">
          <cell r="C4932">
            <v>0</v>
          </cell>
          <cell r="E4932">
            <v>0</v>
          </cell>
        </row>
        <row r="4933">
          <cell r="C4933">
            <v>0</v>
          </cell>
          <cell r="E4933">
            <v>0</v>
          </cell>
        </row>
        <row r="4934">
          <cell r="C4934">
            <v>0</v>
          </cell>
          <cell r="E4934">
            <v>0</v>
          </cell>
        </row>
        <row r="4935">
          <cell r="C4935">
            <v>0</v>
          </cell>
          <cell r="E4935">
            <v>0</v>
          </cell>
        </row>
        <row r="4936">
          <cell r="C4936">
            <v>0</v>
          </cell>
          <cell r="E4936">
            <v>0</v>
          </cell>
        </row>
        <row r="4937">
          <cell r="C4937">
            <v>0</v>
          </cell>
          <cell r="E4937">
            <v>0</v>
          </cell>
        </row>
        <row r="4938">
          <cell r="C4938">
            <v>0</v>
          </cell>
          <cell r="E4938">
            <v>0</v>
          </cell>
        </row>
        <row r="4939">
          <cell r="C4939">
            <v>0</v>
          </cell>
          <cell r="E4939">
            <v>0</v>
          </cell>
        </row>
        <row r="4940">
          <cell r="C4940">
            <v>0</v>
          </cell>
          <cell r="E4940">
            <v>0</v>
          </cell>
        </row>
        <row r="4941">
          <cell r="C4941">
            <v>0</v>
          </cell>
          <cell r="E4941">
            <v>0</v>
          </cell>
        </row>
        <row r="4942">
          <cell r="C4942">
            <v>0</v>
          </cell>
          <cell r="E4942">
            <v>0</v>
          </cell>
        </row>
        <row r="4943">
          <cell r="C4943">
            <v>0</v>
          </cell>
          <cell r="E4943">
            <v>0</v>
          </cell>
        </row>
        <row r="4944">
          <cell r="C4944">
            <v>0</v>
          </cell>
          <cell r="E4944">
            <v>0</v>
          </cell>
        </row>
        <row r="4945">
          <cell r="C4945">
            <v>0</v>
          </cell>
          <cell r="E4945">
            <v>0</v>
          </cell>
        </row>
        <row r="4946">
          <cell r="C4946">
            <v>0</v>
          </cell>
          <cell r="E4946">
            <v>0</v>
          </cell>
        </row>
        <row r="4947">
          <cell r="C4947">
            <v>0</v>
          </cell>
          <cell r="E4947">
            <v>0</v>
          </cell>
        </row>
        <row r="4948">
          <cell r="C4948">
            <v>0</v>
          </cell>
          <cell r="E4948">
            <v>0</v>
          </cell>
        </row>
        <row r="4949">
          <cell r="C4949">
            <v>0</v>
          </cell>
          <cell r="E4949">
            <v>0</v>
          </cell>
        </row>
        <row r="4950">
          <cell r="C4950">
            <v>0</v>
          </cell>
          <cell r="E4950">
            <v>0</v>
          </cell>
        </row>
        <row r="4951">
          <cell r="C4951">
            <v>0</v>
          </cell>
          <cell r="E4951">
            <v>0</v>
          </cell>
        </row>
        <row r="4952">
          <cell r="C4952">
            <v>0</v>
          </cell>
          <cell r="E4952">
            <v>0</v>
          </cell>
        </row>
        <row r="4953">
          <cell r="C4953">
            <v>0</v>
          </cell>
          <cell r="E4953">
            <v>0</v>
          </cell>
        </row>
        <row r="4954">
          <cell r="C4954">
            <v>0</v>
          </cell>
          <cell r="E4954">
            <v>0</v>
          </cell>
        </row>
        <row r="4955">
          <cell r="C4955">
            <v>0</v>
          </cell>
          <cell r="E4955">
            <v>0</v>
          </cell>
        </row>
        <row r="4956">
          <cell r="C4956">
            <v>0</v>
          </cell>
          <cell r="E4956">
            <v>0</v>
          </cell>
        </row>
        <row r="4957">
          <cell r="C4957">
            <v>0</v>
          </cell>
          <cell r="E4957">
            <v>0</v>
          </cell>
        </row>
        <row r="4958">
          <cell r="C4958">
            <v>0</v>
          </cell>
          <cell r="E4958">
            <v>0</v>
          </cell>
        </row>
        <row r="4959">
          <cell r="C4959">
            <v>0</v>
          </cell>
          <cell r="E4959">
            <v>0</v>
          </cell>
        </row>
        <row r="4960">
          <cell r="C4960">
            <v>0</v>
          </cell>
          <cell r="E4960">
            <v>0</v>
          </cell>
        </row>
        <row r="4961">
          <cell r="C4961">
            <v>0</v>
          </cell>
          <cell r="E4961">
            <v>0</v>
          </cell>
        </row>
        <row r="4962">
          <cell r="C4962">
            <v>0</v>
          </cell>
          <cell r="E4962">
            <v>0</v>
          </cell>
        </row>
        <row r="4963">
          <cell r="C4963">
            <v>0</v>
          </cell>
          <cell r="E4963">
            <v>0</v>
          </cell>
        </row>
        <row r="4964">
          <cell r="C4964">
            <v>0</v>
          </cell>
          <cell r="E4964">
            <v>0</v>
          </cell>
        </row>
        <row r="4965">
          <cell r="C4965">
            <v>0</v>
          </cell>
          <cell r="E4965">
            <v>0</v>
          </cell>
        </row>
        <row r="4966">
          <cell r="C4966">
            <v>0</v>
          </cell>
          <cell r="E4966">
            <v>0</v>
          </cell>
        </row>
        <row r="4967">
          <cell r="C4967">
            <v>0</v>
          </cell>
          <cell r="E4967">
            <v>0</v>
          </cell>
        </row>
        <row r="4968">
          <cell r="C4968">
            <v>0</v>
          </cell>
          <cell r="E4968">
            <v>0</v>
          </cell>
        </row>
        <row r="4969">
          <cell r="C4969">
            <v>0</v>
          </cell>
          <cell r="E4969">
            <v>0</v>
          </cell>
        </row>
        <row r="4970">
          <cell r="C4970">
            <v>0</v>
          </cell>
          <cell r="E4970">
            <v>0</v>
          </cell>
        </row>
        <row r="4971">
          <cell r="C4971">
            <v>0</v>
          </cell>
          <cell r="E4971">
            <v>0</v>
          </cell>
        </row>
        <row r="4972">
          <cell r="C4972">
            <v>0</v>
          </cell>
          <cell r="E4972">
            <v>0</v>
          </cell>
        </row>
        <row r="4973">
          <cell r="C4973">
            <v>0</v>
          </cell>
          <cell r="E4973">
            <v>0</v>
          </cell>
        </row>
        <row r="4974">
          <cell r="C4974">
            <v>0</v>
          </cell>
          <cell r="E4974">
            <v>0</v>
          </cell>
        </row>
        <row r="4975">
          <cell r="C4975">
            <v>0</v>
          </cell>
          <cell r="E4975">
            <v>0</v>
          </cell>
        </row>
        <row r="4976">
          <cell r="C4976">
            <v>0</v>
          </cell>
          <cell r="E4976">
            <v>0</v>
          </cell>
        </row>
        <row r="4977">
          <cell r="C4977">
            <v>0</v>
          </cell>
          <cell r="E4977">
            <v>0</v>
          </cell>
        </row>
        <row r="4978">
          <cell r="C4978">
            <v>0</v>
          </cell>
          <cell r="E4978">
            <v>0</v>
          </cell>
        </row>
        <row r="4979">
          <cell r="C4979">
            <v>0</v>
          </cell>
          <cell r="E4979">
            <v>0</v>
          </cell>
        </row>
        <row r="4980">
          <cell r="C4980">
            <v>0</v>
          </cell>
          <cell r="E4980">
            <v>0</v>
          </cell>
        </row>
        <row r="4981">
          <cell r="C4981">
            <v>0</v>
          </cell>
          <cell r="E4981">
            <v>0</v>
          </cell>
        </row>
        <row r="4982">
          <cell r="C4982">
            <v>0</v>
          </cell>
          <cell r="E4982">
            <v>0</v>
          </cell>
        </row>
        <row r="4983">
          <cell r="C4983">
            <v>0</v>
          </cell>
          <cell r="E4983">
            <v>0</v>
          </cell>
        </row>
        <row r="4984">
          <cell r="C4984">
            <v>0</v>
          </cell>
          <cell r="E4984">
            <v>0</v>
          </cell>
        </row>
        <row r="4985">
          <cell r="C4985">
            <v>0</v>
          </cell>
          <cell r="E4985">
            <v>0</v>
          </cell>
        </row>
        <row r="4986">
          <cell r="C4986">
            <v>0</v>
          </cell>
          <cell r="E4986">
            <v>0</v>
          </cell>
        </row>
        <row r="4987">
          <cell r="C4987">
            <v>0</v>
          </cell>
          <cell r="E4987">
            <v>0</v>
          </cell>
        </row>
        <row r="4988">
          <cell r="C4988">
            <v>0</v>
          </cell>
          <cell r="E4988">
            <v>0</v>
          </cell>
        </row>
        <row r="4989">
          <cell r="C4989">
            <v>0</v>
          </cell>
          <cell r="E4989">
            <v>0</v>
          </cell>
        </row>
        <row r="4990">
          <cell r="C4990">
            <v>0</v>
          </cell>
          <cell r="E4990">
            <v>0</v>
          </cell>
        </row>
        <row r="4991">
          <cell r="C4991">
            <v>0</v>
          </cell>
          <cell r="E4991">
            <v>0</v>
          </cell>
        </row>
        <row r="4992">
          <cell r="C4992">
            <v>0</v>
          </cell>
          <cell r="E4992">
            <v>0</v>
          </cell>
        </row>
        <row r="4993">
          <cell r="C4993">
            <v>0</v>
          </cell>
          <cell r="E4993">
            <v>0</v>
          </cell>
        </row>
        <row r="4994">
          <cell r="C4994">
            <v>0</v>
          </cell>
          <cell r="E4994">
            <v>0</v>
          </cell>
        </row>
        <row r="4995">
          <cell r="C4995">
            <v>0</v>
          </cell>
          <cell r="E4995">
            <v>0</v>
          </cell>
        </row>
        <row r="4996">
          <cell r="C4996">
            <v>0</v>
          </cell>
          <cell r="E4996">
            <v>0</v>
          </cell>
        </row>
        <row r="4997">
          <cell r="C4997">
            <v>0</v>
          </cell>
          <cell r="E4997">
            <v>0</v>
          </cell>
        </row>
        <row r="4998">
          <cell r="C4998">
            <v>0</v>
          </cell>
          <cell r="E4998">
            <v>0</v>
          </cell>
        </row>
        <row r="4999">
          <cell r="C4999">
            <v>0</v>
          </cell>
          <cell r="E4999">
            <v>0</v>
          </cell>
        </row>
        <row r="5000">
          <cell r="C5000">
            <v>0</v>
          </cell>
          <cell r="E5000">
            <v>0</v>
          </cell>
        </row>
      </sheetData>
      <sheetData sheetId="11">
        <row r="2">
          <cell r="A2" t="str">
            <v>INS</v>
          </cell>
        </row>
        <row r="3">
          <cell r="A3" t="str">
            <v>ASSA</v>
          </cell>
        </row>
        <row r="4">
          <cell r="A4" t="str">
            <v>QUALITAS</v>
          </cell>
        </row>
        <row r="5">
          <cell r="A5" t="str">
            <v>MAPFRE</v>
          </cell>
        </row>
        <row r="6">
          <cell r="A6" t="str">
            <v>Por cuenta del cliente</v>
          </cell>
        </row>
      </sheetData>
      <sheetData sheetId="12">
        <row r="2">
          <cell r="D2" t="str">
            <v>INSParticular Liviano2007</v>
          </cell>
          <cell r="E2">
            <v>0.47</v>
          </cell>
          <cell r="F2">
            <v>200000</v>
          </cell>
          <cell r="G2">
            <v>100000</v>
          </cell>
          <cell r="H2">
            <v>8000</v>
          </cell>
          <cell r="I2">
            <v>0.16855999999999999</v>
          </cell>
          <cell r="J2">
            <v>0.16916</v>
          </cell>
          <cell r="K2">
            <v>24.15213</v>
          </cell>
          <cell r="L2">
            <v>24.21303</v>
          </cell>
        </row>
        <row r="3">
          <cell r="D3" t="str">
            <v>INSParticular Liviano2008</v>
          </cell>
          <cell r="E3">
            <v>0.47</v>
          </cell>
          <cell r="F3">
            <v>200000</v>
          </cell>
          <cell r="G3">
            <v>100000</v>
          </cell>
          <cell r="H3">
            <v>8000</v>
          </cell>
          <cell r="I3">
            <v>0.16855999999999999</v>
          </cell>
          <cell r="J3">
            <v>0.16916</v>
          </cell>
          <cell r="K3">
            <v>24.15213</v>
          </cell>
          <cell r="L3">
            <v>24.21303</v>
          </cell>
        </row>
        <row r="4">
          <cell r="D4" t="str">
            <v>INSParticular Liviano2009</v>
          </cell>
          <cell r="E4">
            <v>0.47</v>
          </cell>
          <cell r="F4">
            <v>200000</v>
          </cell>
          <cell r="G4">
            <v>100000</v>
          </cell>
          <cell r="H4">
            <v>8000</v>
          </cell>
          <cell r="I4">
            <v>0.16855999999999999</v>
          </cell>
          <cell r="J4">
            <v>0.16916</v>
          </cell>
          <cell r="K4">
            <v>24.15213</v>
          </cell>
          <cell r="L4">
            <v>24.21303</v>
          </cell>
        </row>
        <row r="5">
          <cell r="D5" t="str">
            <v>INSParticular Liviano2010</v>
          </cell>
          <cell r="E5">
            <v>0.55000000000000004</v>
          </cell>
          <cell r="F5">
            <v>200000</v>
          </cell>
          <cell r="G5">
            <v>100000</v>
          </cell>
          <cell r="H5">
            <v>8000</v>
          </cell>
          <cell r="I5">
            <v>0.16855999999999999</v>
          </cell>
          <cell r="J5">
            <v>0.16916</v>
          </cell>
          <cell r="K5">
            <v>24.15213</v>
          </cell>
          <cell r="L5">
            <v>24.21303</v>
          </cell>
        </row>
        <row r="6">
          <cell r="D6" t="str">
            <v>INSParticular Liviano2011</v>
          </cell>
          <cell r="E6">
            <v>0.55000000000000004</v>
          </cell>
          <cell r="F6">
            <v>200000</v>
          </cell>
          <cell r="G6">
            <v>100000</v>
          </cell>
          <cell r="H6">
            <v>8000</v>
          </cell>
          <cell r="I6">
            <v>0.16855999999999999</v>
          </cell>
          <cell r="J6">
            <v>0.16916</v>
          </cell>
          <cell r="K6">
            <v>24.15213</v>
          </cell>
          <cell r="L6">
            <v>24.21303</v>
          </cell>
        </row>
        <row r="7">
          <cell r="D7" t="str">
            <v>INSParticular Liviano2012</v>
          </cell>
          <cell r="E7">
            <v>0.55000000000000004</v>
          </cell>
          <cell r="F7">
            <v>200000</v>
          </cell>
          <cell r="G7">
            <v>100000</v>
          </cell>
          <cell r="H7">
            <v>8000</v>
          </cell>
          <cell r="I7">
            <v>0.16855999999999999</v>
          </cell>
          <cell r="J7">
            <v>0.16916</v>
          </cell>
          <cell r="K7">
            <v>24.15213</v>
          </cell>
          <cell r="L7">
            <v>24.21303</v>
          </cell>
        </row>
        <row r="8">
          <cell r="D8" t="str">
            <v>INSParticular Liviano2013</v>
          </cell>
          <cell r="E8">
            <v>0.55000000000000004</v>
          </cell>
          <cell r="F8">
            <v>200000</v>
          </cell>
          <cell r="G8">
            <v>100000</v>
          </cell>
          <cell r="H8">
            <v>8000</v>
          </cell>
          <cell r="I8">
            <v>0.16855999999999999</v>
          </cell>
          <cell r="J8">
            <v>0.16916</v>
          </cell>
          <cell r="K8">
            <v>24.15213</v>
          </cell>
          <cell r="L8">
            <v>24.21303</v>
          </cell>
        </row>
        <row r="9">
          <cell r="D9" t="str">
            <v>INSParticular Liviano2014</v>
          </cell>
          <cell r="E9">
            <v>0.62</v>
          </cell>
          <cell r="F9">
            <v>200000</v>
          </cell>
          <cell r="G9">
            <v>100000</v>
          </cell>
          <cell r="H9">
            <v>8000</v>
          </cell>
          <cell r="I9">
            <v>0.16855999999999999</v>
          </cell>
          <cell r="J9">
            <v>0.16916</v>
          </cell>
          <cell r="K9">
            <v>24.15213</v>
          </cell>
          <cell r="L9">
            <v>24.21303</v>
          </cell>
        </row>
        <row r="10">
          <cell r="D10" t="str">
            <v>INSParticular Liviano2015</v>
          </cell>
          <cell r="E10">
            <v>0.62</v>
          </cell>
          <cell r="F10">
            <v>200000</v>
          </cell>
          <cell r="G10">
            <v>100000</v>
          </cell>
          <cell r="H10">
            <v>8000</v>
          </cell>
          <cell r="I10">
            <v>0.16855999999999999</v>
          </cell>
          <cell r="J10">
            <v>0.16916</v>
          </cell>
          <cell r="K10">
            <v>24.15213</v>
          </cell>
          <cell r="L10">
            <v>24.21303</v>
          </cell>
        </row>
        <row r="11">
          <cell r="D11" t="str">
            <v>INSCarga Liviana2007</v>
          </cell>
          <cell r="E11">
            <v>0.47</v>
          </cell>
          <cell r="F11">
            <v>200000</v>
          </cell>
          <cell r="G11">
            <v>100000</v>
          </cell>
          <cell r="H11">
            <v>8000</v>
          </cell>
          <cell r="I11">
            <v>0.16855999999999999</v>
          </cell>
          <cell r="J11">
            <v>0.16916</v>
          </cell>
          <cell r="K11">
            <v>24.15213</v>
          </cell>
          <cell r="L11">
            <v>24.21303</v>
          </cell>
        </row>
        <row r="12">
          <cell r="D12" t="str">
            <v>INSCarga Liviana2008</v>
          </cell>
          <cell r="E12">
            <v>0.47</v>
          </cell>
          <cell r="F12">
            <v>200000</v>
          </cell>
          <cell r="G12">
            <v>100000</v>
          </cell>
          <cell r="H12">
            <v>8000</v>
          </cell>
          <cell r="I12">
            <v>0.16855999999999999</v>
          </cell>
          <cell r="J12">
            <v>0.16916</v>
          </cell>
          <cell r="K12">
            <v>24.15213</v>
          </cell>
          <cell r="L12">
            <v>24.21303</v>
          </cell>
        </row>
        <row r="13">
          <cell r="D13" t="str">
            <v>INSCarga Liviana2009</v>
          </cell>
          <cell r="E13">
            <v>0.47</v>
          </cell>
          <cell r="F13">
            <v>200000</v>
          </cell>
          <cell r="G13">
            <v>100000</v>
          </cell>
          <cell r="H13">
            <v>8000</v>
          </cell>
          <cell r="I13">
            <v>0.16855999999999999</v>
          </cell>
          <cell r="J13">
            <v>0.16916</v>
          </cell>
          <cell r="K13">
            <v>24.15213</v>
          </cell>
          <cell r="L13">
            <v>24.21303</v>
          </cell>
        </row>
        <row r="14">
          <cell r="D14" t="str">
            <v>INSCarga Liviana2010</v>
          </cell>
          <cell r="E14">
            <v>0.55000000000000004</v>
          </cell>
          <cell r="F14">
            <v>200000</v>
          </cell>
          <cell r="G14">
            <v>100000</v>
          </cell>
          <cell r="H14">
            <v>8000</v>
          </cell>
          <cell r="I14">
            <v>0.16855999999999999</v>
          </cell>
          <cell r="J14">
            <v>0.16916</v>
          </cell>
          <cell r="K14">
            <v>24.15213</v>
          </cell>
          <cell r="L14">
            <v>24.21303</v>
          </cell>
        </row>
        <row r="15">
          <cell r="D15" t="str">
            <v>INSCarga Liviana2011</v>
          </cell>
          <cell r="E15">
            <v>0.55000000000000004</v>
          </cell>
          <cell r="F15">
            <v>200000</v>
          </cell>
          <cell r="G15">
            <v>100000</v>
          </cell>
          <cell r="H15">
            <v>8000</v>
          </cell>
          <cell r="I15">
            <v>0.16855999999999999</v>
          </cell>
          <cell r="J15">
            <v>0.16916</v>
          </cell>
          <cell r="K15">
            <v>24.15213</v>
          </cell>
          <cell r="L15">
            <v>24.21303</v>
          </cell>
        </row>
        <row r="16">
          <cell r="D16" t="str">
            <v>INSCarga Liviana2012</v>
          </cell>
          <cell r="E16">
            <v>0.55000000000000004</v>
          </cell>
          <cell r="F16">
            <v>200000</v>
          </cell>
          <cell r="G16">
            <v>100000</v>
          </cell>
          <cell r="H16">
            <v>8000</v>
          </cell>
          <cell r="I16">
            <v>0.16855999999999999</v>
          </cell>
          <cell r="J16">
            <v>0.16916</v>
          </cell>
          <cell r="K16">
            <v>24.15213</v>
          </cell>
          <cell r="L16">
            <v>24.21303</v>
          </cell>
        </row>
        <row r="17">
          <cell r="D17" t="str">
            <v>INSCarga Liviana2013</v>
          </cell>
          <cell r="E17">
            <v>0.55000000000000004</v>
          </cell>
          <cell r="F17">
            <v>200000</v>
          </cell>
          <cell r="G17">
            <v>100000</v>
          </cell>
          <cell r="H17">
            <v>8000</v>
          </cell>
          <cell r="I17">
            <v>0.16855999999999999</v>
          </cell>
          <cell r="J17">
            <v>0.16916</v>
          </cell>
          <cell r="K17">
            <v>24.15213</v>
          </cell>
          <cell r="L17">
            <v>24.21303</v>
          </cell>
        </row>
        <row r="18">
          <cell r="D18" t="str">
            <v>INSCarga Liviana2014</v>
          </cell>
          <cell r="E18">
            <v>0.62</v>
          </cell>
          <cell r="F18">
            <v>200000</v>
          </cell>
          <cell r="G18">
            <v>100000</v>
          </cell>
          <cell r="H18">
            <v>8000</v>
          </cell>
          <cell r="I18">
            <v>0.16855999999999999</v>
          </cell>
          <cell r="J18">
            <v>0.16916</v>
          </cell>
          <cell r="K18">
            <v>24.15213</v>
          </cell>
          <cell r="L18">
            <v>24.21303</v>
          </cell>
        </row>
        <row r="19">
          <cell r="D19" t="str">
            <v>INSCarga Liviana2015</v>
          </cell>
          <cell r="E19">
            <v>0.62</v>
          </cell>
          <cell r="F19">
            <v>200000</v>
          </cell>
          <cell r="G19">
            <v>100000</v>
          </cell>
          <cell r="H19">
            <v>8000</v>
          </cell>
          <cell r="I19">
            <v>0.16855999999999999</v>
          </cell>
          <cell r="J19">
            <v>0.16916</v>
          </cell>
          <cell r="K19">
            <v>24.15213</v>
          </cell>
          <cell r="L19">
            <v>24.21303</v>
          </cell>
        </row>
        <row r="20">
          <cell r="D20" t="str">
            <v>INSParticular de 13 a 15 Pasajeros (Liviano)2007</v>
          </cell>
          <cell r="E20">
            <v>0.47</v>
          </cell>
          <cell r="F20">
            <v>200000</v>
          </cell>
          <cell r="G20">
            <v>100000</v>
          </cell>
          <cell r="H20">
            <v>8000</v>
          </cell>
          <cell r="I20">
            <v>0.16855999999999999</v>
          </cell>
          <cell r="J20">
            <v>0.16916</v>
          </cell>
          <cell r="K20">
            <v>24.15213</v>
          </cell>
          <cell r="L20">
            <v>24.21303</v>
          </cell>
        </row>
        <row r="21">
          <cell r="D21" t="str">
            <v>INSParticular de 13 a 15 Pasajeros (Liviano)2008</v>
          </cell>
          <cell r="E21">
            <v>0.47</v>
          </cell>
          <cell r="F21">
            <v>200000</v>
          </cell>
          <cell r="G21">
            <v>100000</v>
          </cell>
          <cell r="H21">
            <v>8000</v>
          </cell>
          <cell r="I21">
            <v>0.16855999999999999</v>
          </cell>
          <cell r="J21">
            <v>0.16916</v>
          </cell>
          <cell r="K21">
            <v>24.15213</v>
          </cell>
          <cell r="L21">
            <v>24.21303</v>
          </cell>
        </row>
        <row r="22">
          <cell r="D22" t="str">
            <v>INSParticular de 13 a 15 Pasajeros (Liviano)2009</v>
          </cell>
          <cell r="E22">
            <v>0.47</v>
          </cell>
          <cell r="F22">
            <v>200000</v>
          </cell>
          <cell r="G22">
            <v>100000</v>
          </cell>
          <cell r="H22">
            <v>8000</v>
          </cell>
          <cell r="I22">
            <v>0.16855999999999999</v>
          </cell>
          <cell r="J22">
            <v>0.16916</v>
          </cell>
          <cell r="K22">
            <v>24.15213</v>
          </cell>
          <cell r="L22">
            <v>24.21303</v>
          </cell>
        </row>
        <row r="23">
          <cell r="D23" t="str">
            <v>INSParticular de 13 a 15 Pasajeros (Liviano)2010</v>
          </cell>
          <cell r="E23">
            <v>0.55000000000000004</v>
          </cell>
          <cell r="F23">
            <v>200000</v>
          </cell>
          <cell r="G23">
            <v>100000</v>
          </cell>
          <cell r="H23">
            <v>8000</v>
          </cell>
          <cell r="I23">
            <v>0.16855999999999999</v>
          </cell>
          <cell r="J23">
            <v>0.16916</v>
          </cell>
          <cell r="K23">
            <v>24.15213</v>
          </cell>
          <cell r="L23">
            <v>24.21303</v>
          </cell>
        </row>
        <row r="24">
          <cell r="D24" t="str">
            <v>INSParticular de 13 a 15 Pasajeros (Liviano)2011</v>
          </cell>
          <cell r="E24">
            <v>0.55000000000000004</v>
          </cell>
          <cell r="F24">
            <v>200000</v>
          </cell>
          <cell r="G24">
            <v>100000</v>
          </cell>
          <cell r="H24">
            <v>8000</v>
          </cell>
          <cell r="I24">
            <v>0.16855999999999999</v>
          </cell>
          <cell r="J24">
            <v>0.16916</v>
          </cell>
          <cell r="K24">
            <v>24.15213</v>
          </cell>
          <cell r="L24">
            <v>24.21303</v>
          </cell>
        </row>
        <row r="25">
          <cell r="D25" t="str">
            <v>INSParticular de 13 a 15 Pasajeros (Liviano)2012</v>
          </cell>
          <cell r="E25">
            <v>0.55000000000000004</v>
          </cell>
          <cell r="F25">
            <v>200000</v>
          </cell>
          <cell r="G25">
            <v>100000</v>
          </cell>
          <cell r="H25">
            <v>8000</v>
          </cell>
          <cell r="I25">
            <v>0.16855999999999999</v>
          </cell>
          <cell r="J25">
            <v>0.16916</v>
          </cell>
          <cell r="K25">
            <v>24.15213</v>
          </cell>
          <cell r="L25">
            <v>24.21303</v>
          </cell>
        </row>
        <row r="26">
          <cell r="D26" t="str">
            <v>INSParticular de 13 a 15 Pasajeros (Liviano)2013</v>
          </cell>
          <cell r="E26">
            <v>0.55000000000000004</v>
          </cell>
          <cell r="F26">
            <v>200000</v>
          </cell>
          <cell r="G26">
            <v>100000</v>
          </cell>
          <cell r="H26">
            <v>8000</v>
          </cell>
          <cell r="I26">
            <v>0.16855999999999999</v>
          </cell>
          <cell r="J26">
            <v>0.16916</v>
          </cell>
          <cell r="K26">
            <v>24.15213</v>
          </cell>
          <cell r="L26">
            <v>24.21303</v>
          </cell>
        </row>
        <row r="27">
          <cell r="D27" t="str">
            <v>INSParticular de 13 a 15 Pasajeros (Liviano)2014</v>
          </cell>
          <cell r="E27">
            <v>0.62</v>
          </cell>
          <cell r="F27">
            <v>200000</v>
          </cell>
          <cell r="G27">
            <v>100000</v>
          </cell>
          <cell r="H27">
            <v>8000</v>
          </cell>
          <cell r="I27">
            <v>0.16855999999999999</v>
          </cell>
          <cell r="J27">
            <v>0.16916</v>
          </cell>
          <cell r="K27">
            <v>24.15213</v>
          </cell>
          <cell r="L27">
            <v>24.21303</v>
          </cell>
        </row>
        <row r="28">
          <cell r="D28" t="str">
            <v>INSParticular de 13 a 15 Pasajeros (Liviano)2015</v>
          </cell>
          <cell r="E28">
            <v>0.62</v>
          </cell>
          <cell r="F28">
            <v>200000</v>
          </cell>
          <cell r="G28">
            <v>100000</v>
          </cell>
          <cell r="H28">
            <v>8000</v>
          </cell>
          <cell r="I28">
            <v>0.16855999999999999</v>
          </cell>
          <cell r="J28">
            <v>0.16916</v>
          </cell>
          <cell r="K28">
            <v>24.15213</v>
          </cell>
          <cell r="L28">
            <v>24.21303</v>
          </cell>
        </row>
        <row r="29">
          <cell r="D29" t="str">
            <v>INSMoto2008</v>
          </cell>
          <cell r="E29">
            <v>0</v>
          </cell>
          <cell r="F29">
            <v>160000</v>
          </cell>
          <cell r="G29">
            <v>60000</v>
          </cell>
          <cell r="H29">
            <v>4000</v>
          </cell>
          <cell r="I29">
            <v>0.16855999999999999</v>
          </cell>
          <cell r="J29">
            <v>0.16916</v>
          </cell>
          <cell r="K29">
            <v>24.15213</v>
          </cell>
          <cell r="L29">
            <v>24.21303</v>
          </cell>
        </row>
        <row r="30">
          <cell r="D30" t="str">
            <v>INSMoto2009</v>
          </cell>
          <cell r="E30">
            <v>0</v>
          </cell>
          <cell r="F30">
            <v>160000</v>
          </cell>
          <cell r="G30">
            <v>60000</v>
          </cell>
          <cell r="H30">
            <v>4000</v>
          </cell>
          <cell r="I30">
            <v>0.16855999999999999</v>
          </cell>
          <cell r="J30">
            <v>0.16916</v>
          </cell>
          <cell r="K30">
            <v>24.15213</v>
          </cell>
          <cell r="L30">
            <v>24.21303</v>
          </cell>
        </row>
        <row r="31">
          <cell r="D31" t="str">
            <v>INSMoto2010</v>
          </cell>
          <cell r="E31">
            <v>0.4</v>
          </cell>
          <cell r="F31">
            <v>160000</v>
          </cell>
          <cell r="G31">
            <v>60000</v>
          </cell>
          <cell r="H31">
            <v>4000</v>
          </cell>
          <cell r="I31">
            <v>0.16855999999999999</v>
          </cell>
          <cell r="J31">
            <v>0.16916</v>
          </cell>
          <cell r="K31">
            <v>24.15213</v>
          </cell>
          <cell r="L31">
            <v>24.21303</v>
          </cell>
        </row>
        <row r="32">
          <cell r="D32" t="str">
            <v>INSMoto2011</v>
          </cell>
          <cell r="E32">
            <v>0.4</v>
          </cell>
          <cell r="F32">
            <v>160000</v>
          </cell>
          <cell r="G32">
            <v>60000</v>
          </cell>
          <cell r="H32">
            <v>4000</v>
          </cell>
          <cell r="I32">
            <v>0.16855999999999999</v>
          </cell>
          <cell r="J32">
            <v>0.16916</v>
          </cell>
          <cell r="K32">
            <v>24.15213</v>
          </cell>
          <cell r="L32">
            <v>24.21303</v>
          </cell>
        </row>
        <row r="33">
          <cell r="D33" t="str">
            <v>INSMoto2012</v>
          </cell>
          <cell r="E33">
            <v>0.4</v>
          </cell>
          <cell r="F33">
            <v>160000</v>
          </cell>
          <cell r="G33">
            <v>60000</v>
          </cell>
          <cell r="H33">
            <v>4000</v>
          </cell>
          <cell r="I33">
            <v>0.16855999999999999</v>
          </cell>
          <cell r="J33">
            <v>0.16916</v>
          </cell>
          <cell r="K33">
            <v>24.15213</v>
          </cell>
          <cell r="L33">
            <v>24.21303</v>
          </cell>
        </row>
        <row r="34">
          <cell r="D34" t="str">
            <v>INSMoto2013</v>
          </cell>
          <cell r="E34">
            <v>0.4</v>
          </cell>
          <cell r="F34">
            <v>160000</v>
          </cell>
          <cell r="G34">
            <v>60000</v>
          </cell>
          <cell r="H34">
            <v>4000</v>
          </cell>
          <cell r="I34">
            <v>0.16855999999999999</v>
          </cell>
          <cell r="J34">
            <v>0.16916</v>
          </cell>
          <cell r="K34">
            <v>24.15213</v>
          </cell>
          <cell r="L34">
            <v>24.21303</v>
          </cell>
        </row>
        <row r="35">
          <cell r="D35" t="str">
            <v>INSMoto2014</v>
          </cell>
          <cell r="E35">
            <v>0.4</v>
          </cell>
          <cell r="F35">
            <v>160000</v>
          </cell>
          <cell r="G35">
            <v>60000</v>
          </cell>
          <cell r="H35">
            <v>4000</v>
          </cell>
          <cell r="I35">
            <v>0.16855999999999999</v>
          </cell>
          <cell r="J35">
            <v>0.16916</v>
          </cell>
          <cell r="K35">
            <v>24.15213</v>
          </cell>
          <cell r="L35">
            <v>24.21303</v>
          </cell>
        </row>
        <row r="36">
          <cell r="D36" t="str">
            <v>INSMoto2015</v>
          </cell>
          <cell r="E36">
            <v>0.4</v>
          </cell>
          <cell r="F36">
            <v>160000</v>
          </cell>
          <cell r="G36">
            <v>60000</v>
          </cell>
          <cell r="H36">
            <v>4000</v>
          </cell>
          <cell r="I36">
            <v>0.16855999999999999</v>
          </cell>
          <cell r="J36">
            <v>0.16916</v>
          </cell>
          <cell r="K36">
            <v>24.15213</v>
          </cell>
          <cell r="L36">
            <v>24.21303</v>
          </cell>
        </row>
      </sheetData>
      <sheetData sheetId="13">
        <row r="2">
          <cell r="D2" t="str">
            <v>ASSAParticular Liviano2007</v>
          </cell>
          <cell r="E2">
            <v>0.6</v>
          </cell>
          <cell r="F2">
            <v>200000</v>
          </cell>
          <cell r="G2">
            <v>100000</v>
          </cell>
          <cell r="H2">
            <v>8000</v>
          </cell>
          <cell r="I2">
            <v>0.16855999999999999</v>
          </cell>
          <cell r="J2">
            <v>0.16916</v>
          </cell>
          <cell r="K2">
            <v>24.15213</v>
          </cell>
          <cell r="L2">
            <v>24.21303</v>
          </cell>
        </row>
        <row r="3">
          <cell r="D3" t="str">
            <v>ASSAParticular Liviano2008</v>
          </cell>
          <cell r="E3">
            <v>0.6</v>
          </cell>
          <cell r="F3">
            <v>200000</v>
          </cell>
          <cell r="G3">
            <v>100000</v>
          </cell>
          <cell r="H3">
            <v>8000</v>
          </cell>
          <cell r="I3">
            <v>0.16855999999999999</v>
          </cell>
          <cell r="J3">
            <v>0.16916</v>
          </cell>
          <cell r="K3">
            <v>24.15213</v>
          </cell>
          <cell r="L3">
            <v>24.21303</v>
          </cell>
        </row>
        <row r="4">
          <cell r="D4" t="str">
            <v>ASSAParticular Liviano2009</v>
          </cell>
          <cell r="E4">
            <v>0.6</v>
          </cell>
          <cell r="F4">
            <v>200000</v>
          </cell>
          <cell r="G4">
            <v>100000</v>
          </cell>
          <cell r="H4">
            <v>8000</v>
          </cell>
          <cell r="I4">
            <v>0.16855999999999999</v>
          </cell>
          <cell r="J4">
            <v>0.16916</v>
          </cell>
          <cell r="K4">
            <v>24.15213</v>
          </cell>
          <cell r="L4">
            <v>24.21303</v>
          </cell>
        </row>
        <row r="5">
          <cell r="D5" t="str">
            <v>ASSAParticular Liviano2010</v>
          </cell>
          <cell r="E5">
            <v>0.6</v>
          </cell>
          <cell r="F5">
            <v>200000</v>
          </cell>
          <cell r="G5">
            <v>100000</v>
          </cell>
          <cell r="H5">
            <v>8000</v>
          </cell>
          <cell r="I5">
            <v>0.16855999999999999</v>
          </cell>
          <cell r="J5">
            <v>0.16916</v>
          </cell>
          <cell r="K5">
            <v>24.15213</v>
          </cell>
          <cell r="L5">
            <v>24.21303</v>
          </cell>
        </row>
        <row r="6">
          <cell r="D6" t="str">
            <v>ASSAParticular Liviano2011</v>
          </cell>
          <cell r="E6">
            <v>0.6</v>
          </cell>
          <cell r="F6">
            <v>200000</v>
          </cell>
          <cell r="G6">
            <v>100000</v>
          </cell>
          <cell r="H6">
            <v>8000</v>
          </cell>
          <cell r="I6">
            <v>0.16855999999999999</v>
          </cell>
          <cell r="J6">
            <v>0.16916</v>
          </cell>
          <cell r="K6">
            <v>24.15213</v>
          </cell>
          <cell r="L6">
            <v>24.21303</v>
          </cell>
        </row>
        <row r="7">
          <cell r="D7" t="str">
            <v>ASSAParticular Liviano2012</v>
          </cell>
          <cell r="E7">
            <v>0.6</v>
          </cell>
          <cell r="F7">
            <v>200000</v>
          </cell>
          <cell r="G7">
            <v>100000</v>
          </cell>
          <cell r="H7">
            <v>8000</v>
          </cell>
          <cell r="I7">
            <v>0.16855999999999999</v>
          </cell>
          <cell r="J7">
            <v>0.16916</v>
          </cell>
          <cell r="K7">
            <v>24.15213</v>
          </cell>
          <cell r="L7">
            <v>24.21303</v>
          </cell>
        </row>
        <row r="8">
          <cell r="D8" t="str">
            <v>ASSAParticular Liviano2013</v>
          </cell>
          <cell r="E8">
            <v>0.6</v>
          </cell>
          <cell r="F8">
            <v>200000</v>
          </cell>
          <cell r="G8">
            <v>100000</v>
          </cell>
          <cell r="H8">
            <v>8000</v>
          </cell>
          <cell r="I8">
            <v>0.16855999999999999</v>
          </cell>
          <cell r="J8">
            <v>0.16916</v>
          </cell>
          <cell r="K8">
            <v>24.15213</v>
          </cell>
          <cell r="L8">
            <v>24.21303</v>
          </cell>
        </row>
        <row r="9">
          <cell r="D9" t="str">
            <v>ASSAParticular Liviano2014</v>
          </cell>
          <cell r="E9">
            <v>0.6</v>
          </cell>
          <cell r="F9">
            <v>200000</v>
          </cell>
          <cell r="G9">
            <v>100000</v>
          </cell>
          <cell r="H9">
            <v>8000</v>
          </cell>
          <cell r="I9">
            <v>0.16855999999999999</v>
          </cell>
          <cell r="J9">
            <v>0.16916</v>
          </cell>
          <cell r="K9">
            <v>24.15213</v>
          </cell>
          <cell r="L9">
            <v>24.21303</v>
          </cell>
        </row>
        <row r="10">
          <cell r="D10" t="str">
            <v>ASSAParticular Liviano2015</v>
          </cell>
          <cell r="E10">
            <v>0.6</v>
          </cell>
          <cell r="F10">
            <v>200000</v>
          </cell>
          <cell r="G10">
            <v>100000</v>
          </cell>
          <cell r="H10">
            <v>8000</v>
          </cell>
          <cell r="I10">
            <v>0.16855999999999999</v>
          </cell>
          <cell r="J10">
            <v>0.16916</v>
          </cell>
          <cell r="K10">
            <v>24.15213</v>
          </cell>
          <cell r="L10">
            <v>24.21303</v>
          </cell>
        </row>
        <row r="11">
          <cell r="D11" t="str">
            <v>ASSACarga Liviana2007</v>
          </cell>
          <cell r="E11">
            <v>0.6</v>
          </cell>
          <cell r="F11">
            <v>200000</v>
          </cell>
          <cell r="G11">
            <v>100000</v>
          </cell>
          <cell r="H11">
            <v>8000</v>
          </cell>
          <cell r="I11">
            <v>0.16855999999999999</v>
          </cell>
          <cell r="J11">
            <v>0.16916</v>
          </cell>
          <cell r="K11">
            <v>24.15213</v>
          </cell>
          <cell r="L11">
            <v>24.21303</v>
          </cell>
        </row>
        <row r="12">
          <cell r="D12" t="str">
            <v>ASSACarga Liviana2008</v>
          </cell>
          <cell r="E12">
            <v>0.6</v>
          </cell>
          <cell r="F12">
            <v>200000</v>
          </cell>
          <cell r="G12">
            <v>100000</v>
          </cell>
          <cell r="H12">
            <v>8000</v>
          </cell>
          <cell r="I12">
            <v>0.16855999999999999</v>
          </cell>
          <cell r="J12">
            <v>0.16916</v>
          </cell>
          <cell r="K12">
            <v>24.15213</v>
          </cell>
          <cell r="L12">
            <v>24.21303</v>
          </cell>
        </row>
        <row r="13">
          <cell r="D13" t="str">
            <v>ASSACarga Liviana2009</v>
          </cell>
          <cell r="E13">
            <v>0.6</v>
          </cell>
          <cell r="F13">
            <v>200000</v>
          </cell>
          <cell r="G13">
            <v>100000</v>
          </cell>
          <cell r="H13">
            <v>8000</v>
          </cell>
          <cell r="I13">
            <v>0.16855999999999999</v>
          </cell>
          <cell r="J13">
            <v>0.16916</v>
          </cell>
          <cell r="K13">
            <v>24.15213</v>
          </cell>
          <cell r="L13">
            <v>24.21303</v>
          </cell>
        </row>
        <row r="14">
          <cell r="D14" t="str">
            <v>ASSACarga Liviana2010</v>
          </cell>
          <cell r="E14">
            <v>0.6</v>
          </cell>
          <cell r="F14">
            <v>200000</v>
          </cell>
          <cell r="G14">
            <v>100000</v>
          </cell>
          <cell r="H14">
            <v>8000</v>
          </cell>
          <cell r="I14">
            <v>0.16855999999999999</v>
          </cell>
          <cell r="J14">
            <v>0.16916</v>
          </cell>
          <cell r="K14">
            <v>24.15213</v>
          </cell>
          <cell r="L14">
            <v>24.21303</v>
          </cell>
        </row>
        <row r="15">
          <cell r="D15" t="str">
            <v>ASSACarga Liviana2011</v>
          </cell>
          <cell r="E15">
            <v>0.6</v>
          </cell>
          <cell r="F15">
            <v>200000</v>
          </cell>
          <cell r="G15">
            <v>100000</v>
          </cell>
          <cell r="H15">
            <v>8000</v>
          </cell>
          <cell r="I15">
            <v>0.16855999999999999</v>
          </cell>
          <cell r="J15">
            <v>0.16916</v>
          </cell>
          <cell r="K15">
            <v>24.15213</v>
          </cell>
          <cell r="L15">
            <v>24.21303</v>
          </cell>
        </row>
        <row r="16">
          <cell r="D16" t="str">
            <v>ASSACarga Liviana2012</v>
          </cell>
          <cell r="E16">
            <v>0.6</v>
          </cell>
          <cell r="F16">
            <v>200000</v>
          </cell>
          <cell r="G16">
            <v>100000</v>
          </cell>
          <cell r="H16">
            <v>8000</v>
          </cell>
          <cell r="I16">
            <v>0.16855999999999999</v>
          </cell>
          <cell r="J16">
            <v>0.16916</v>
          </cell>
          <cell r="K16">
            <v>24.15213</v>
          </cell>
          <cell r="L16">
            <v>24.21303</v>
          </cell>
        </row>
        <row r="17">
          <cell r="D17" t="str">
            <v>ASSACarga Liviana2013</v>
          </cell>
          <cell r="E17">
            <v>0.6</v>
          </cell>
          <cell r="F17">
            <v>200000</v>
          </cell>
          <cell r="G17">
            <v>100000</v>
          </cell>
          <cell r="H17">
            <v>8000</v>
          </cell>
          <cell r="I17">
            <v>0.16855999999999999</v>
          </cell>
          <cell r="J17">
            <v>0.16916</v>
          </cell>
          <cell r="K17">
            <v>24.15213</v>
          </cell>
          <cell r="L17">
            <v>24.21303</v>
          </cell>
        </row>
        <row r="18">
          <cell r="D18" t="str">
            <v>ASSACarga Liviana2014</v>
          </cell>
          <cell r="E18">
            <v>0.6</v>
          </cell>
          <cell r="F18">
            <v>200000</v>
          </cell>
          <cell r="G18">
            <v>100000</v>
          </cell>
          <cell r="H18">
            <v>8000</v>
          </cell>
          <cell r="I18">
            <v>0.16855999999999999</v>
          </cell>
          <cell r="J18">
            <v>0.16916</v>
          </cell>
          <cell r="K18">
            <v>24.15213</v>
          </cell>
          <cell r="L18">
            <v>24.21303</v>
          </cell>
        </row>
        <row r="19">
          <cell r="D19" t="str">
            <v>ASSACarga Liviana2015</v>
          </cell>
          <cell r="E19">
            <v>0.6</v>
          </cell>
          <cell r="F19">
            <v>200000</v>
          </cell>
          <cell r="G19">
            <v>100000</v>
          </cell>
          <cell r="H19">
            <v>8000</v>
          </cell>
          <cell r="I19">
            <v>0.16855999999999999</v>
          </cell>
          <cell r="J19">
            <v>0.16916</v>
          </cell>
          <cell r="K19">
            <v>24.15213</v>
          </cell>
          <cell r="L19">
            <v>24.21303</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row r="31">
          <cell r="D31">
            <v>0</v>
          </cell>
        </row>
        <row r="32">
          <cell r="D32">
            <v>0</v>
          </cell>
        </row>
        <row r="33">
          <cell r="D33">
            <v>0</v>
          </cell>
        </row>
        <row r="34">
          <cell r="D34">
            <v>0</v>
          </cell>
        </row>
        <row r="35">
          <cell r="D35">
            <v>0</v>
          </cell>
        </row>
        <row r="36">
          <cell r="D36">
            <v>0</v>
          </cell>
        </row>
        <row r="37">
          <cell r="D37">
            <v>0</v>
          </cell>
        </row>
        <row r="38">
          <cell r="D38">
            <v>0</v>
          </cell>
        </row>
        <row r="39">
          <cell r="D39">
            <v>0</v>
          </cell>
        </row>
        <row r="40">
          <cell r="D40">
            <v>0</v>
          </cell>
        </row>
        <row r="41">
          <cell r="D41">
            <v>0</v>
          </cell>
        </row>
        <row r="42">
          <cell r="D42">
            <v>0</v>
          </cell>
        </row>
        <row r="43">
          <cell r="D43">
            <v>0</v>
          </cell>
        </row>
        <row r="44">
          <cell r="D44">
            <v>0</v>
          </cell>
        </row>
        <row r="45">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row r="75">
          <cell r="D75">
            <v>0</v>
          </cell>
        </row>
        <row r="76">
          <cell r="D76">
            <v>0</v>
          </cell>
        </row>
        <row r="77">
          <cell r="D77">
            <v>0</v>
          </cell>
        </row>
        <row r="78">
          <cell r="D78">
            <v>0</v>
          </cell>
        </row>
        <row r="79">
          <cell r="D79">
            <v>0</v>
          </cell>
        </row>
        <row r="80">
          <cell r="D80">
            <v>0</v>
          </cell>
        </row>
        <row r="81">
          <cell r="D81">
            <v>0</v>
          </cell>
        </row>
        <row r="82">
          <cell r="D82">
            <v>0</v>
          </cell>
        </row>
        <row r="83">
          <cell r="D83">
            <v>0</v>
          </cell>
        </row>
        <row r="84">
          <cell r="D84">
            <v>0</v>
          </cell>
        </row>
        <row r="85">
          <cell r="D85">
            <v>0</v>
          </cell>
        </row>
        <row r="86">
          <cell r="D86">
            <v>0</v>
          </cell>
        </row>
        <row r="87">
          <cell r="D87">
            <v>0</v>
          </cell>
        </row>
        <row r="88">
          <cell r="D88">
            <v>0</v>
          </cell>
        </row>
        <row r="89">
          <cell r="D89">
            <v>0</v>
          </cell>
        </row>
        <row r="90">
          <cell r="D90">
            <v>0</v>
          </cell>
        </row>
        <row r="91">
          <cell r="D91">
            <v>0</v>
          </cell>
        </row>
        <row r="92">
          <cell r="D92">
            <v>0</v>
          </cell>
        </row>
        <row r="93">
          <cell r="D93">
            <v>0</v>
          </cell>
        </row>
        <row r="94">
          <cell r="D94">
            <v>0</v>
          </cell>
        </row>
        <row r="95">
          <cell r="D95">
            <v>0</v>
          </cell>
        </row>
        <row r="96">
          <cell r="D96">
            <v>0</v>
          </cell>
        </row>
        <row r="97">
          <cell r="D97">
            <v>0</v>
          </cell>
        </row>
        <row r="98">
          <cell r="D98">
            <v>0</v>
          </cell>
        </row>
        <row r="99">
          <cell r="D99">
            <v>0</v>
          </cell>
        </row>
        <row r="100">
          <cell r="D100">
            <v>0</v>
          </cell>
        </row>
        <row r="101">
          <cell r="D101">
            <v>0</v>
          </cell>
        </row>
        <row r="102">
          <cell r="D102">
            <v>0</v>
          </cell>
        </row>
        <row r="103">
          <cell r="D103">
            <v>0</v>
          </cell>
        </row>
        <row r="104">
          <cell r="D104">
            <v>0</v>
          </cell>
        </row>
        <row r="105">
          <cell r="D105">
            <v>0</v>
          </cell>
        </row>
        <row r="106">
          <cell r="D106">
            <v>0</v>
          </cell>
        </row>
        <row r="107">
          <cell r="D107">
            <v>0</v>
          </cell>
        </row>
        <row r="108">
          <cell r="D108">
            <v>0</v>
          </cell>
        </row>
        <row r="109">
          <cell r="D109">
            <v>0</v>
          </cell>
        </row>
        <row r="110">
          <cell r="D110">
            <v>0</v>
          </cell>
        </row>
        <row r="111">
          <cell r="D111">
            <v>0</v>
          </cell>
        </row>
        <row r="112">
          <cell r="D112">
            <v>0</v>
          </cell>
        </row>
        <row r="113">
          <cell r="D113">
            <v>0</v>
          </cell>
        </row>
        <row r="114">
          <cell r="D114">
            <v>0</v>
          </cell>
        </row>
        <row r="115">
          <cell r="D115">
            <v>0</v>
          </cell>
        </row>
        <row r="116">
          <cell r="D116">
            <v>0</v>
          </cell>
        </row>
        <row r="117">
          <cell r="D117">
            <v>0</v>
          </cell>
        </row>
        <row r="118">
          <cell r="D118">
            <v>0</v>
          </cell>
        </row>
        <row r="119">
          <cell r="D119">
            <v>0</v>
          </cell>
        </row>
        <row r="120">
          <cell r="D120">
            <v>0</v>
          </cell>
        </row>
        <row r="121">
          <cell r="D121">
            <v>0</v>
          </cell>
        </row>
        <row r="122">
          <cell r="D122">
            <v>0</v>
          </cell>
        </row>
        <row r="123">
          <cell r="D123">
            <v>0</v>
          </cell>
        </row>
        <row r="124">
          <cell r="D124">
            <v>0</v>
          </cell>
        </row>
        <row r="125">
          <cell r="D125">
            <v>0</v>
          </cell>
        </row>
        <row r="126">
          <cell r="D126">
            <v>0</v>
          </cell>
        </row>
        <row r="127">
          <cell r="D127">
            <v>0</v>
          </cell>
        </row>
        <row r="128">
          <cell r="D128">
            <v>0</v>
          </cell>
        </row>
        <row r="129">
          <cell r="D129">
            <v>0</v>
          </cell>
        </row>
        <row r="130">
          <cell r="D130">
            <v>0</v>
          </cell>
        </row>
        <row r="131">
          <cell r="D131">
            <v>0</v>
          </cell>
        </row>
        <row r="132">
          <cell r="D132">
            <v>0</v>
          </cell>
        </row>
        <row r="133">
          <cell r="D133">
            <v>0</v>
          </cell>
        </row>
        <row r="134">
          <cell r="D134">
            <v>0</v>
          </cell>
        </row>
        <row r="135">
          <cell r="D135">
            <v>0</v>
          </cell>
        </row>
        <row r="136">
          <cell r="D136">
            <v>0</v>
          </cell>
        </row>
        <row r="137">
          <cell r="D137">
            <v>0</v>
          </cell>
        </row>
        <row r="138">
          <cell r="D138">
            <v>0</v>
          </cell>
        </row>
        <row r="139">
          <cell r="D139">
            <v>0</v>
          </cell>
        </row>
        <row r="140">
          <cell r="D140">
            <v>0</v>
          </cell>
        </row>
        <row r="141">
          <cell r="D141">
            <v>0</v>
          </cell>
        </row>
        <row r="142">
          <cell r="D142">
            <v>0</v>
          </cell>
        </row>
        <row r="143">
          <cell r="D143">
            <v>0</v>
          </cell>
        </row>
        <row r="144">
          <cell r="D144">
            <v>0</v>
          </cell>
        </row>
        <row r="145">
          <cell r="D145">
            <v>0</v>
          </cell>
        </row>
        <row r="146">
          <cell r="D146">
            <v>0</v>
          </cell>
        </row>
        <row r="147">
          <cell r="D147">
            <v>0</v>
          </cell>
        </row>
        <row r="148">
          <cell r="D148">
            <v>0</v>
          </cell>
        </row>
        <row r="149">
          <cell r="D149">
            <v>0</v>
          </cell>
        </row>
        <row r="150">
          <cell r="D150">
            <v>0</v>
          </cell>
        </row>
        <row r="151">
          <cell r="D151">
            <v>0</v>
          </cell>
        </row>
        <row r="152">
          <cell r="D152">
            <v>0</v>
          </cell>
        </row>
        <row r="153">
          <cell r="D153">
            <v>0</v>
          </cell>
        </row>
        <row r="154">
          <cell r="D154">
            <v>0</v>
          </cell>
        </row>
        <row r="155">
          <cell r="D155">
            <v>0</v>
          </cell>
        </row>
        <row r="156">
          <cell r="D156">
            <v>0</v>
          </cell>
        </row>
        <row r="157">
          <cell r="D157">
            <v>0</v>
          </cell>
        </row>
        <row r="158">
          <cell r="D158">
            <v>0</v>
          </cell>
        </row>
        <row r="159">
          <cell r="D159">
            <v>0</v>
          </cell>
        </row>
        <row r="160">
          <cell r="D160">
            <v>0</v>
          </cell>
        </row>
        <row r="161">
          <cell r="D161">
            <v>0</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0</v>
          </cell>
        </row>
        <row r="171">
          <cell r="D171">
            <v>0</v>
          </cell>
        </row>
        <row r="172">
          <cell r="D172">
            <v>0</v>
          </cell>
        </row>
        <row r="173">
          <cell r="D173">
            <v>0</v>
          </cell>
        </row>
        <row r="174">
          <cell r="D174">
            <v>0</v>
          </cell>
        </row>
        <row r="175">
          <cell r="D175">
            <v>0</v>
          </cell>
        </row>
        <row r="176">
          <cell r="D176">
            <v>0</v>
          </cell>
        </row>
        <row r="177">
          <cell r="D177">
            <v>0</v>
          </cell>
        </row>
        <row r="178">
          <cell r="D178">
            <v>0</v>
          </cell>
        </row>
        <row r="179">
          <cell r="D179">
            <v>0</v>
          </cell>
        </row>
        <row r="180">
          <cell r="D180">
            <v>0</v>
          </cell>
        </row>
        <row r="181">
          <cell r="D181">
            <v>0</v>
          </cell>
        </row>
        <row r="182">
          <cell r="D182">
            <v>0</v>
          </cell>
        </row>
        <row r="183">
          <cell r="D183">
            <v>0</v>
          </cell>
        </row>
        <row r="184">
          <cell r="D184">
            <v>0</v>
          </cell>
        </row>
        <row r="185">
          <cell r="D185">
            <v>0</v>
          </cell>
        </row>
        <row r="186">
          <cell r="D186">
            <v>0</v>
          </cell>
        </row>
        <row r="187">
          <cell r="D187">
            <v>0</v>
          </cell>
        </row>
        <row r="188">
          <cell r="D188">
            <v>0</v>
          </cell>
        </row>
        <row r="189">
          <cell r="D189">
            <v>0</v>
          </cell>
        </row>
        <row r="190">
          <cell r="D190">
            <v>0</v>
          </cell>
        </row>
        <row r="191">
          <cell r="D191">
            <v>0</v>
          </cell>
        </row>
        <row r="192">
          <cell r="D192">
            <v>0</v>
          </cell>
        </row>
        <row r="193">
          <cell r="D193">
            <v>0</v>
          </cell>
        </row>
        <row r="194">
          <cell r="D194">
            <v>0</v>
          </cell>
        </row>
        <row r="195">
          <cell r="D195">
            <v>0</v>
          </cell>
        </row>
        <row r="196">
          <cell r="D196">
            <v>0</v>
          </cell>
        </row>
        <row r="197">
          <cell r="D197">
            <v>0</v>
          </cell>
        </row>
        <row r="198">
          <cell r="D198">
            <v>0</v>
          </cell>
        </row>
        <row r="199">
          <cell r="D199">
            <v>0</v>
          </cell>
        </row>
        <row r="200">
          <cell r="D200">
            <v>0</v>
          </cell>
        </row>
        <row r="201">
          <cell r="D201">
            <v>0</v>
          </cell>
        </row>
        <row r="202">
          <cell r="D202">
            <v>0</v>
          </cell>
        </row>
        <row r="203">
          <cell r="D203">
            <v>0</v>
          </cell>
        </row>
        <row r="204">
          <cell r="D204">
            <v>0</v>
          </cell>
        </row>
        <row r="205">
          <cell r="D205">
            <v>0</v>
          </cell>
        </row>
        <row r="206">
          <cell r="D206">
            <v>0</v>
          </cell>
        </row>
        <row r="207">
          <cell r="D207">
            <v>0</v>
          </cell>
        </row>
        <row r="208">
          <cell r="D208">
            <v>0</v>
          </cell>
        </row>
        <row r="209">
          <cell r="D209">
            <v>0</v>
          </cell>
        </row>
        <row r="210">
          <cell r="D210">
            <v>0</v>
          </cell>
        </row>
        <row r="211">
          <cell r="D211">
            <v>0</v>
          </cell>
        </row>
        <row r="212">
          <cell r="D212">
            <v>0</v>
          </cell>
        </row>
        <row r="213">
          <cell r="D213">
            <v>0</v>
          </cell>
        </row>
        <row r="214">
          <cell r="D214">
            <v>0</v>
          </cell>
        </row>
        <row r="215">
          <cell r="D215">
            <v>0</v>
          </cell>
        </row>
        <row r="216">
          <cell r="D216">
            <v>0</v>
          </cell>
        </row>
        <row r="217">
          <cell r="D217">
            <v>0</v>
          </cell>
        </row>
        <row r="218">
          <cell r="D218">
            <v>0</v>
          </cell>
        </row>
        <row r="219">
          <cell r="D219">
            <v>0</v>
          </cell>
        </row>
        <row r="220">
          <cell r="D220">
            <v>0</v>
          </cell>
        </row>
        <row r="221">
          <cell r="D221">
            <v>0</v>
          </cell>
        </row>
        <row r="222">
          <cell r="D222">
            <v>0</v>
          </cell>
        </row>
        <row r="223">
          <cell r="D223">
            <v>0</v>
          </cell>
        </row>
        <row r="224">
          <cell r="D224">
            <v>0</v>
          </cell>
        </row>
        <row r="225">
          <cell r="D225">
            <v>0</v>
          </cell>
        </row>
        <row r="226">
          <cell r="D226">
            <v>0</v>
          </cell>
        </row>
        <row r="227">
          <cell r="D227">
            <v>0</v>
          </cell>
        </row>
        <row r="228">
          <cell r="D228">
            <v>0</v>
          </cell>
        </row>
        <row r="229">
          <cell r="D229">
            <v>0</v>
          </cell>
        </row>
        <row r="230">
          <cell r="D230">
            <v>0</v>
          </cell>
        </row>
        <row r="231">
          <cell r="D231">
            <v>0</v>
          </cell>
        </row>
        <row r="232">
          <cell r="D232">
            <v>0</v>
          </cell>
        </row>
        <row r="233">
          <cell r="D233">
            <v>0</v>
          </cell>
        </row>
        <row r="234">
          <cell r="D234">
            <v>0</v>
          </cell>
        </row>
        <row r="235">
          <cell r="D235">
            <v>0</v>
          </cell>
        </row>
        <row r="236">
          <cell r="D236">
            <v>0</v>
          </cell>
        </row>
        <row r="237">
          <cell r="D237">
            <v>0</v>
          </cell>
        </row>
        <row r="238">
          <cell r="D238">
            <v>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D247">
            <v>0</v>
          </cell>
        </row>
        <row r="248">
          <cell r="D248">
            <v>0</v>
          </cell>
        </row>
        <row r="249">
          <cell r="D249">
            <v>0</v>
          </cell>
        </row>
        <row r="250">
          <cell r="D250">
            <v>0</v>
          </cell>
        </row>
        <row r="251">
          <cell r="D251">
            <v>0</v>
          </cell>
        </row>
        <row r="252">
          <cell r="D252">
            <v>0</v>
          </cell>
        </row>
        <row r="253">
          <cell r="D253">
            <v>0</v>
          </cell>
        </row>
        <row r="254">
          <cell r="D254">
            <v>0</v>
          </cell>
        </row>
        <row r="255">
          <cell r="D255">
            <v>0</v>
          </cell>
        </row>
        <row r="256">
          <cell r="D256">
            <v>0</v>
          </cell>
        </row>
        <row r="257">
          <cell r="D257">
            <v>0</v>
          </cell>
        </row>
        <row r="258">
          <cell r="D258">
            <v>0</v>
          </cell>
        </row>
        <row r="259">
          <cell r="D259">
            <v>0</v>
          </cell>
        </row>
        <row r="260">
          <cell r="D260">
            <v>0</v>
          </cell>
        </row>
        <row r="261">
          <cell r="D261">
            <v>0</v>
          </cell>
        </row>
        <row r="262">
          <cell r="D262">
            <v>0</v>
          </cell>
        </row>
        <row r="263">
          <cell r="D263">
            <v>0</v>
          </cell>
        </row>
        <row r="264">
          <cell r="D264">
            <v>0</v>
          </cell>
        </row>
        <row r="265">
          <cell r="D265">
            <v>0</v>
          </cell>
        </row>
        <row r="266">
          <cell r="D266">
            <v>0</v>
          </cell>
        </row>
        <row r="267">
          <cell r="D267">
            <v>0</v>
          </cell>
        </row>
        <row r="268">
          <cell r="D268">
            <v>0</v>
          </cell>
        </row>
        <row r="269">
          <cell r="D269">
            <v>0</v>
          </cell>
        </row>
        <row r="270">
          <cell r="D270">
            <v>0</v>
          </cell>
        </row>
        <row r="271">
          <cell r="D271">
            <v>0</v>
          </cell>
        </row>
        <row r="272">
          <cell r="D272">
            <v>0</v>
          </cell>
        </row>
        <row r="273">
          <cell r="D273">
            <v>0</v>
          </cell>
        </row>
        <row r="274">
          <cell r="D274">
            <v>0</v>
          </cell>
        </row>
        <row r="275">
          <cell r="D275">
            <v>0</v>
          </cell>
        </row>
        <row r="276">
          <cell r="D276">
            <v>0</v>
          </cell>
        </row>
        <row r="277">
          <cell r="D277">
            <v>0</v>
          </cell>
        </row>
        <row r="278">
          <cell r="D278">
            <v>0</v>
          </cell>
        </row>
        <row r="279">
          <cell r="D279">
            <v>0</v>
          </cell>
        </row>
        <row r="280">
          <cell r="D280">
            <v>0</v>
          </cell>
        </row>
        <row r="281">
          <cell r="D281">
            <v>0</v>
          </cell>
        </row>
        <row r="282">
          <cell r="D282">
            <v>0</v>
          </cell>
        </row>
        <row r="283">
          <cell r="D283">
            <v>0</v>
          </cell>
        </row>
        <row r="284">
          <cell r="D284">
            <v>0</v>
          </cell>
        </row>
        <row r="285">
          <cell r="D285">
            <v>0</v>
          </cell>
        </row>
        <row r="286">
          <cell r="D286">
            <v>0</v>
          </cell>
        </row>
        <row r="287">
          <cell r="D287">
            <v>0</v>
          </cell>
        </row>
        <row r="288">
          <cell r="D288">
            <v>0</v>
          </cell>
        </row>
        <row r="289">
          <cell r="D289">
            <v>0</v>
          </cell>
        </row>
        <row r="290">
          <cell r="D290">
            <v>0</v>
          </cell>
        </row>
        <row r="291">
          <cell r="D291">
            <v>0</v>
          </cell>
        </row>
        <row r="292">
          <cell r="D292">
            <v>0</v>
          </cell>
        </row>
        <row r="293">
          <cell r="D293">
            <v>0</v>
          </cell>
        </row>
        <row r="294">
          <cell r="D294">
            <v>0</v>
          </cell>
        </row>
        <row r="295">
          <cell r="D295">
            <v>0</v>
          </cell>
        </row>
        <row r="296">
          <cell r="D296">
            <v>0</v>
          </cell>
        </row>
        <row r="297">
          <cell r="D297">
            <v>0</v>
          </cell>
        </row>
        <row r="298">
          <cell r="D298">
            <v>0</v>
          </cell>
        </row>
        <row r="299">
          <cell r="D299">
            <v>0</v>
          </cell>
        </row>
        <row r="300">
          <cell r="D300">
            <v>0</v>
          </cell>
        </row>
        <row r="301">
          <cell r="D301">
            <v>0</v>
          </cell>
        </row>
        <row r="302">
          <cell r="D302">
            <v>0</v>
          </cell>
        </row>
        <row r="303">
          <cell r="D303">
            <v>0</v>
          </cell>
        </row>
        <row r="304">
          <cell r="D304">
            <v>0</v>
          </cell>
        </row>
        <row r="305">
          <cell r="D305">
            <v>0</v>
          </cell>
        </row>
        <row r="306">
          <cell r="D306">
            <v>0</v>
          </cell>
        </row>
        <row r="307">
          <cell r="D307">
            <v>0</v>
          </cell>
        </row>
        <row r="308">
          <cell r="D308">
            <v>0</v>
          </cell>
        </row>
        <row r="309">
          <cell r="D309">
            <v>0</v>
          </cell>
        </row>
        <row r="310">
          <cell r="D310">
            <v>0</v>
          </cell>
        </row>
        <row r="311">
          <cell r="D311">
            <v>0</v>
          </cell>
        </row>
        <row r="312">
          <cell r="D312">
            <v>0</v>
          </cell>
        </row>
        <row r="313">
          <cell r="D313">
            <v>0</v>
          </cell>
        </row>
        <row r="314">
          <cell r="D314">
            <v>0</v>
          </cell>
        </row>
        <row r="315">
          <cell r="D315">
            <v>0</v>
          </cell>
        </row>
        <row r="316">
          <cell r="D316">
            <v>0</v>
          </cell>
        </row>
        <row r="317">
          <cell r="D317">
            <v>0</v>
          </cell>
        </row>
        <row r="318">
          <cell r="D318">
            <v>0</v>
          </cell>
        </row>
        <row r="319">
          <cell r="D319">
            <v>0</v>
          </cell>
        </row>
        <row r="320">
          <cell r="D320">
            <v>0</v>
          </cell>
        </row>
        <row r="321">
          <cell r="D321">
            <v>0</v>
          </cell>
        </row>
        <row r="322">
          <cell r="D322">
            <v>0</v>
          </cell>
        </row>
        <row r="323">
          <cell r="D323">
            <v>0</v>
          </cell>
        </row>
        <row r="324">
          <cell r="D324">
            <v>0</v>
          </cell>
        </row>
        <row r="325">
          <cell r="D325">
            <v>0</v>
          </cell>
        </row>
        <row r="326">
          <cell r="D326">
            <v>0</v>
          </cell>
        </row>
        <row r="327">
          <cell r="D327">
            <v>0</v>
          </cell>
        </row>
        <row r="328">
          <cell r="D328">
            <v>0</v>
          </cell>
        </row>
        <row r="329">
          <cell r="D329">
            <v>0</v>
          </cell>
        </row>
        <row r="330">
          <cell r="D330">
            <v>0</v>
          </cell>
        </row>
        <row r="331">
          <cell r="D331">
            <v>0</v>
          </cell>
        </row>
        <row r="332">
          <cell r="D332">
            <v>0</v>
          </cell>
        </row>
        <row r="333">
          <cell r="D333">
            <v>0</v>
          </cell>
        </row>
        <row r="334">
          <cell r="D334">
            <v>0</v>
          </cell>
        </row>
        <row r="335">
          <cell r="D335">
            <v>0</v>
          </cell>
        </row>
        <row r="336">
          <cell r="D336">
            <v>0</v>
          </cell>
        </row>
        <row r="337">
          <cell r="D337">
            <v>0</v>
          </cell>
        </row>
        <row r="338">
          <cell r="D338">
            <v>0</v>
          </cell>
        </row>
        <row r="339">
          <cell r="D339">
            <v>0</v>
          </cell>
        </row>
        <row r="340">
          <cell r="D340">
            <v>0</v>
          </cell>
        </row>
        <row r="341">
          <cell r="D341">
            <v>0</v>
          </cell>
        </row>
        <row r="342">
          <cell r="D342">
            <v>0</v>
          </cell>
        </row>
        <row r="343">
          <cell r="D343">
            <v>0</v>
          </cell>
        </row>
        <row r="344">
          <cell r="D344">
            <v>0</v>
          </cell>
        </row>
        <row r="345">
          <cell r="D345">
            <v>0</v>
          </cell>
        </row>
        <row r="346">
          <cell r="D346">
            <v>0</v>
          </cell>
        </row>
        <row r="347">
          <cell r="D347">
            <v>0</v>
          </cell>
        </row>
        <row r="348">
          <cell r="D348">
            <v>0</v>
          </cell>
        </row>
        <row r="349">
          <cell r="D349">
            <v>0</v>
          </cell>
        </row>
        <row r="350">
          <cell r="D350">
            <v>0</v>
          </cell>
        </row>
        <row r="351">
          <cell r="D351">
            <v>0</v>
          </cell>
        </row>
        <row r="352">
          <cell r="D352">
            <v>0</v>
          </cell>
        </row>
        <row r="353">
          <cell r="D353">
            <v>0</v>
          </cell>
        </row>
        <row r="354">
          <cell r="D354">
            <v>0</v>
          </cell>
        </row>
        <row r="355">
          <cell r="D355">
            <v>0</v>
          </cell>
        </row>
        <row r="356">
          <cell r="D356">
            <v>0</v>
          </cell>
        </row>
        <row r="357">
          <cell r="D357">
            <v>0</v>
          </cell>
        </row>
        <row r="358">
          <cell r="D358">
            <v>0</v>
          </cell>
        </row>
        <row r="359">
          <cell r="D359">
            <v>0</v>
          </cell>
        </row>
        <row r="360">
          <cell r="D360">
            <v>0</v>
          </cell>
        </row>
        <row r="361">
          <cell r="D361">
            <v>0</v>
          </cell>
        </row>
        <row r="362">
          <cell r="D362">
            <v>0</v>
          </cell>
        </row>
        <row r="363">
          <cell r="D363">
            <v>0</v>
          </cell>
        </row>
        <row r="364">
          <cell r="D364">
            <v>0</v>
          </cell>
        </row>
        <row r="365">
          <cell r="D365">
            <v>0</v>
          </cell>
        </row>
        <row r="366">
          <cell r="D366">
            <v>0</v>
          </cell>
        </row>
        <row r="367">
          <cell r="D367">
            <v>0</v>
          </cell>
        </row>
        <row r="368">
          <cell r="D368">
            <v>0</v>
          </cell>
        </row>
        <row r="369">
          <cell r="D369">
            <v>0</v>
          </cell>
        </row>
        <row r="370">
          <cell r="D370">
            <v>0</v>
          </cell>
        </row>
        <row r="371">
          <cell r="D371">
            <v>0</v>
          </cell>
        </row>
        <row r="372">
          <cell r="D372">
            <v>0</v>
          </cell>
        </row>
        <row r="373">
          <cell r="D373">
            <v>0</v>
          </cell>
        </row>
        <row r="374">
          <cell r="D374">
            <v>0</v>
          </cell>
        </row>
        <row r="375">
          <cell r="D375">
            <v>0</v>
          </cell>
        </row>
        <row r="376">
          <cell r="D376">
            <v>0</v>
          </cell>
        </row>
        <row r="377">
          <cell r="D377">
            <v>0</v>
          </cell>
        </row>
        <row r="378">
          <cell r="D378">
            <v>0</v>
          </cell>
        </row>
        <row r="379">
          <cell r="D379">
            <v>0</v>
          </cell>
        </row>
        <row r="380">
          <cell r="D380">
            <v>0</v>
          </cell>
        </row>
        <row r="381">
          <cell r="D381">
            <v>0</v>
          </cell>
        </row>
        <row r="382">
          <cell r="D382">
            <v>0</v>
          </cell>
        </row>
        <row r="383">
          <cell r="D383">
            <v>0</v>
          </cell>
        </row>
        <row r="384">
          <cell r="D384">
            <v>0</v>
          </cell>
        </row>
        <row r="385">
          <cell r="D385">
            <v>0</v>
          </cell>
        </row>
        <row r="386">
          <cell r="D386">
            <v>0</v>
          </cell>
        </row>
        <row r="387">
          <cell r="D387">
            <v>0</v>
          </cell>
        </row>
        <row r="388">
          <cell r="D388">
            <v>0</v>
          </cell>
        </row>
        <row r="389">
          <cell r="D389">
            <v>0</v>
          </cell>
        </row>
        <row r="390">
          <cell r="D390">
            <v>0</v>
          </cell>
        </row>
        <row r="391">
          <cell r="D391">
            <v>0</v>
          </cell>
        </row>
        <row r="392">
          <cell r="D392">
            <v>0</v>
          </cell>
        </row>
        <row r="393">
          <cell r="D393">
            <v>0</v>
          </cell>
        </row>
        <row r="394">
          <cell r="D394">
            <v>0</v>
          </cell>
        </row>
        <row r="395">
          <cell r="D395">
            <v>0</v>
          </cell>
        </row>
        <row r="396">
          <cell r="D396">
            <v>0</v>
          </cell>
        </row>
        <row r="397">
          <cell r="D397">
            <v>0</v>
          </cell>
        </row>
        <row r="398">
          <cell r="D398">
            <v>0</v>
          </cell>
        </row>
        <row r="399">
          <cell r="D399">
            <v>0</v>
          </cell>
        </row>
        <row r="400">
          <cell r="D400">
            <v>0</v>
          </cell>
        </row>
        <row r="401">
          <cell r="D401">
            <v>0</v>
          </cell>
        </row>
        <row r="402">
          <cell r="D402">
            <v>0</v>
          </cell>
        </row>
        <row r="403">
          <cell r="D403">
            <v>0</v>
          </cell>
        </row>
        <row r="404">
          <cell r="D404">
            <v>0</v>
          </cell>
        </row>
        <row r="405">
          <cell r="D405">
            <v>0</v>
          </cell>
        </row>
        <row r="406">
          <cell r="D406">
            <v>0</v>
          </cell>
        </row>
        <row r="407">
          <cell r="D407">
            <v>0</v>
          </cell>
        </row>
        <row r="408">
          <cell r="D408">
            <v>0</v>
          </cell>
        </row>
        <row r="409">
          <cell r="D409">
            <v>0</v>
          </cell>
        </row>
        <row r="410">
          <cell r="D410">
            <v>0</v>
          </cell>
        </row>
        <row r="411">
          <cell r="D411">
            <v>0</v>
          </cell>
        </row>
        <row r="412">
          <cell r="D412">
            <v>0</v>
          </cell>
        </row>
        <row r="413">
          <cell r="D413">
            <v>0</v>
          </cell>
        </row>
        <row r="414">
          <cell r="D414">
            <v>0</v>
          </cell>
        </row>
        <row r="415">
          <cell r="D415">
            <v>0</v>
          </cell>
        </row>
        <row r="416">
          <cell r="D416">
            <v>0</v>
          </cell>
        </row>
        <row r="417">
          <cell r="D417">
            <v>0</v>
          </cell>
        </row>
        <row r="418">
          <cell r="D418">
            <v>0</v>
          </cell>
        </row>
        <row r="419">
          <cell r="D419">
            <v>0</v>
          </cell>
        </row>
        <row r="420">
          <cell r="D420">
            <v>0</v>
          </cell>
        </row>
        <row r="421">
          <cell r="D421">
            <v>0</v>
          </cell>
        </row>
        <row r="422">
          <cell r="D422">
            <v>0</v>
          </cell>
        </row>
        <row r="423">
          <cell r="D423">
            <v>0</v>
          </cell>
        </row>
        <row r="424">
          <cell r="D424">
            <v>0</v>
          </cell>
        </row>
        <row r="425">
          <cell r="D425">
            <v>0</v>
          </cell>
        </row>
        <row r="426">
          <cell r="D426">
            <v>0</v>
          </cell>
        </row>
        <row r="427">
          <cell r="D427">
            <v>0</v>
          </cell>
        </row>
        <row r="428">
          <cell r="D428">
            <v>0</v>
          </cell>
        </row>
        <row r="429">
          <cell r="D429">
            <v>0</v>
          </cell>
        </row>
        <row r="430">
          <cell r="D430">
            <v>0</v>
          </cell>
        </row>
        <row r="431">
          <cell r="D431">
            <v>0</v>
          </cell>
        </row>
        <row r="432">
          <cell r="D432">
            <v>0</v>
          </cell>
        </row>
        <row r="433">
          <cell r="D433">
            <v>0</v>
          </cell>
        </row>
        <row r="434">
          <cell r="D434">
            <v>0</v>
          </cell>
        </row>
        <row r="435">
          <cell r="D435">
            <v>0</v>
          </cell>
        </row>
        <row r="436">
          <cell r="D436">
            <v>0</v>
          </cell>
        </row>
        <row r="437">
          <cell r="D437">
            <v>0</v>
          </cell>
        </row>
        <row r="438">
          <cell r="D438">
            <v>0</v>
          </cell>
        </row>
        <row r="439">
          <cell r="D439">
            <v>0</v>
          </cell>
        </row>
        <row r="440">
          <cell r="D440">
            <v>0</v>
          </cell>
        </row>
        <row r="441">
          <cell r="D441">
            <v>0</v>
          </cell>
        </row>
        <row r="442">
          <cell r="D442">
            <v>0</v>
          </cell>
        </row>
        <row r="443">
          <cell r="D443">
            <v>0</v>
          </cell>
        </row>
        <row r="444">
          <cell r="D444">
            <v>0</v>
          </cell>
        </row>
        <row r="445">
          <cell r="D445">
            <v>0</v>
          </cell>
        </row>
        <row r="446">
          <cell r="D446">
            <v>0</v>
          </cell>
        </row>
        <row r="447">
          <cell r="D447">
            <v>0</v>
          </cell>
        </row>
        <row r="448">
          <cell r="D448">
            <v>0</v>
          </cell>
        </row>
        <row r="449">
          <cell r="D449">
            <v>0</v>
          </cell>
        </row>
        <row r="450">
          <cell r="D450">
            <v>0</v>
          </cell>
        </row>
        <row r="451">
          <cell r="D451">
            <v>0</v>
          </cell>
        </row>
        <row r="452">
          <cell r="D452">
            <v>0</v>
          </cell>
        </row>
        <row r="453">
          <cell r="D453">
            <v>0</v>
          </cell>
        </row>
        <row r="454">
          <cell r="D454">
            <v>0</v>
          </cell>
        </row>
        <row r="455">
          <cell r="D455">
            <v>0</v>
          </cell>
        </row>
        <row r="456">
          <cell r="D456">
            <v>0</v>
          </cell>
        </row>
        <row r="457">
          <cell r="D457">
            <v>0</v>
          </cell>
        </row>
        <row r="458">
          <cell r="D458">
            <v>0</v>
          </cell>
        </row>
        <row r="459">
          <cell r="D459">
            <v>0</v>
          </cell>
        </row>
        <row r="460">
          <cell r="D460">
            <v>0</v>
          </cell>
        </row>
        <row r="461">
          <cell r="D461">
            <v>0</v>
          </cell>
        </row>
        <row r="462">
          <cell r="D462">
            <v>0</v>
          </cell>
        </row>
        <row r="463">
          <cell r="D463">
            <v>0</v>
          </cell>
        </row>
        <row r="464">
          <cell r="D464">
            <v>0</v>
          </cell>
        </row>
        <row r="465">
          <cell r="D465">
            <v>0</v>
          </cell>
        </row>
        <row r="466">
          <cell r="D466">
            <v>0</v>
          </cell>
        </row>
        <row r="467">
          <cell r="D467">
            <v>0</v>
          </cell>
        </row>
        <row r="468">
          <cell r="D468">
            <v>0</v>
          </cell>
        </row>
        <row r="469">
          <cell r="D469">
            <v>0</v>
          </cell>
        </row>
        <row r="470">
          <cell r="D470">
            <v>0</v>
          </cell>
        </row>
        <row r="471">
          <cell r="D471">
            <v>0</v>
          </cell>
        </row>
        <row r="472">
          <cell r="D472">
            <v>0</v>
          </cell>
        </row>
        <row r="473">
          <cell r="D473">
            <v>0</v>
          </cell>
        </row>
        <row r="474">
          <cell r="D474">
            <v>0</v>
          </cell>
        </row>
        <row r="475">
          <cell r="D475">
            <v>0</v>
          </cell>
        </row>
        <row r="476">
          <cell r="D476">
            <v>0</v>
          </cell>
        </row>
        <row r="477">
          <cell r="D477">
            <v>0</v>
          </cell>
        </row>
        <row r="478">
          <cell r="D478">
            <v>0</v>
          </cell>
        </row>
        <row r="479">
          <cell r="D479">
            <v>0</v>
          </cell>
        </row>
        <row r="480">
          <cell r="D480">
            <v>0</v>
          </cell>
        </row>
        <row r="481">
          <cell r="D481">
            <v>0</v>
          </cell>
        </row>
        <row r="482">
          <cell r="D482">
            <v>0</v>
          </cell>
        </row>
        <row r="483">
          <cell r="D483">
            <v>0</v>
          </cell>
        </row>
        <row r="484">
          <cell r="D484">
            <v>0</v>
          </cell>
        </row>
        <row r="485">
          <cell r="D485">
            <v>0</v>
          </cell>
        </row>
        <row r="486">
          <cell r="D486">
            <v>0</v>
          </cell>
        </row>
        <row r="487">
          <cell r="D487">
            <v>0</v>
          </cell>
        </row>
        <row r="488">
          <cell r="D488">
            <v>0</v>
          </cell>
        </row>
        <row r="489">
          <cell r="D489">
            <v>0</v>
          </cell>
        </row>
        <row r="490">
          <cell r="D490">
            <v>0</v>
          </cell>
        </row>
        <row r="491">
          <cell r="D491">
            <v>0</v>
          </cell>
        </row>
        <row r="492">
          <cell r="D492">
            <v>0</v>
          </cell>
        </row>
        <row r="493">
          <cell r="D493">
            <v>0</v>
          </cell>
        </row>
        <row r="494">
          <cell r="D494">
            <v>0</v>
          </cell>
        </row>
        <row r="495">
          <cell r="D495">
            <v>0</v>
          </cell>
        </row>
        <row r="496">
          <cell r="D496">
            <v>0</v>
          </cell>
        </row>
        <row r="497">
          <cell r="D497">
            <v>0</v>
          </cell>
        </row>
        <row r="498">
          <cell r="D498">
            <v>0</v>
          </cell>
        </row>
        <row r="499">
          <cell r="D499">
            <v>0</v>
          </cell>
        </row>
        <row r="500">
          <cell r="D500">
            <v>0</v>
          </cell>
        </row>
        <row r="501">
          <cell r="D501">
            <v>0</v>
          </cell>
        </row>
        <row r="502">
          <cell r="D502">
            <v>0</v>
          </cell>
        </row>
        <row r="503">
          <cell r="D503">
            <v>0</v>
          </cell>
        </row>
        <row r="504">
          <cell r="D504">
            <v>0</v>
          </cell>
        </row>
        <row r="505">
          <cell r="D505">
            <v>0</v>
          </cell>
        </row>
        <row r="506">
          <cell r="D506">
            <v>0</v>
          </cell>
        </row>
        <row r="507">
          <cell r="D507">
            <v>0</v>
          </cell>
        </row>
        <row r="508">
          <cell r="D508">
            <v>0</v>
          </cell>
        </row>
        <row r="509">
          <cell r="D509">
            <v>0</v>
          </cell>
        </row>
        <row r="510">
          <cell r="D510">
            <v>0</v>
          </cell>
        </row>
        <row r="511">
          <cell r="D511">
            <v>0</v>
          </cell>
        </row>
        <row r="512">
          <cell r="D512">
            <v>0</v>
          </cell>
        </row>
        <row r="513">
          <cell r="D513">
            <v>0</v>
          </cell>
        </row>
        <row r="514">
          <cell r="D514">
            <v>0</v>
          </cell>
        </row>
        <row r="515">
          <cell r="D515">
            <v>0</v>
          </cell>
        </row>
        <row r="516">
          <cell r="D516">
            <v>0</v>
          </cell>
        </row>
        <row r="517">
          <cell r="D517">
            <v>0</v>
          </cell>
        </row>
        <row r="518">
          <cell r="D518">
            <v>0</v>
          </cell>
        </row>
        <row r="519">
          <cell r="D519">
            <v>0</v>
          </cell>
        </row>
        <row r="520">
          <cell r="D520">
            <v>0</v>
          </cell>
        </row>
        <row r="521">
          <cell r="D521">
            <v>0</v>
          </cell>
        </row>
        <row r="522">
          <cell r="D522">
            <v>0</v>
          </cell>
        </row>
        <row r="523">
          <cell r="D523">
            <v>0</v>
          </cell>
        </row>
        <row r="524">
          <cell r="D524">
            <v>0</v>
          </cell>
        </row>
        <row r="525">
          <cell r="D525">
            <v>0</v>
          </cell>
        </row>
        <row r="526">
          <cell r="D526">
            <v>0</v>
          </cell>
        </row>
        <row r="527">
          <cell r="D527">
            <v>0</v>
          </cell>
        </row>
        <row r="528">
          <cell r="D528">
            <v>0</v>
          </cell>
        </row>
        <row r="529">
          <cell r="D529">
            <v>0</v>
          </cell>
        </row>
        <row r="530">
          <cell r="D530">
            <v>0</v>
          </cell>
        </row>
        <row r="531">
          <cell r="D531">
            <v>0</v>
          </cell>
        </row>
        <row r="532">
          <cell r="D532">
            <v>0</v>
          </cell>
        </row>
        <row r="533">
          <cell r="D533">
            <v>0</v>
          </cell>
        </row>
        <row r="534">
          <cell r="D534">
            <v>0</v>
          </cell>
        </row>
        <row r="535">
          <cell r="D535">
            <v>0</v>
          </cell>
        </row>
        <row r="536">
          <cell r="D536">
            <v>0</v>
          </cell>
        </row>
        <row r="537">
          <cell r="D537">
            <v>0</v>
          </cell>
        </row>
        <row r="538">
          <cell r="D538">
            <v>0</v>
          </cell>
        </row>
        <row r="539">
          <cell r="D539">
            <v>0</v>
          </cell>
        </row>
        <row r="540">
          <cell r="D540">
            <v>0</v>
          </cell>
        </row>
        <row r="541">
          <cell r="D541">
            <v>0</v>
          </cell>
        </row>
        <row r="542">
          <cell r="D542">
            <v>0</v>
          </cell>
        </row>
        <row r="543">
          <cell r="D543">
            <v>0</v>
          </cell>
        </row>
        <row r="544">
          <cell r="D544">
            <v>0</v>
          </cell>
        </row>
        <row r="545">
          <cell r="D545">
            <v>0</v>
          </cell>
        </row>
        <row r="546">
          <cell r="D546">
            <v>0</v>
          </cell>
        </row>
        <row r="547">
          <cell r="D547">
            <v>0</v>
          </cell>
        </row>
        <row r="548">
          <cell r="D548">
            <v>0</v>
          </cell>
        </row>
        <row r="549">
          <cell r="D549">
            <v>0</v>
          </cell>
        </row>
        <row r="550">
          <cell r="D550">
            <v>0</v>
          </cell>
        </row>
        <row r="551">
          <cell r="D551">
            <v>0</v>
          </cell>
        </row>
        <row r="552">
          <cell r="D552">
            <v>0</v>
          </cell>
        </row>
        <row r="553">
          <cell r="D553">
            <v>0</v>
          </cell>
        </row>
        <row r="554">
          <cell r="D554">
            <v>0</v>
          </cell>
        </row>
        <row r="555">
          <cell r="D555">
            <v>0</v>
          </cell>
        </row>
        <row r="556">
          <cell r="D556">
            <v>0</v>
          </cell>
        </row>
        <row r="557">
          <cell r="D557">
            <v>0</v>
          </cell>
        </row>
        <row r="558">
          <cell r="D558">
            <v>0</v>
          </cell>
        </row>
        <row r="559">
          <cell r="D559">
            <v>0</v>
          </cell>
        </row>
        <row r="560">
          <cell r="D560">
            <v>0</v>
          </cell>
        </row>
        <row r="561">
          <cell r="D561">
            <v>0</v>
          </cell>
        </row>
        <row r="562">
          <cell r="D562">
            <v>0</v>
          </cell>
        </row>
        <row r="563">
          <cell r="D563">
            <v>0</v>
          </cell>
        </row>
        <row r="564">
          <cell r="D564">
            <v>0</v>
          </cell>
        </row>
        <row r="565">
          <cell r="D565">
            <v>0</v>
          </cell>
        </row>
        <row r="566">
          <cell r="D566">
            <v>0</v>
          </cell>
        </row>
        <row r="567">
          <cell r="D567">
            <v>0</v>
          </cell>
        </row>
        <row r="568">
          <cell r="D568">
            <v>0</v>
          </cell>
        </row>
        <row r="569">
          <cell r="D569">
            <v>0</v>
          </cell>
        </row>
        <row r="570">
          <cell r="D570">
            <v>0</v>
          </cell>
        </row>
        <row r="571">
          <cell r="D571">
            <v>0</v>
          </cell>
        </row>
        <row r="572">
          <cell r="D572">
            <v>0</v>
          </cell>
        </row>
        <row r="573">
          <cell r="D573">
            <v>0</v>
          </cell>
        </row>
        <row r="574">
          <cell r="D574">
            <v>0</v>
          </cell>
        </row>
        <row r="575">
          <cell r="D575">
            <v>0</v>
          </cell>
        </row>
        <row r="576">
          <cell r="D576">
            <v>0</v>
          </cell>
        </row>
        <row r="577">
          <cell r="D577">
            <v>0</v>
          </cell>
        </row>
        <row r="578">
          <cell r="D578">
            <v>0</v>
          </cell>
        </row>
        <row r="579">
          <cell r="D579">
            <v>0</v>
          </cell>
        </row>
        <row r="580">
          <cell r="D580">
            <v>0</v>
          </cell>
        </row>
        <row r="581">
          <cell r="D581">
            <v>0</v>
          </cell>
        </row>
        <row r="582">
          <cell r="D582">
            <v>0</v>
          </cell>
        </row>
        <row r="583">
          <cell r="D583">
            <v>0</v>
          </cell>
        </row>
        <row r="584">
          <cell r="D584">
            <v>0</v>
          </cell>
        </row>
        <row r="585">
          <cell r="D585">
            <v>0</v>
          </cell>
        </row>
        <row r="586">
          <cell r="D586">
            <v>0</v>
          </cell>
        </row>
        <row r="587">
          <cell r="D587">
            <v>0</v>
          </cell>
        </row>
        <row r="588">
          <cell r="D588">
            <v>0</v>
          </cell>
        </row>
        <row r="589">
          <cell r="D589">
            <v>0</v>
          </cell>
        </row>
        <row r="590">
          <cell r="D590">
            <v>0</v>
          </cell>
        </row>
        <row r="591">
          <cell r="D591">
            <v>0</v>
          </cell>
        </row>
        <row r="592">
          <cell r="D592">
            <v>0</v>
          </cell>
        </row>
        <row r="593">
          <cell r="D593">
            <v>0</v>
          </cell>
        </row>
        <row r="594">
          <cell r="D594">
            <v>0</v>
          </cell>
        </row>
        <row r="595">
          <cell r="D595">
            <v>0</v>
          </cell>
        </row>
        <row r="596">
          <cell r="D596">
            <v>0</v>
          </cell>
        </row>
        <row r="597">
          <cell r="D597">
            <v>0</v>
          </cell>
        </row>
        <row r="598">
          <cell r="D598">
            <v>0</v>
          </cell>
        </row>
        <row r="599">
          <cell r="D599">
            <v>0</v>
          </cell>
        </row>
        <row r="600">
          <cell r="D600">
            <v>0</v>
          </cell>
        </row>
        <row r="601">
          <cell r="D601">
            <v>0</v>
          </cell>
        </row>
        <row r="602">
          <cell r="D602">
            <v>0</v>
          </cell>
        </row>
        <row r="603">
          <cell r="D603">
            <v>0</v>
          </cell>
        </row>
        <row r="604">
          <cell r="D604">
            <v>0</v>
          </cell>
        </row>
        <row r="605">
          <cell r="D605">
            <v>0</v>
          </cell>
        </row>
        <row r="606">
          <cell r="D606">
            <v>0</v>
          </cell>
        </row>
        <row r="607">
          <cell r="D607">
            <v>0</v>
          </cell>
        </row>
        <row r="608">
          <cell r="D608">
            <v>0</v>
          </cell>
        </row>
        <row r="609">
          <cell r="D609">
            <v>0</v>
          </cell>
        </row>
        <row r="610">
          <cell r="D610">
            <v>0</v>
          </cell>
        </row>
        <row r="611">
          <cell r="D611">
            <v>0</v>
          </cell>
        </row>
        <row r="612">
          <cell r="D612">
            <v>0</v>
          </cell>
        </row>
        <row r="613">
          <cell r="D613">
            <v>0</v>
          </cell>
        </row>
        <row r="614">
          <cell r="D614">
            <v>0</v>
          </cell>
        </row>
        <row r="615">
          <cell r="D615">
            <v>0</v>
          </cell>
        </row>
        <row r="616">
          <cell r="D616">
            <v>0</v>
          </cell>
        </row>
        <row r="617">
          <cell r="D617">
            <v>0</v>
          </cell>
        </row>
        <row r="618">
          <cell r="D618">
            <v>0</v>
          </cell>
        </row>
        <row r="619">
          <cell r="D619">
            <v>0</v>
          </cell>
        </row>
        <row r="620">
          <cell r="D620">
            <v>0</v>
          </cell>
        </row>
        <row r="621">
          <cell r="D621">
            <v>0</v>
          </cell>
        </row>
        <row r="622">
          <cell r="D622">
            <v>0</v>
          </cell>
        </row>
        <row r="623">
          <cell r="D623">
            <v>0</v>
          </cell>
        </row>
        <row r="624">
          <cell r="D624">
            <v>0</v>
          </cell>
        </row>
        <row r="625">
          <cell r="D625">
            <v>0</v>
          </cell>
        </row>
        <row r="626">
          <cell r="D626">
            <v>0</v>
          </cell>
        </row>
        <row r="627">
          <cell r="D627">
            <v>0</v>
          </cell>
        </row>
        <row r="628">
          <cell r="D628">
            <v>0</v>
          </cell>
        </row>
        <row r="629">
          <cell r="D629">
            <v>0</v>
          </cell>
        </row>
        <row r="630">
          <cell r="D630">
            <v>0</v>
          </cell>
        </row>
        <row r="631">
          <cell r="D631">
            <v>0</v>
          </cell>
        </row>
        <row r="632">
          <cell r="D632">
            <v>0</v>
          </cell>
        </row>
        <row r="633">
          <cell r="D633">
            <v>0</v>
          </cell>
        </row>
        <row r="634">
          <cell r="D634">
            <v>0</v>
          </cell>
        </row>
        <row r="635">
          <cell r="D635">
            <v>0</v>
          </cell>
        </row>
        <row r="636">
          <cell r="D636">
            <v>0</v>
          </cell>
        </row>
        <row r="637">
          <cell r="D637">
            <v>0</v>
          </cell>
        </row>
        <row r="638">
          <cell r="D638">
            <v>0</v>
          </cell>
        </row>
        <row r="639">
          <cell r="D639">
            <v>0</v>
          </cell>
        </row>
        <row r="640">
          <cell r="D640">
            <v>0</v>
          </cell>
        </row>
        <row r="641">
          <cell r="D641">
            <v>0</v>
          </cell>
        </row>
        <row r="642">
          <cell r="D642">
            <v>0</v>
          </cell>
        </row>
        <row r="643">
          <cell r="D643">
            <v>0</v>
          </cell>
        </row>
        <row r="644">
          <cell r="D644">
            <v>0</v>
          </cell>
        </row>
        <row r="645">
          <cell r="D645">
            <v>0</v>
          </cell>
        </row>
        <row r="646">
          <cell r="D646">
            <v>0</v>
          </cell>
        </row>
        <row r="647">
          <cell r="D647">
            <v>0</v>
          </cell>
        </row>
        <row r="648">
          <cell r="D648">
            <v>0</v>
          </cell>
        </row>
        <row r="649">
          <cell r="D649">
            <v>0</v>
          </cell>
        </row>
        <row r="650">
          <cell r="D650">
            <v>0</v>
          </cell>
        </row>
        <row r="651">
          <cell r="D651">
            <v>0</v>
          </cell>
        </row>
        <row r="652">
          <cell r="D652">
            <v>0</v>
          </cell>
        </row>
        <row r="653">
          <cell r="D653">
            <v>0</v>
          </cell>
        </row>
        <row r="654">
          <cell r="D654">
            <v>0</v>
          </cell>
        </row>
        <row r="655">
          <cell r="D655">
            <v>0</v>
          </cell>
        </row>
        <row r="656">
          <cell r="D656">
            <v>0</v>
          </cell>
        </row>
        <row r="657">
          <cell r="D657">
            <v>0</v>
          </cell>
        </row>
        <row r="658">
          <cell r="D658">
            <v>0</v>
          </cell>
        </row>
        <row r="659">
          <cell r="D659">
            <v>0</v>
          </cell>
        </row>
        <row r="660">
          <cell r="D660">
            <v>0</v>
          </cell>
        </row>
        <row r="661">
          <cell r="D661">
            <v>0</v>
          </cell>
        </row>
        <row r="662">
          <cell r="D662">
            <v>0</v>
          </cell>
        </row>
        <row r="663">
          <cell r="D663">
            <v>0</v>
          </cell>
        </row>
        <row r="664">
          <cell r="D664">
            <v>0</v>
          </cell>
        </row>
        <row r="665">
          <cell r="D665">
            <v>0</v>
          </cell>
        </row>
        <row r="666">
          <cell r="D666">
            <v>0</v>
          </cell>
        </row>
        <row r="667">
          <cell r="D667">
            <v>0</v>
          </cell>
        </row>
        <row r="668">
          <cell r="D668">
            <v>0</v>
          </cell>
        </row>
        <row r="669">
          <cell r="D669">
            <v>0</v>
          </cell>
        </row>
        <row r="670">
          <cell r="D670">
            <v>0</v>
          </cell>
        </row>
        <row r="671">
          <cell r="D671">
            <v>0</v>
          </cell>
        </row>
        <row r="672">
          <cell r="D672">
            <v>0</v>
          </cell>
        </row>
        <row r="673">
          <cell r="D673">
            <v>0</v>
          </cell>
        </row>
        <row r="674">
          <cell r="D674">
            <v>0</v>
          </cell>
        </row>
        <row r="675">
          <cell r="D675">
            <v>0</v>
          </cell>
        </row>
        <row r="676">
          <cell r="D676">
            <v>0</v>
          </cell>
        </row>
        <row r="677">
          <cell r="D677">
            <v>0</v>
          </cell>
        </row>
        <row r="678">
          <cell r="D678">
            <v>0</v>
          </cell>
        </row>
        <row r="679">
          <cell r="D679">
            <v>0</v>
          </cell>
        </row>
        <row r="680">
          <cell r="D680">
            <v>0</v>
          </cell>
        </row>
        <row r="681">
          <cell r="D681">
            <v>0</v>
          </cell>
        </row>
        <row r="682">
          <cell r="D682">
            <v>0</v>
          </cell>
        </row>
        <row r="683">
          <cell r="D683">
            <v>0</v>
          </cell>
        </row>
        <row r="684">
          <cell r="D684">
            <v>0</v>
          </cell>
        </row>
        <row r="685">
          <cell r="D685">
            <v>0</v>
          </cell>
        </row>
        <row r="686">
          <cell r="D686">
            <v>0</v>
          </cell>
        </row>
        <row r="687">
          <cell r="D687">
            <v>0</v>
          </cell>
        </row>
        <row r="688">
          <cell r="D688">
            <v>0</v>
          </cell>
        </row>
        <row r="689">
          <cell r="D689">
            <v>0</v>
          </cell>
        </row>
        <row r="690">
          <cell r="D690">
            <v>0</v>
          </cell>
        </row>
        <row r="691">
          <cell r="D691">
            <v>0</v>
          </cell>
        </row>
        <row r="692">
          <cell r="D692">
            <v>0</v>
          </cell>
        </row>
        <row r="693">
          <cell r="D693">
            <v>0</v>
          </cell>
        </row>
        <row r="694">
          <cell r="D694">
            <v>0</v>
          </cell>
        </row>
        <row r="695">
          <cell r="D695">
            <v>0</v>
          </cell>
        </row>
        <row r="696">
          <cell r="D696">
            <v>0</v>
          </cell>
        </row>
        <row r="697">
          <cell r="D697">
            <v>0</v>
          </cell>
        </row>
        <row r="698">
          <cell r="D698">
            <v>0</v>
          </cell>
        </row>
        <row r="699">
          <cell r="D699">
            <v>0</v>
          </cell>
        </row>
        <row r="700">
          <cell r="D700">
            <v>0</v>
          </cell>
        </row>
        <row r="701">
          <cell r="D701">
            <v>0</v>
          </cell>
        </row>
        <row r="702">
          <cell r="D702">
            <v>0</v>
          </cell>
        </row>
        <row r="703">
          <cell r="D703">
            <v>0</v>
          </cell>
        </row>
        <row r="704">
          <cell r="D704">
            <v>0</v>
          </cell>
        </row>
        <row r="705">
          <cell r="D705">
            <v>0</v>
          </cell>
        </row>
        <row r="706">
          <cell r="D706">
            <v>0</v>
          </cell>
        </row>
        <row r="707">
          <cell r="D707">
            <v>0</v>
          </cell>
        </row>
        <row r="708">
          <cell r="D708">
            <v>0</v>
          </cell>
        </row>
        <row r="709">
          <cell r="D709">
            <v>0</v>
          </cell>
        </row>
        <row r="710">
          <cell r="D710">
            <v>0</v>
          </cell>
        </row>
        <row r="711">
          <cell r="D711">
            <v>0</v>
          </cell>
        </row>
        <row r="712">
          <cell r="D712">
            <v>0</v>
          </cell>
        </row>
        <row r="713">
          <cell r="D713">
            <v>0</v>
          </cell>
        </row>
        <row r="714">
          <cell r="D714">
            <v>0</v>
          </cell>
        </row>
        <row r="715">
          <cell r="D715">
            <v>0</v>
          </cell>
        </row>
        <row r="716">
          <cell r="D716">
            <v>0</v>
          </cell>
        </row>
        <row r="717">
          <cell r="D717">
            <v>0</v>
          </cell>
        </row>
        <row r="718">
          <cell r="D718">
            <v>0</v>
          </cell>
        </row>
        <row r="719">
          <cell r="D719">
            <v>0</v>
          </cell>
        </row>
        <row r="720">
          <cell r="D720">
            <v>0</v>
          </cell>
        </row>
        <row r="721">
          <cell r="D721">
            <v>0</v>
          </cell>
        </row>
        <row r="722">
          <cell r="D722">
            <v>0</v>
          </cell>
        </row>
        <row r="723">
          <cell r="D723">
            <v>0</v>
          </cell>
        </row>
        <row r="724">
          <cell r="D724">
            <v>0</v>
          </cell>
        </row>
        <row r="725">
          <cell r="D725">
            <v>0</v>
          </cell>
        </row>
        <row r="726">
          <cell r="D726">
            <v>0</v>
          </cell>
        </row>
        <row r="727">
          <cell r="D727">
            <v>0</v>
          </cell>
        </row>
        <row r="728">
          <cell r="D728">
            <v>0</v>
          </cell>
        </row>
        <row r="729">
          <cell r="D729">
            <v>0</v>
          </cell>
        </row>
        <row r="730">
          <cell r="D730">
            <v>0</v>
          </cell>
        </row>
        <row r="731">
          <cell r="D731">
            <v>0</v>
          </cell>
        </row>
        <row r="732">
          <cell r="D732">
            <v>0</v>
          </cell>
        </row>
        <row r="733">
          <cell r="D733">
            <v>0</v>
          </cell>
        </row>
        <row r="734">
          <cell r="D734">
            <v>0</v>
          </cell>
        </row>
        <row r="735">
          <cell r="D735">
            <v>0</v>
          </cell>
        </row>
        <row r="736">
          <cell r="D736">
            <v>0</v>
          </cell>
        </row>
        <row r="737">
          <cell r="D737">
            <v>0</v>
          </cell>
        </row>
        <row r="738">
          <cell r="D738">
            <v>0</v>
          </cell>
        </row>
        <row r="739">
          <cell r="D739">
            <v>0</v>
          </cell>
        </row>
        <row r="740">
          <cell r="D740">
            <v>0</v>
          </cell>
        </row>
        <row r="741">
          <cell r="D741">
            <v>0</v>
          </cell>
        </row>
        <row r="742">
          <cell r="D742">
            <v>0</v>
          </cell>
        </row>
        <row r="743">
          <cell r="D743">
            <v>0</v>
          </cell>
        </row>
        <row r="744">
          <cell r="D744">
            <v>0</v>
          </cell>
        </row>
        <row r="745">
          <cell r="D745">
            <v>0</v>
          </cell>
        </row>
        <row r="746">
          <cell r="D746">
            <v>0</v>
          </cell>
        </row>
        <row r="747">
          <cell r="D747">
            <v>0</v>
          </cell>
        </row>
        <row r="748">
          <cell r="D748">
            <v>0</v>
          </cell>
        </row>
        <row r="749">
          <cell r="D749">
            <v>0</v>
          </cell>
        </row>
        <row r="750">
          <cell r="D750">
            <v>0</v>
          </cell>
        </row>
        <row r="751">
          <cell r="D751">
            <v>0</v>
          </cell>
        </row>
        <row r="752">
          <cell r="D752">
            <v>0</v>
          </cell>
        </row>
        <row r="753">
          <cell r="D753">
            <v>0</v>
          </cell>
        </row>
        <row r="754">
          <cell r="D754">
            <v>0</v>
          </cell>
        </row>
        <row r="755">
          <cell r="D755">
            <v>0</v>
          </cell>
        </row>
        <row r="756">
          <cell r="D756">
            <v>0</v>
          </cell>
        </row>
        <row r="757">
          <cell r="D757">
            <v>0</v>
          </cell>
        </row>
        <row r="758">
          <cell r="D758">
            <v>0</v>
          </cell>
        </row>
        <row r="759">
          <cell r="D759">
            <v>0</v>
          </cell>
        </row>
        <row r="760">
          <cell r="D760">
            <v>0</v>
          </cell>
        </row>
        <row r="761">
          <cell r="D761">
            <v>0</v>
          </cell>
        </row>
        <row r="762">
          <cell r="D762">
            <v>0</v>
          </cell>
        </row>
        <row r="763">
          <cell r="D763">
            <v>0</v>
          </cell>
        </row>
        <row r="764">
          <cell r="D764">
            <v>0</v>
          </cell>
        </row>
        <row r="765">
          <cell r="D765">
            <v>0</v>
          </cell>
        </row>
        <row r="766">
          <cell r="D766">
            <v>0</v>
          </cell>
        </row>
        <row r="767">
          <cell r="D767">
            <v>0</v>
          </cell>
        </row>
        <row r="768">
          <cell r="D768">
            <v>0</v>
          </cell>
        </row>
        <row r="769">
          <cell r="D769">
            <v>0</v>
          </cell>
        </row>
        <row r="770">
          <cell r="D770">
            <v>0</v>
          </cell>
        </row>
        <row r="771">
          <cell r="D771">
            <v>0</v>
          </cell>
        </row>
        <row r="772">
          <cell r="D772">
            <v>0</v>
          </cell>
        </row>
        <row r="773">
          <cell r="D773">
            <v>0</v>
          </cell>
        </row>
        <row r="774">
          <cell r="D774">
            <v>0</v>
          </cell>
        </row>
        <row r="775">
          <cell r="D775">
            <v>0</v>
          </cell>
        </row>
        <row r="776">
          <cell r="D776">
            <v>0</v>
          </cell>
        </row>
        <row r="777">
          <cell r="D777">
            <v>0</v>
          </cell>
        </row>
        <row r="778">
          <cell r="D778">
            <v>0</v>
          </cell>
        </row>
        <row r="779">
          <cell r="D779">
            <v>0</v>
          </cell>
        </row>
        <row r="780">
          <cell r="D780">
            <v>0</v>
          </cell>
        </row>
        <row r="781">
          <cell r="D781">
            <v>0</v>
          </cell>
        </row>
        <row r="782">
          <cell r="D782">
            <v>0</v>
          </cell>
        </row>
        <row r="783">
          <cell r="D783">
            <v>0</v>
          </cell>
        </row>
        <row r="784">
          <cell r="D784">
            <v>0</v>
          </cell>
        </row>
        <row r="785">
          <cell r="D785">
            <v>0</v>
          </cell>
        </row>
        <row r="786">
          <cell r="D786">
            <v>0</v>
          </cell>
        </row>
        <row r="787">
          <cell r="D787">
            <v>0</v>
          </cell>
        </row>
        <row r="788">
          <cell r="D788">
            <v>0</v>
          </cell>
        </row>
        <row r="789">
          <cell r="D789">
            <v>0</v>
          </cell>
        </row>
        <row r="790">
          <cell r="D790">
            <v>0</v>
          </cell>
        </row>
        <row r="791">
          <cell r="D791">
            <v>0</v>
          </cell>
        </row>
        <row r="792">
          <cell r="D792">
            <v>0</v>
          </cell>
        </row>
        <row r="793">
          <cell r="D793">
            <v>0</v>
          </cell>
        </row>
        <row r="794">
          <cell r="D794">
            <v>0</v>
          </cell>
        </row>
        <row r="795">
          <cell r="D795">
            <v>0</v>
          </cell>
        </row>
        <row r="796">
          <cell r="D796">
            <v>0</v>
          </cell>
        </row>
        <row r="797">
          <cell r="D797">
            <v>0</v>
          </cell>
        </row>
        <row r="798">
          <cell r="D798">
            <v>0</v>
          </cell>
        </row>
        <row r="799">
          <cell r="D799">
            <v>0</v>
          </cell>
        </row>
        <row r="800">
          <cell r="D800">
            <v>0</v>
          </cell>
        </row>
        <row r="801">
          <cell r="D801">
            <v>0</v>
          </cell>
        </row>
        <row r="802">
          <cell r="D802">
            <v>0</v>
          </cell>
        </row>
        <row r="803">
          <cell r="D803">
            <v>0</v>
          </cell>
        </row>
        <row r="804">
          <cell r="D804">
            <v>0</v>
          </cell>
        </row>
        <row r="805">
          <cell r="D805">
            <v>0</v>
          </cell>
        </row>
        <row r="806">
          <cell r="D806">
            <v>0</v>
          </cell>
        </row>
        <row r="807">
          <cell r="D807">
            <v>0</v>
          </cell>
        </row>
        <row r="808">
          <cell r="D808">
            <v>0</v>
          </cell>
        </row>
        <row r="809">
          <cell r="D809">
            <v>0</v>
          </cell>
        </row>
        <row r="810">
          <cell r="D810">
            <v>0</v>
          </cell>
        </row>
        <row r="811">
          <cell r="D811">
            <v>0</v>
          </cell>
        </row>
        <row r="812">
          <cell r="D812">
            <v>0</v>
          </cell>
        </row>
        <row r="813">
          <cell r="D813">
            <v>0</v>
          </cell>
        </row>
        <row r="814">
          <cell r="D814">
            <v>0</v>
          </cell>
        </row>
        <row r="815">
          <cell r="D815">
            <v>0</v>
          </cell>
        </row>
        <row r="816">
          <cell r="D816">
            <v>0</v>
          </cell>
        </row>
        <row r="817">
          <cell r="D817">
            <v>0</v>
          </cell>
        </row>
        <row r="818">
          <cell r="D818">
            <v>0</v>
          </cell>
        </row>
        <row r="819">
          <cell r="D819">
            <v>0</v>
          </cell>
        </row>
        <row r="820">
          <cell r="D820">
            <v>0</v>
          </cell>
        </row>
        <row r="821">
          <cell r="D821">
            <v>0</v>
          </cell>
        </row>
        <row r="822">
          <cell r="D822">
            <v>0</v>
          </cell>
        </row>
        <row r="823">
          <cell r="D823">
            <v>0</v>
          </cell>
        </row>
        <row r="824">
          <cell r="D824">
            <v>0</v>
          </cell>
        </row>
        <row r="825">
          <cell r="D825">
            <v>0</v>
          </cell>
        </row>
        <row r="826">
          <cell r="D826">
            <v>0</v>
          </cell>
        </row>
        <row r="827">
          <cell r="D827">
            <v>0</v>
          </cell>
        </row>
        <row r="828">
          <cell r="D828">
            <v>0</v>
          </cell>
        </row>
        <row r="829">
          <cell r="D829">
            <v>0</v>
          </cell>
        </row>
        <row r="830">
          <cell r="D830">
            <v>0</v>
          </cell>
        </row>
        <row r="831">
          <cell r="D831">
            <v>0</v>
          </cell>
        </row>
        <row r="832">
          <cell r="D832">
            <v>0</v>
          </cell>
        </row>
        <row r="833">
          <cell r="D833">
            <v>0</v>
          </cell>
        </row>
        <row r="834">
          <cell r="D834">
            <v>0</v>
          </cell>
        </row>
        <row r="835">
          <cell r="D835">
            <v>0</v>
          </cell>
        </row>
        <row r="836">
          <cell r="D836">
            <v>0</v>
          </cell>
        </row>
        <row r="837">
          <cell r="D837">
            <v>0</v>
          </cell>
        </row>
        <row r="838">
          <cell r="D838">
            <v>0</v>
          </cell>
        </row>
        <row r="839">
          <cell r="D839">
            <v>0</v>
          </cell>
        </row>
        <row r="840">
          <cell r="D840">
            <v>0</v>
          </cell>
        </row>
        <row r="841">
          <cell r="D841">
            <v>0</v>
          </cell>
        </row>
        <row r="842">
          <cell r="D842">
            <v>0</v>
          </cell>
        </row>
        <row r="843">
          <cell r="D843">
            <v>0</v>
          </cell>
        </row>
        <row r="844">
          <cell r="D844">
            <v>0</v>
          </cell>
        </row>
        <row r="845">
          <cell r="D845">
            <v>0</v>
          </cell>
        </row>
        <row r="846">
          <cell r="D846">
            <v>0</v>
          </cell>
        </row>
        <row r="847">
          <cell r="D847">
            <v>0</v>
          </cell>
        </row>
        <row r="848">
          <cell r="D848">
            <v>0</v>
          </cell>
        </row>
        <row r="849">
          <cell r="D849">
            <v>0</v>
          </cell>
        </row>
        <row r="850">
          <cell r="D850">
            <v>0</v>
          </cell>
        </row>
        <row r="851">
          <cell r="D851">
            <v>0</v>
          </cell>
        </row>
        <row r="852">
          <cell r="D852">
            <v>0</v>
          </cell>
        </row>
        <row r="853">
          <cell r="D853">
            <v>0</v>
          </cell>
        </row>
        <row r="854">
          <cell r="D854">
            <v>0</v>
          </cell>
        </row>
        <row r="855">
          <cell r="D855">
            <v>0</v>
          </cell>
        </row>
        <row r="856">
          <cell r="D856">
            <v>0</v>
          </cell>
        </row>
        <row r="857">
          <cell r="D857">
            <v>0</v>
          </cell>
        </row>
        <row r="858">
          <cell r="D858">
            <v>0</v>
          </cell>
        </row>
        <row r="859">
          <cell r="D859">
            <v>0</v>
          </cell>
        </row>
        <row r="860">
          <cell r="D860">
            <v>0</v>
          </cell>
        </row>
        <row r="861">
          <cell r="D861">
            <v>0</v>
          </cell>
        </row>
        <row r="862">
          <cell r="D862">
            <v>0</v>
          </cell>
        </row>
        <row r="863">
          <cell r="D863">
            <v>0</v>
          </cell>
        </row>
        <row r="864">
          <cell r="D864">
            <v>0</v>
          </cell>
        </row>
        <row r="865">
          <cell r="D865">
            <v>0</v>
          </cell>
        </row>
        <row r="866">
          <cell r="D866">
            <v>0</v>
          </cell>
        </row>
        <row r="867">
          <cell r="D867">
            <v>0</v>
          </cell>
        </row>
        <row r="868">
          <cell r="D868">
            <v>0</v>
          </cell>
        </row>
        <row r="869">
          <cell r="D869">
            <v>0</v>
          </cell>
        </row>
        <row r="870">
          <cell r="D870">
            <v>0</v>
          </cell>
        </row>
        <row r="871">
          <cell r="D871">
            <v>0</v>
          </cell>
        </row>
        <row r="872">
          <cell r="D872">
            <v>0</v>
          </cell>
        </row>
        <row r="873">
          <cell r="D873">
            <v>0</v>
          </cell>
        </row>
        <row r="874">
          <cell r="D874">
            <v>0</v>
          </cell>
        </row>
        <row r="875">
          <cell r="D875">
            <v>0</v>
          </cell>
        </row>
        <row r="876">
          <cell r="D876">
            <v>0</v>
          </cell>
        </row>
        <row r="877">
          <cell r="D877">
            <v>0</v>
          </cell>
        </row>
        <row r="878">
          <cell r="D878">
            <v>0</v>
          </cell>
        </row>
        <row r="879">
          <cell r="D879">
            <v>0</v>
          </cell>
        </row>
        <row r="880">
          <cell r="D880">
            <v>0</v>
          </cell>
        </row>
        <row r="881">
          <cell r="D881">
            <v>0</v>
          </cell>
        </row>
        <row r="882">
          <cell r="D882">
            <v>0</v>
          </cell>
        </row>
        <row r="883">
          <cell r="D883">
            <v>0</v>
          </cell>
        </row>
        <row r="884">
          <cell r="D884">
            <v>0</v>
          </cell>
        </row>
        <row r="885">
          <cell r="D885">
            <v>0</v>
          </cell>
        </row>
        <row r="886">
          <cell r="D886">
            <v>0</v>
          </cell>
        </row>
        <row r="887">
          <cell r="D887">
            <v>0</v>
          </cell>
        </row>
        <row r="888">
          <cell r="D888">
            <v>0</v>
          </cell>
        </row>
        <row r="889">
          <cell r="D889">
            <v>0</v>
          </cell>
        </row>
        <row r="890">
          <cell r="D890">
            <v>0</v>
          </cell>
        </row>
        <row r="891">
          <cell r="D891">
            <v>0</v>
          </cell>
        </row>
        <row r="892">
          <cell r="D892">
            <v>0</v>
          </cell>
        </row>
        <row r="893">
          <cell r="D893">
            <v>0</v>
          </cell>
        </row>
        <row r="894">
          <cell r="D894">
            <v>0</v>
          </cell>
        </row>
        <row r="895">
          <cell r="D895">
            <v>0</v>
          </cell>
        </row>
        <row r="896">
          <cell r="D896">
            <v>0</v>
          </cell>
        </row>
        <row r="897">
          <cell r="D897">
            <v>0</v>
          </cell>
        </row>
        <row r="898">
          <cell r="D898">
            <v>0</v>
          </cell>
        </row>
        <row r="899">
          <cell r="D899">
            <v>0</v>
          </cell>
        </row>
        <row r="900">
          <cell r="D900">
            <v>0</v>
          </cell>
        </row>
        <row r="901">
          <cell r="D901">
            <v>0</v>
          </cell>
        </row>
        <row r="902">
          <cell r="D902">
            <v>0</v>
          </cell>
        </row>
        <row r="903">
          <cell r="D903">
            <v>0</v>
          </cell>
        </row>
        <row r="904">
          <cell r="D904">
            <v>0</v>
          </cell>
        </row>
        <row r="905">
          <cell r="D905">
            <v>0</v>
          </cell>
        </row>
        <row r="906">
          <cell r="D906">
            <v>0</v>
          </cell>
        </row>
        <row r="907">
          <cell r="D907">
            <v>0</v>
          </cell>
        </row>
        <row r="908">
          <cell r="D908">
            <v>0</v>
          </cell>
        </row>
        <row r="909">
          <cell r="D909">
            <v>0</v>
          </cell>
        </row>
        <row r="910">
          <cell r="D910">
            <v>0</v>
          </cell>
        </row>
        <row r="911">
          <cell r="D911">
            <v>0</v>
          </cell>
        </row>
        <row r="912">
          <cell r="D912">
            <v>0</v>
          </cell>
        </row>
        <row r="913">
          <cell r="D913">
            <v>0</v>
          </cell>
        </row>
        <row r="914">
          <cell r="D914">
            <v>0</v>
          </cell>
        </row>
        <row r="915">
          <cell r="D915">
            <v>0</v>
          </cell>
        </row>
        <row r="916">
          <cell r="D916">
            <v>0</v>
          </cell>
        </row>
        <row r="917">
          <cell r="D917">
            <v>0</v>
          </cell>
        </row>
        <row r="918">
          <cell r="D918">
            <v>0</v>
          </cell>
        </row>
        <row r="919">
          <cell r="D919">
            <v>0</v>
          </cell>
        </row>
        <row r="920">
          <cell r="D920">
            <v>0</v>
          </cell>
        </row>
        <row r="921">
          <cell r="D921">
            <v>0</v>
          </cell>
        </row>
        <row r="922">
          <cell r="D922">
            <v>0</v>
          </cell>
        </row>
        <row r="923">
          <cell r="D923">
            <v>0</v>
          </cell>
        </row>
        <row r="924">
          <cell r="D924">
            <v>0</v>
          </cell>
        </row>
        <row r="925">
          <cell r="D925">
            <v>0</v>
          </cell>
        </row>
        <row r="926">
          <cell r="D926">
            <v>0</v>
          </cell>
        </row>
        <row r="927">
          <cell r="D927">
            <v>0</v>
          </cell>
        </row>
        <row r="928">
          <cell r="D928">
            <v>0</v>
          </cell>
        </row>
        <row r="929">
          <cell r="D929">
            <v>0</v>
          </cell>
        </row>
        <row r="930">
          <cell r="D930">
            <v>0</v>
          </cell>
        </row>
        <row r="931">
          <cell r="D931">
            <v>0</v>
          </cell>
        </row>
        <row r="932">
          <cell r="D932">
            <v>0</v>
          </cell>
        </row>
        <row r="933">
          <cell r="D933">
            <v>0</v>
          </cell>
        </row>
        <row r="934">
          <cell r="D934">
            <v>0</v>
          </cell>
        </row>
        <row r="935">
          <cell r="D935">
            <v>0</v>
          </cell>
        </row>
        <row r="936">
          <cell r="D936">
            <v>0</v>
          </cell>
        </row>
        <row r="937">
          <cell r="D937">
            <v>0</v>
          </cell>
        </row>
        <row r="938">
          <cell r="D938">
            <v>0</v>
          </cell>
        </row>
        <row r="939">
          <cell r="D939">
            <v>0</v>
          </cell>
        </row>
        <row r="940">
          <cell r="D940">
            <v>0</v>
          </cell>
        </row>
        <row r="941">
          <cell r="D941">
            <v>0</v>
          </cell>
        </row>
        <row r="942">
          <cell r="D942">
            <v>0</v>
          </cell>
        </row>
        <row r="943">
          <cell r="D943">
            <v>0</v>
          </cell>
        </row>
        <row r="944">
          <cell r="D944">
            <v>0</v>
          </cell>
        </row>
        <row r="945">
          <cell r="D945">
            <v>0</v>
          </cell>
        </row>
        <row r="946">
          <cell r="D946">
            <v>0</v>
          </cell>
        </row>
        <row r="947">
          <cell r="D947">
            <v>0</v>
          </cell>
        </row>
        <row r="948">
          <cell r="D948">
            <v>0</v>
          </cell>
        </row>
        <row r="949">
          <cell r="D949">
            <v>0</v>
          </cell>
        </row>
        <row r="950">
          <cell r="D950">
            <v>0</v>
          </cell>
        </row>
        <row r="951">
          <cell r="D951">
            <v>0</v>
          </cell>
        </row>
        <row r="952">
          <cell r="D952">
            <v>0</v>
          </cell>
        </row>
        <row r="953">
          <cell r="D953">
            <v>0</v>
          </cell>
        </row>
        <row r="954">
          <cell r="D954">
            <v>0</v>
          </cell>
        </row>
        <row r="955">
          <cell r="D955">
            <v>0</v>
          </cell>
        </row>
        <row r="956">
          <cell r="D956">
            <v>0</v>
          </cell>
        </row>
        <row r="957">
          <cell r="D957">
            <v>0</v>
          </cell>
        </row>
        <row r="958">
          <cell r="D958">
            <v>0</v>
          </cell>
        </row>
        <row r="959">
          <cell r="D959">
            <v>0</v>
          </cell>
        </row>
        <row r="960">
          <cell r="D960">
            <v>0</v>
          </cell>
        </row>
        <row r="961">
          <cell r="D961">
            <v>0</v>
          </cell>
        </row>
        <row r="962">
          <cell r="D962">
            <v>0</v>
          </cell>
        </row>
        <row r="963">
          <cell r="D963">
            <v>0</v>
          </cell>
        </row>
        <row r="964">
          <cell r="D964">
            <v>0</v>
          </cell>
        </row>
        <row r="965">
          <cell r="D965">
            <v>0</v>
          </cell>
        </row>
        <row r="966">
          <cell r="D966">
            <v>0</v>
          </cell>
        </row>
        <row r="967">
          <cell r="D967">
            <v>0</v>
          </cell>
        </row>
        <row r="968">
          <cell r="D968">
            <v>0</v>
          </cell>
        </row>
        <row r="969">
          <cell r="D969">
            <v>0</v>
          </cell>
        </row>
        <row r="970">
          <cell r="D970">
            <v>0</v>
          </cell>
        </row>
        <row r="971">
          <cell r="D971">
            <v>0</v>
          </cell>
        </row>
        <row r="972">
          <cell r="D972">
            <v>0</v>
          </cell>
        </row>
        <row r="973">
          <cell r="D973">
            <v>0</v>
          </cell>
        </row>
        <row r="974">
          <cell r="D974">
            <v>0</v>
          </cell>
        </row>
        <row r="975">
          <cell r="D975">
            <v>0</v>
          </cell>
        </row>
        <row r="976">
          <cell r="D976">
            <v>0</v>
          </cell>
        </row>
        <row r="977">
          <cell r="D977">
            <v>0</v>
          </cell>
        </row>
        <row r="978">
          <cell r="D978">
            <v>0</v>
          </cell>
        </row>
        <row r="979">
          <cell r="D979">
            <v>0</v>
          </cell>
        </row>
        <row r="980">
          <cell r="D980">
            <v>0</v>
          </cell>
        </row>
        <row r="981">
          <cell r="D981">
            <v>0</v>
          </cell>
        </row>
        <row r="982">
          <cell r="D982">
            <v>0</v>
          </cell>
        </row>
        <row r="983">
          <cell r="D983">
            <v>0</v>
          </cell>
        </row>
        <row r="984">
          <cell r="D984">
            <v>0</v>
          </cell>
        </row>
        <row r="985">
          <cell r="D985">
            <v>0</v>
          </cell>
        </row>
        <row r="986">
          <cell r="D986">
            <v>0</v>
          </cell>
        </row>
        <row r="987">
          <cell r="D987">
            <v>0</v>
          </cell>
        </row>
        <row r="988">
          <cell r="D988">
            <v>0</v>
          </cell>
        </row>
        <row r="989">
          <cell r="D989">
            <v>0</v>
          </cell>
        </row>
        <row r="990">
          <cell r="D990">
            <v>0</v>
          </cell>
        </row>
        <row r="991">
          <cell r="D991">
            <v>0</v>
          </cell>
        </row>
        <row r="992">
          <cell r="D992">
            <v>0</v>
          </cell>
        </row>
        <row r="993">
          <cell r="D993">
            <v>0</v>
          </cell>
        </row>
        <row r="994">
          <cell r="D994">
            <v>0</v>
          </cell>
        </row>
        <row r="995">
          <cell r="D995">
            <v>0</v>
          </cell>
        </row>
        <row r="996">
          <cell r="D996">
            <v>0</v>
          </cell>
        </row>
        <row r="997">
          <cell r="D997">
            <v>0</v>
          </cell>
        </row>
        <row r="998">
          <cell r="D998">
            <v>0</v>
          </cell>
        </row>
        <row r="999">
          <cell r="D999">
            <v>0</v>
          </cell>
        </row>
        <row r="1000">
          <cell r="D1000">
            <v>0</v>
          </cell>
        </row>
        <row r="1001">
          <cell r="D1001">
            <v>0</v>
          </cell>
        </row>
        <row r="1002">
          <cell r="D1002">
            <v>0</v>
          </cell>
        </row>
        <row r="1003">
          <cell r="D1003">
            <v>0</v>
          </cell>
        </row>
        <row r="1004">
          <cell r="D1004">
            <v>0</v>
          </cell>
        </row>
        <row r="1005">
          <cell r="D1005">
            <v>0</v>
          </cell>
        </row>
        <row r="1006">
          <cell r="D1006">
            <v>0</v>
          </cell>
        </row>
        <row r="1007">
          <cell r="D1007">
            <v>0</v>
          </cell>
        </row>
        <row r="1008">
          <cell r="D1008">
            <v>0</v>
          </cell>
        </row>
        <row r="1009">
          <cell r="D1009">
            <v>0</v>
          </cell>
        </row>
        <row r="1010">
          <cell r="D1010">
            <v>0</v>
          </cell>
        </row>
        <row r="1011">
          <cell r="D1011">
            <v>0</v>
          </cell>
        </row>
        <row r="1012">
          <cell r="D1012">
            <v>0</v>
          </cell>
        </row>
        <row r="1013">
          <cell r="D1013">
            <v>0</v>
          </cell>
        </row>
        <row r="1014">
          <cell r="D1014">
            <v>0</v>
          </cell>
        </row>
        <row r="1015">
          <cell r="D1015">
            <v>0</v>
          </cell>
        </row>
        <row r="1016">
          <cell r="D1016">
            <v>0</v>
          </cell>
        </row>
        <row r="1017">
          <cell r="D1017">
            <v>0</v>
          </cell>
        </row>
        <row r="1018">
          <cell r="D1018">
            <v>0</v>
          </cell>
        </row>
        <row r="1019">
          <cell r="D1019">
            <v>0</v>
          </cell>
        </row>
        <row r="1020">
          <cell r="D1020">
            <v>0</v>
          </cell>
        </row>
        <row r="1021">
          <cell r="D1021">
            <v>0</v>
          </cell>
        </row>
        <row r="1022">
          <cell r="D1022">
            <v>0</v>
          </cell>
        </row>
        <row r="1023">
          <cell r="D1023">
            <v>0</v>
          </cell>
        </row>
        <row r="1024">
          <cell r="D1024">
            <v>0</v>
          </cell>
        </row>
        <row r="1025">
          <cell r="D1025">
            <v>0</v>
          </cell>
        </row>
        <row r="1026">
          <cell r="D1026">
            <v>0</v>
          </cell>
        </row>
        <row r="1027">
          <cell r="D1027">
            <v>0</v>
          </cell>
        </row>
        <row r="1028">
          <cell r="D1028">
            <v>0</v>
          </cell>
        </row>
        <row r="1029">
          <cell r="D1029">
            <v>0</v>
          </cell>
        </row>
        <row r="1030">
          <cell r="D1030">
            <v>0</v>
          </cell>
        </row>
        <row r="1031">
          <cell r="D1031">
            <v>0</v>
          </cell>
        </row>
        <row r="1032">
          <cell r="D1032">
            <v>0</v>
          </cell>
        </row>
        <row r="1033">
          <cell r="D1033">
            <v>0</v>
          </cell>
        </row>
        <row r="1034">
          <cell r="D1034">
            <v>0</v>
          </cell>
        </row>
        <row r="1035">
          <cell r="D1035">
            <v>0</v>
          </cell>
        </row>
        <row r="1036">
          <cell r="D1036">
            <v>0</v>
          </cell>
        </row>
        <row r="1037">
          <cell r="D1037">
            <v>0</v>
          </cell>
        </row>
        <row r="1038">
          <cell r="D1038">
            <v>0</v>
          </cell>
        </row>
        <row r="1039">
          <cell r="D1039">
            <v>0</v>
          </cell>
        </row>
        <row r="1040">
          <cell r="D1040">
            <v>0</v>
          </cell>
        </row>
        <row r="1041">
          <cell r="D1041">
            <v>0</v>
          </cell>
        </row>
        <row r="1042">
          <cell r="D1042">
            <v>0</v>
          </cell>
        </row>
        <row r="1043">
          <cell r="D1043">
            <v>0</v>
          </cell>
        </row>
        <row r="1044">
          <cell r="D1044">
            <v>0</v>
          </cell>
        </row>
        <row r="1045">
          <cell r="D1045">
            <v>0</v>
          </cell>
        </row>
        <row r="1046">
          <cell r="D1046">
            <v>0</v>
          </cell>
        </row>
        <row r="1047">
          <cell r="D1047">
            <v>0</v>
          </cell>
        </row>
        <row r="1048">
          <cell r="D1048">
            <v>0</v>
          </cell>
        </row>
        <row r="1049">
          <cell r="D1049">
            <v>0</v>
          </cell>
        </row>
        <row r="1050">
          <cell r="D1050">
            <v>0</v>
          </cell>
        </row>
        <row r="1051">
          <cell r="D1051">
            <v>0</v>
          </cell>
        </row>
        <row r="1052">
          <cell r="D1052">
            <v>0</v>
          </cell>
        </row>
        <row r="1053">
          <cell r="D1053">
            <v>0</v>
          </cell>
        </row>
        <row r="1054">
          <cell r="D1054">
            <v>0</v>
          </cell>
        </row>
        <row r="1055">
          <cell r="D1055">
            <v>0</v>
          </cell>
        </row>
        <row r="1056">
          <cell r="D1056">
            <v>0</v>
          </cell>
        </row>
        <row r="1057">
          <cell r="D1057">
            <v>0</v>
          </cell>
        </row>
        <row r="1058">
          <cell r="D1058">
            <v>0</v>
          </cell>
        </row>
        <row r="1059">
          <cell r="D1059">
            <v>0</v>
          </cell>
        </row>
        <row r="1060">
          <cell r="D1060">
            <v>0</v>
          </cell>
        </row>
        <row r="1061">
          <cell r="D1061">
            <v>0</v>
          </cell>
        </row>
        <row r="1062">
          <cell r="D1062">
            <v>0</v>
          </cell>
        </row>
        <row r="1063">
          <cell r="D1063">
            <v>0</v>
          </cell>
        </row>
        <row r="1064">
          <cell r="D1064">
            <v>0</v>
          </cell>
        </row>
        <row r="1065">
          <cell r="D1065">
            <v>0</v>
          </cell>
        </row>
        <row r="1066">
          <cell r="D1066">
            <v>0</v>
          </cell>
        </row>
        <row r="1067">
          <cell r="D1067">
            <v>0</v>
          </cell>
        </row>
        <row r="1068">
          <cell r="D1068">
            <v>0</v>
          </cell>
        </row>
        <row r="1069">
          <cell r="D1069">
            <v>0</v>
          </cell>
        </row>
        <row r="1070">
          <cell r="D1070">
            <v>0</v>
          </cell>
        </row>
        <row r="1071">
          <cell r="D1071">
            <v>0</v>
          </cell>
        </row>
        <row r="1072">
          <cell r="D1072">
            <v>0</v>
          </cell>
        </row>
        <row r="1073">
          <cell r="D1073">
            <v>0</v>
          </cell>
        </row>
        <row r="1074">
          <cell r="D1074">
            <v>0</v>
          </cell>
        </row>
        <row r="1075">
          <cell r="D1075">
            <v>0</v>
          </cell>
        </row>
        <row r="1076">
          <cell r="D1076">
            <v>0</v>
          </cell>
        </row>
        <row r="1077">
          <cell r="D1077">
            <v>0</v>
          </cell>
        </row>
        <row r="1078">
          <cell r="D1078">
            <v>0</v>
          </cell>
        </row>
        <row r="1079">
          <cell r="D1079">
            <v>0</v>
          </cell>
        </row>
        <row r="1080">
          <cell r="D1080">
            <v>0</v>
          </cell>
        </row>
        <row r="1081">
          <cell r="D1081">
            <v>0</v>
          </cell>
        </row>
        <row r="1082">
          <cell r="D1082">
            <v>0</v>
          </cell>
        </row>
        <row r="1083">
          <cell r="D1083">
            <v>0</v>
          </cell>
        </row>
        <row r="1084">
          <cell r="D1084">
            <v>0</v>
          </cell>
        </row>
        <row r="1085">
          <cell r="D1085">
            <v>0</v>
          </cell>
        </row>
        <row r="1086">
          <cell r="D1086">
            <v>0</v>
          </cell>
        </row>
        <row r="1087">
          <cell r="D1087">
            <v>0</v>
          </cell>
        </row>
        <row r="1088">
          <cell r="D1088">
            <v>0</v>
          </cell>
        </row>
        <row r="1089">
          <cell r="D1089">
            <v>0</v>
          </cell>
        </row>
        <row r="1090">
          <cell r="D1090">
            <v>0</v>
          </cell>
        </row>
        <row r="1091">
          <cell r="D1091">
            <v>0</v>
          </cell>
        </row>
        <row r="1092">
          <cell r="D1092">
            <v>0</v>
          </cell>
        </row>
        <row r="1093">
          <cell r="D1093">
            <v>0</v>
          </cell>
        </row>
        <row r="1094">
          <cell r="D1094">
            <v>0</v>
          </cell>
        </row>
        <row r="1095">
          <cell r="D1095">
            <v>0</v>
          </cell>
        </row>
        <row r="1096">
          <cell r="D1096">
            <v>0</v>
          </cell>
        </row>
        <row r="1097">
          <cell r="D1097">
            <v>0</v>
          </cell>
        </row>
        <row r="1098">
          <cell r="D1098">
            <v>0</v>
          </cell>
        </row>
        <row r="1099">
          <cell r="D1099">
            <v>0</v>
          </cell>
        </row>
        <row r="1100">
          <cell r="D1100">
            <v>0</v>
          </cell>
        </row>
        <row r="1101">
          <cell r="D1101">
            <v>0</v>
          </cell>
        </row>
        <row r="1102">
          <cell r="D1102">
            <v>0</v>
          </cell>
        </row>
        <row r="1103">
          <cell r="D1103">
            <v>0</v>
          </cell>
        </row>
        <row r="1104">
          <cell r="D1104">
            <v>0</v>
          </cell>
        </row>
        <row r="1105">
          <cell r="D1105">
            <v>0</v>
          </cell>
        </row>
        <row r="1106">
          <cell r="D1106">
            <v>0</v>
          </cell>
        </row>
        <row r="1107">
          <cell r="D1107">
            <v>0</v>
          </cell>
        </row>
        <row r="1108">
          <cell r="D1108">
            <v>0</v>
          </cell>
        </row>
        <row r="1109">
          <cell r="D1109">
            <v>0</v>
          </cell>
        </row>
        <row r="1110">
          <cell r="D1110">
            <v>0</v>
          </cell>
        </row>
        <row r="1111">
          <cell r="D1111">
            <v>0</v>
          </cell>
        </row>
        <row r="1112">
          <cell r="D1112">
            <v>0</v>
          </cell>
        </row>
        <row r="1113">
          <cell r="D1113">
            <v>0</v>
          </cell>
        </row>
        <row r="1114">
          <cell r="D1114">
            <v>0</v>
          </cell>
        </row>
        <row r="1115">
          <cell r="D1115">
            <v>0</v>
          </cell>
        </row>
        <row r="1116">
          <cell r="D1116">
            <v>0</v>
          </cell>
        </row>
        <row r="1117">
          <cell r="D1117">
            <v>0</v>
          </cell>
        </row>
        <row r="1118">
          <cell r="D1118">
            <v>0</v>
          </cell>
        </row>
        <row r="1119">
          <cell r="D1119">
            <v>0</v>
          </cell>
        </row>
        <row r="1120">
          <cell r="D1120">
            <v>0</v>
          </cell>
        </row>
        <row r="1121">
          <cell r="D1121">
            <v>0</v>
          </cell>
        </row>
        <row r="1122">
          <cell r="D1122">
            <v>0</v>
          </cell>
        </row>
        <row r="1123">
          <cell r="D1123">
            <v>0</v>
          </cell>
        </row>
        <row r="1124">
          <cell r="D1124">
            <v>0</v>
          </cell>
        </row>
        <row r="1125">
          <cell r="D1125">
            <v>0</v>
          </cell>
        </row>
        <row r="1126">
          <cell r="D1126">
            <v>0</v>
          </cell>
        </row>
        <row r="1127">
          <cell r="D1127">
            <v>0</v>
          </cell>
        </row>
        <row r="1128">
          <cell r="D1128">
            <v>0</v>
          </cell>
        </row>
        <row r="1129">
          <cell r="D1129">
            <v>0</v>
          </cell>
        </row>
        <row r="1130">
          <cell r="D1130">
            <v>0</v>
          </cell>
        </row>
        <row r="1131">
          <cell r="D1131">
            <v>0</v>
          </cell>
        </row>
        <row r="1132">
          <cell r="D1132">
            <v>0</v>
          </cell>
        </row>
        <row r="1133">
          <cell r="D1133">
            <v>0</v>
          </cell>
        </row>
        <row r="1134">
          <cell r="D1134">
            <v>0</v>
          </cell>
        </row>
        <row r="1135">
          <cell r="D1135">
            <v>0</v>
          </cell>
        </row>
        <row r="1136">
          <cell r="D1136">
            <v>0</v>
          </cell>
        </row>
        <row r="1137">
          <cell r="D1137">
            <v>0</v>
          </cell>
        </row>
        <row r="1138">
          <cell r="D1138">
            <v>0</v>
          </cell>
        </row>
        <row r="1139">
          <cell r="D1139">
            <v>0</v>
          </cell>
        </row>
        <row r="1140">
          <cell r="D1140">
            <v>0</v>
          </cell>
        </row>
        <row r="1141">
          <cell r="D1141">
            <v>0</v>
          </cell>
        </row>
        <row r="1142">
          <cell r="D1142">
            <v>0</v>
          </cell>
        </row>
        <row r="1143">
          <cell r="D1143">
            <v>0</v>
          </cell>
        </row>
        <row r="1144">
          <cell r="D1144">
            <v>0</v>
          </cell>
        </row>
        <row r="1145">
          <cell r="D1145">
            <v>0</v>
          </cell>
        </row>
        <row r="1146">
          <cell r="D1146">
            <v>0</v>
          </cell>
        </row>
        <row r="1147">
          <cell r="D1147">
            <v>0</v>
          </cell>
        </row>
        <row r="1148">
          <cell r="D1148">
            <v>0</v>
          </cell>
        </row>
        <row r="1149">
          <cell r="D1149">
            <v>0</v>
          </cell>
        </row>
        <row r="1150">
          <cell r="D1150">
            <v>0</v>
          </cell>
        </row>
        <row r="1151">
          <cell r="D1151">
            <v>0</v>
          </cell>
        </row>
        <row r="1152">
          <cell r="D1152">
            <v>0</v>
          </cell>
        </row>
        <row r="1153">
          <cell r="D1153">
            <v>0</v>
          </cell>
        </row>
        <row r="1154">
          <cell r="D1154">
            <v>0</v>
          </cell>
        </row>
        <row r="1155">
          <cell r="D1155">
            <v>0</v>
          </cell>
        </row>
        <row r="1156">
          <cell r="D1156">
            <v>0</v>
          </cell>
        </row>
        <row r="1157">
          <cell r="D1157">
            <v>0</v>
          </cell>
        </row>
        <row r="1158">
          <cell r="D1158">
            <v>0</v>
          </cell>
        </row>
        <row r="1159">
          <cell r="D1159">
            <v>0</v>
          </cell>
        </row>
        <row r="1160">
          <cell r="D1160">
            <v>0</v>
          </cell>
        </row>
        <row r="1161">
          <cell r="D1161">
            <v>0</v>
          </cell>
        </row>
        <row r="1162">
          <cell r="D1162">
            <v>0</v>
          </cell>
        </row>
        <row r="1163">
          <cell r="D1163">
            <v>0</v>
          </cell>
        </row>
        <row r="1164">
          <cell r="D1164">
            <v>0</v>
          </cell>
        </row>
        <row r="1165">
          <cell r="D1165">
            <v>0</v>
          </cell>
        </row>
        <row r="1166">
          <cell r="D1166">
            <v>0</v>
          </cell>
        </row>
        <row r="1167">
          <cell r="D1167">
            <v>0</v>
          </cell>
        </row>
        <row r="1168">
          <cell r="D1168">
            <v>0</v>
          </cell>
        </row>
        <row r="1169">
          <cell r="D1169">
            <v>0</v>
          </cell>
        </row>
        <row r="1170">
          <cell r="D1170">
            <v>0</v>
          </cell>
        </row>
        <row r="1171">
          <cell r="D1171">
            <v>0</v>
          </cell>
        </row>
        <row r="1172">
          <cell r="D1172">
            <v>0</v>
          </cell>
        </row>
        <row r="1173">
          <cell r="D1173">
            <v>0</v>
          </cell>
        </row>
        <row r="1174">
          <cell r="D1174">
            <v>0</v>
          </cell>
        </row>
        <row r="1175">
          <cell r="D1175">
            <v>0</v>
          </cell>
        </row>
        <row r="1176">
          <cell r="D1176">
            <v>0</v>
          </cell>
        </row>
        <row r="1177">
          <cell r="D1177">
            <v>0</v>
          </cell>
        </row>
        <row r="1178">
          <cell r="D1178">
            <v>0</v>
          </cell>
        </row>
        <row r="1179">
          <cell r="D1179">
            <v>0</v>
          </cell>
        </row>
        <row r="1180">
          <cell r="D1180">
            <v>0</v>
          </cell>
        </row>
        <row r="1181">
          <cell r="D1181">
            <v>0</v>
          </cell>
        </row>
        <row r="1182">
          <cell r="D1182">
            <v>0</v>
          </cell>
        </row>
        <row r="1183">
          <cell r="D1183">
            <v>0</v>
          </cell>
        </row>
        <row r="1184">
          <cell r="D1184">
            <v>0</v>
          </cell>
        </row>
        <row r="1185">
          <cell r="D1185">
            <v>0</v>
          </cell>
        </row>
        <row r="1186">
          <cell r="D1186">
            <v>0</v>
          </cell>
        </row>
        <row r="1187">
          <cell r="D1187">
            <v>0</v>
          </cell>
        </row>
        <row r="1188">
          <cell r="D1188">
            <v>0</v>
          </cell>
        </row>
        <row r="1189">
          <cell r="D1189">
            <v>0</v>
          </cell>
        </row>
        <row r="1190">
          <cell r="D1190">
            <v>0</v>
          </cell>
        </row>
        <row r="1191">
          <cell r="D1191">
            <v>0</v>
          </cell>
        </row>
        <row r="1192">
          <cell r="D1192">
            <v>0</v>
          </cell>
        </row>
        <row r="1193">
          <cell r="D1193">
            <v>0</v>
          </cell>
        </row>
        <row r="1194">
          <cell r="D1194">
            <v>0</v>
          </cell>
        </row>
        <row r="1195">
          <cell r="D1195">
            <v>0</v>
          </cell>
        </row>
        <row r="1196">
          <cell r="D1196">
            <v>0</v>
          </cell>
        </row>
        <row r="1197">
          <cell r="D1197">
            <v>0</v>
          </cell>
        </row>
        <row r="1198">
          <cell r="D1198">
            <v>0</v>
          </cell>
        </row>
        <row r="1199">
          <cell r="D1199">
            <v>0</v>
          </cell>
        </row>
        <row r="1200">
          <cell r="D1200">
            <v>0</v>
          </cell>
        </row>
        <row r="1201">
          <cell r="D1201">
            <v>0</v>
          </cell>
        </row>
        <row r="1202">
          <cell r="D1202">
            <v>0</v>
          </cell>
        </row>
        <row r="1203">
          <cell r="D1203">
            <v>0</v>
          </cell>
        </row>
        <row r="1204">
          <cell r="D1204">
            <v>0</v>
          </cell>
        </row>
        <row r="1205">
          <cell r="D1205">
            <v>0</v>
          </cell>
        </row>
        <row r="1206">
          <cell r="D1206">
            <v>0</v>
          </cell>
        </row>
        <row r="1207">
          <cell r="D1207">
            <v>0</v>
          </cell>
        </row>
        <row r="1208">
          <cell r="D1208">
            <v>0</v>
          </cell>
        </row>
        <row r="1209">
          <cell r="D1209">
            <v>0</v>
          </cell>
        </row>
        <row r="1210">
          <cell r="D1210">
            <v>0</v>
          </cell>
        </row>
        <row r="1211">
          <cell r="D1211">
            <v>0</v>
          </cell>
        </row>
        <row r="1212">
          <cell r="D1212">
            <v>0</v>
          </cell>
        </row>
        <row r="1213">
          <cell r="D1213">
            <v>0</v>
          </cell>
        </row>
        <row r="1214">
          <cell r="D1214">
            <v>0</v>
          </cell>
        </row>
        <row r="1215">
          <cell r="D1215">
            <v>0</v>
          </cell>
        </row>
        <row r="1216">
          <cell r="D1216">
            <v>0</v>
          </cell>
        </row>
        <row r="1217">
          <cell r="D1217">
            <v>0</v>
          </cell>
        </row>
        <row r="1218">
          <cell r="D1218">
            <v>0</v>
          </cell>
        </row>
        <row r="1219">
          <cell r="D1219">
            <v>0</v>
          </cell>
        </row>
        <row r="1220">
          <cell r="D1220">
            <v>0</v>
          </cell>
        </row>
        <row r="1221">
          <cell r="D1221">
            <v>0</v>
          </cell>
        </row>
        <row r="1222">
          <cell r="D1222">
            <v>0</v>
          </cell>
        </row>
        <row r="1223">
          <cell r="D1223">
            <v>0</v>
          </cell>
        </row>
        <row r="1224">
          <cell r="D1224">
            <v>0</v>
          </cell>
        </row>
        <row r="1225">
          <cell r="D1225">
            <v>0</v>
          </cell>
        </row>
        <row r="1226">
          <cell r="D1226">
            <v>0</v>
          </cell>
        </row>
        <row r="1227">
          <cell r="D1227">
            <v>0</v>
          </cell>
        </row>
        <row r="1228">
          <cell r="D1228">
            <v>0</v>
          </cell>
        </row>
        <row r="1229">
          <cell r="D1229">
            <v>0</v>
          </cell>
        </row>
        <row r="1230">
          <cell r="D1230">
            <v>0</v>
          </cell>
        </row>
        <row r="1231">
          <cell r="D1231">
            <v>0</v>
          </cell>
        </row>
        <row r="1232">
          <cell r="D1232">
            <v>0</v>
          </cell>
        </row>
        <row r="1233">
          <cell r="D1233">
            <v>0</v>
          </cell>
        </row>
        <row r="1234">
          <cell r="D1234">
            <v>0</v>
          </cell>
        </row>
        <row r="1235">
          <cell r="D1235">
            <v>0</v>
          </cell>
        </row>
        <row r="1236">
          <cell r="D1236">
            <v>0</v>
          </cell>
        </row>
        <row r="1237">
          <cell r="D1237">
            <v>0</v>
          </cell>
        </row>
        <row r="1238">
          <cell r="D1238">
            <v>0</v>
          </cell>
        </row>
        <row r="1239">
          <cell r="D1239">
            <v>0</v>
          </cell>
        </row>
        <row r="1240">
          <cell r="D1240">
            <v>0</v>
          </cell>
        </row>
        <row r="1241">
          <cell r="D1241">
            <v>0</v>
          </cell>
        </row>
        <row r="1242">
          <cell r="D1242">
            <v>0</v>
          </cell>
        </row>
        <row r="1243">
          <cell r="D1243">
            <v>0</v>
          </cell>
        </row>
        <row r="1244">
          <cell r="D1244">
            <v>0</v>
          </cell>
        </row>
        <row r="1245">
          <cell r="D1245">
            <v>0</v>
          </cell>
        </row>
        <row r="1246">
          <cell r="D1246">
            <v>0</v>
          </cell>
        </row>
        <row r="1247">
          <cell r="D1247">
            <v>0</v>
          </cell>
        </row>
        <row r="1248">
          <cell r="D1248">
            <v>0</v>
          </cell>
        </row>
        <row r="1249">
          <cell r="D1249">
            <v>0</v>
          </cell>
        </row>
        <row r="1250">
          <cell r="D1250">
            <v>0</v>
          </cell>
        </row>
        <row r="1251">
          <cell r="D1251">
            <v>0</v>
          </cell>
        </row>
        <row r="1252">
          <cell r="D1252">
            <v>0</v>
          </cell>
        </row>
        <row r="1253">
          <cell r="D1253">
            <v>0</v>
          </cell>
        </row>
        <row r="1254">
          <cell r="D1254">
            <v>0</v>
          </cell>
        </row>
        <row r="1255">
          <cell r="D1255">
            <v>0</v>
          </cell>
        </row>
        <row r="1256">
          <cell r="D1256">
            <v>0</v>
          </cell>
        </row>
        <row r="1257">
          <cell r="D1257">
            <v>0</v>
          </cell>
        </row>
        <row r="1258">
          <cell r="D1258">
            <v>0</v>
          </cell>
        </row>
        <row r="1259">
          <cell r="D1259">
            <v>0</v>
          </cell>
        </row>
        <row r="1260">
          <cell r="D1260">
            <v>0</v>
          </cell>
        </row>
        <row r="1261">
          <cell r="D1261">
            <v>0</v>
          </cell>
        </row>
        <row r="1262">
          <cell r="D1262">
            <v>0</v>
          </cell>
        </row>
        <row r="1263">
          <cell r="D1263">
            <v>0</v>
          </cell>
        </row>
        <row r="1264">
          <cell r="D1264">
            <v>0</v>
          </cell>
        </row>
        <row r="1265">
          <cell r="D1265">
            <v>0</v>
          </cell>
        </row>
        <row r="1266">
          <cell r="D1266">
            <v>0</v>
          </cell>
        </row>
        <row r="1267">
          <cell r="D1267">
            <v>0</v>
          </cell>
        </row>
        <row r="1268">
          <cell r="D1268">
            <v>0</v>
          </cell>
        </row>
        <row r="1269">
          <cell r="D1269">
            <v>0</v>
          </cell>
        </row>
        <row r="1270">
          <cell r="D1270">
            <v>0</v>
          </cell>
        </row>
        <row r="1271">
          <cell r="D1271">
            <v>0</v>
          </cell>
        </row>
        <row r="1272">
          <cell r="D1272">
            <v>0</v>
          </cell>
        </row>
        <row r="1273">
          <cell r="D1273">
            <v>0</v>
          </cell>
        </row>
        <row r="1274">
          <cell r="D1274">
            <v>0</v>
          </cell>
        </row>
        <row r="1275">
          <cell r="D1275">
            <v>0</v>
          </cell>
        </row>
        <row r="1276">
          <cell r="D1276">
            <v>0</v>
          </cell>
        </row>
        <row r="1277">
          <cell r="D1277">
            <v>0</v>
          </cell>
        </row>
        <row r="1278">
          <cell r="D1278">
            <v>0</v>
          </cell>
        </row>
        <row r="1279">
          <cell r="D1279">
            <v>0</v>
          </cell>
        </row>
        <row r="1280">
          <cell r="D1280">
            <v>0</v>
          </cell>
        </row>
        <row r="1281">
          <cell r="D1281">
            <v>0</v>
          </cell>
        </row>
        <row r="1282">
          <cell r="D1282">
            <v>0</v>
          </cell>
        </row>
        <row r="1283">
          <cell r="D1283">
            <v>0</v>
          </cell>
        </row>
        <row r="1284">
          <cell r="D1284">
            <v>0</v>
          </cell>
        </row>
        <row r="1285">
          <cell r="D1285">
            <v>0</v>
          </cell>
        </row>
        <row r="1286">
          <cell r="D1286">
            <v>0</v>
          </cell>
        </row>
        <row r="1287">
          <cell r="D1287">
            <v>0</v>
          </cell>
        </row>
        <row r="1288">
          <cell r="D1288">
            <v>0</v>
          </cell>
        </row>
        <row r="1289">
          <cell r="D1289">
            <v>0</v>
          </cell>
        </row>
        <row r="1290">
          <cell r="D1290">
            <v>0</v>
          </cell>
        </row>
        <row r="1291">
          <cell r="D1291">
            <v>0</v>
          </cell>
        </row>
        <row r="1292">
          <cell r="D1292">
            <v>0</v>
          </cell>
        </row>
        <row r="1293">
          <cell r="D1293">
            <v>0</v>
          </cell>
        </row>
        <row r="1294">
          <cell r="D1294">
            <v>0</v>
          </cell>
        </row>
        <row r="1295">
          <cell r="D1295">
            <v>0</v>
          </cell>
        </row>
        <row r="1296">
          <cell r="D1296">
            <v>0</v>
          </cell>
        </row>
        <row r="1297">
          <cell r="D1297">
            <v>0</v>
          </cell>
        </row>
        <row r="1298">
          <cell r="D1298">
            <v>0</v>
          </cell>
        </row>
        <row r="1299">
          <cell r="D1299">
            <v>0</v>
          </cell>
        </row>
        <row r="1300">
          <cell r="D1300">
            <v>0</v>
          </cell>
        </row>
        <row r="1301">
          <cell r="D1301">
            <v>0</v>
          </cell>
        </row>
        <row r="1302">
          <cell r="D1302">
            <v>0</v>
          </cell>
        </row>
        <row r="1303">
          <cell r="D1303">
            <v>0</v>
          </cell>
        </row>
        <row r="1304">
          <cell r="D1304">
            <v>0</v>
          </cell>
        </row>
        <row r="1305">
          <cell r="D1305">
            <v>0</v>
          </cell>
        </row>
        <row r="1306">
          <cell r="D1306">
            <v>0</v>
          </cell>
        </row>
        <row r="1307">
          <cell r="D1307">
            <v>0</v>
          </cell>
        </row>
        <row r="1308">
          <cell r="D1308">
            <v>0</v>
          </cell>
        </row>
        <row r="1309">
          <cell r="D1309">
            <v>0</v>
          </cell>
        </row>
        <row r="1310">
          <cell r="D1310">
            <v>0</v>
          </cell>
        </row>
        <row r="1311">
          <cell r="D1311">
            <v>0</v>
          </cell>
        </row>
        <row r="1312">
          <cell r="D1312">
            <v>0</v>
          </cell>
        </row>
        <row r="1313">
          <cell r="D1313">
            <v>0</v>
          </cell>
        </row>
        <row r="1314">
          <cell r="D1314">
            <v>0</v>
          </cell>
        </row>
        <row r="1315">
          <cell r="D1315">
            <v>0</v>
          </cell>
        </row>
        <row r="1316">
          <cell r="D1316">
            <v>0</v>
          </cell>
        </row>
        <row r="1317">
          <cell r="D1317">
            <v>0</v>
          </cell>
        </row>
        <row r="1318">
          <cell r="D1318">
            <v>0</v>
          </cell>
        </row>
        <row r="1319">
          <cell r="D1319">
            <v>0</v>
          </cell>
        </row>
        <row r="1320">
          <cell r="D1320">
            <v>0</v>
          </cell>
        </row>
        <row r="1321">
          <cell r="D1321">
            <v>0</v>
          </cell>
        </row>
        <row r="1322">
          <cell r="D1322">
            <v>0</v>
          </cell>
        </row>
        <row r="1323">
          <cell r="D1323">
            <v>0</v>
          </cell>
        </row>
        <row r="1324">
          <cell r="D1324">
            <v>0</v>
          </cell>
        </row>
        <row r="1325">
          <cell r="D1325">
            <v>0</v>
          </cell>
        </row>
        <row r="1326">
          <cell r="D1326">
            <v>0</v>
          </cell>
        </row>
        <row r="1327">
          <cell r="D1327">
            <v>0</v>
          </cell>
        </row>
        <row r="1328">
          <cell r="D1328">
            <v>0</v>
          </cell>
        </row>
        <row r="1329">
          <cell r="D1329">
            <v>0</v>
          </cell>
        </row>
        <row r="1330">
          <cell r="D1330">
            <v>0</v>
          </cell>
        </row>
        <row r="1331">
          <cell r="D1331">
            <v>0</v>
          </cell>
        </row>
        <row r="1332">
          <cell r="D1332">
            <v>0</v>
          </cell>
        </row>
        <row r="1333">
          <cell r="D1333">
            <v>0</v>
          </cell>
        </row>
        <row r="1334">
          <cell r="D1334">
            <v>0</v>
          </cell>
        </row>
        <row r="1335">
          <cell r="D1335">
            <v>0</v>
          </cell>
        </row>
        <row r="1336">
          <cell r="D1336">
            <v>0</v>
          </cell>
        </row>
        <row r="1337">
          <cell r="D1337">
            <v>0</v>
          </cell>
        </row>
        <row r="1338">
          <cell r="D1338">
            <v>0</v>
          </cell>
        </row>
        <row r="1339">
          <cell r="D1339">
            <v>0</v>
          </cell>
        </row>
        <row r="1340">
          <cell r="D1340">
            <v>0</v>
          </cell>
        </row>
        <row r="1341">
          <cell r="D1341">
            <v>0</v>
          </cell>
        </row>
        <row r="1342">
          <cell r="D1342">
            <v>0</v>
          </cell>
        </row>
        <row r="1343">
          <cell r="D1343">
            <v>0</v>
          </cell>
        </row>
        <row r="1344">
          <cell r="D1344">
            <v>0</v>
          </cell>
        </row>
        <row r="1345">
          <cell r="D1345">
            <v>0</v>
          </cell>
        </row>
        <row r="1346">
          <cell r="D1346">
            <v>0</v>
          </cell>
        </row>
        <row r="1347">
          <cell r="D1347">
            <v>0</v>
          </cell>
        </row>
        <row r="1348">
          <cell r="D1348">
            <v>0</v>
          </cell>
        </row>
        <row r="1349">
          <cell r="D1349">
            <v>0</v>
          </cell>
        </row>
        <row r="1350">
          <cell r="D1350">
            <v>0</v>
          </cell>
        </row>
        <row r="1351">
          <cell r="D1351">
            <v>0</v>
          </cell>
        </row>
        <row r="1352">
          <cell r="D1352">
            <v>0</v>
          </cell>
        </row>
        <row r="1353">
          <cell r="D1353">
            <v>0</v>
          </cell>
        </row>
        <row r="1354">
          <cell r="D1354">
            <v>0</v>
          </cell>
        </row>
        <row r="1355">
          <cell r="D1355">
            <v>0</v>
          </cell>
        </row>
        <row r="1356">
          <cell r="D1356">
            <v>0</v>
          </cell>
        </row>
        <row r="1357">
          <cell r="D1357">
            <v>0</v>
          </cell>
        </row>
        <row r="1358">
          <cell r="D1358">
            <v>0</v>
          </cell>
        </row>
        <row r="1359">
          <cell r="D1359">
            <v>0</v>
          </cell>
        </row>
        <row r="1360">
          <cell r="D1360">
            <v>0</v>
          </cell>
        </row>
        <row r="1361">
          <cell r="D1361">
            <v>0</v>
          </cell>
        </row>
        <row r="1362">
          <cell r="D1362">
            <v>0</v>
          </cell>
        </row>
        <row r="1363">
          <cell r="D1363">
            <v>0</v>
          </cell>
        </row>
        <row r="1364">
          <cell r="D1364">
            <v>0</v>
          </cell>
        </row>
        <row r="1365">
          <cell r="D1365">
            <v>0</v>
          </cell>
        </row>
        <row r="1366">
          <cell r="D1366">
            <v>0</v>
          </cell>
        </row>
        <row r="1367">
          <cell r="D1367">
            <v>0</v>
          </cell>
        </row>
        <row r="1368">
          <cell r="D1368">
            <v>0</v>
          </cell>
        </row>
        <row r="1369">
          <cell r="D1369">
            <v>0</v>
          </cell>
        </row>
        <row r="1370">
          <cell r="D1370">
            <v>0</v>
          </cell>
        </row>
        <row r="1371">
          <cell r="D1371">
            <v>0</v>
          </cell>
        </row>
        <row r="1372">
          <cell r="D1372">
            <v>0</v>
          </cell>
        </row>
        <row r="1373">
          <cell r="D1373">
            <v>0</v>
          </cell>
        </row>
        <row r="1374">
          <cell r="D1374">
            <v>0</v>
          </cell>
        </row>
        <row r="1375">
          <cell r="D1375">
            <v>0</v>
          </cell>
        </row>
        <row r="1376">
          <cell r="D1376">
            <v>0</v>
          </cell>
        </row>
        <row r="1377">
          <cell r="D1377">
            <v>0</v>
          </cell>
        </row>
        <row r="1378">
          <cell r="D1378">
            <v>0</v>
          </cell>
        </row>
        <row r="1379">
          <cell r="D1379">
            <v>0</v>
          </cell>
        </row>
        <row r="1380">
          <cell r="D1380">
            <v>0</v>
          </cell>
        </row>
        <row r="1381">
          <cell r="D1381">
            <v>0</v>
          </cell>
        </row>
        <row r="1382">
          <cell r="D1382">
            <v>0</v>
          </cell>
        </row>
        <row r="1383">
          <cell r="D1383">
            <v>0</v>
          </cell>
        </row>
        <row r="1384">
          <cell r="D1384">
            <v>0</v>
          </cell>
        </row>
        <row r="1385">
          <cell r="D1385">
            <v>0</v>
          </cell>
        </row>
        <row r="1386">
          <cell r="D1386">
            <v>0</v>
          </cell>
        </row>
        <row r="1387">
          <cell r="D1387">
            <v>0</v>
          </cell>
        </row>
        <row r="1388">
          <cell r="D1388">
            <v>0</v>
          </cell>
        </row>
        <row r="1389">
          <cell r="D1389">
            <v>0</v>
          </cell>
        </row>
        <row r="1390">
          <cell r="D1390">
            <v>0</v>
          </cell>
        </row>
        <row r="1391">
          <cell r="D1391">
            <v>0</v>
          </cell>
        </row>
        <row r="1392">
          <cell r="D1392">
            <v>0</v>
          </cell>
        </row>
        <row r="1393">
          <cell r="D1393">
            <v>0</v>
          </cell>
        </row>
        <row r="1394">
          <cell r="D1394">
            <v>0</v>
          </cell>
        </row>
        <row r="1395">
          <cell r="D1395">
            <v>0</v>
          </cell>
        </row>
        <row r="1396">
          <cell r="D1396">
            <v>0</v>
          </cell>
        </row>
        <row r="1397">
          <cell r="D1397">
            <v>0</v>
          </cell>
        </row>
        <row r="1398">
          <cell r="D1398">
            <v>0</v>
          </cell>
        </row>
        <row r="1399">
          <cell r="D1399">
            <v>0</v>
          </cell>
        </row>
        <row r="1400">
          <cell r="D1400">
            <v>0</v>
          </cell>
        </row>
        <row r="1401">
          <cell r="D1401">
            <v>0</v>
          </cell>
        </row>
        <row r="1402">
          <cell r="D1402">
            <v>0</v>
          </cell>
        </row>
        <row r="1403">
          <cell r="D1403">
            <v>0</v>
          </cell>
        </row>
        <row r="1404">
          <cell r="D1404">
            <v>0</v>
          </cell>
        </row>
        <row r="1405">
          <cell r="D1405">
            <v>0</v>
          </cell>
        </row>
        <row r="1406">
          <cell r="D1406">
            <v>0</v>
          </cell>
        </row>
        <row r="1407">
          <cell r="D1407">
            <v>0</v>
          </cell>
        </row>
        <row r="1408">
          <cell r="D1408">
            <v>0</v>
          </cell>
        </row>
        <row r="1409">
          <cell r="D1409">
            <v>0</v>
          </cell>
        </row>
        <row r="1410">
          <cell r="D1410">
            <v>0</v>
          </cell>
        </row>
        <row r="1411">
          <cell r="D1411">
            <v>0</v>
          </cell>
        </row>
        <row r="1412">
          <cell r="D1412">
            <v>0</v>
          </cell>
        </row>
        <row r="1413">
          <cell r="D1413">
            <v>0</v>
          </cell>
        </row>
        <row r="1414">
          <cell r="D1414">
            <v>0</v>
          </cell>
        </row>
        <row r="1415">
          <cell r="D1415">
            <v>0</v>
          </cell>
        </row>
        <row r="1416">
          <cell r="D1416">
            <v>0</v>
          </cell>
        </row>
        <row r="1417">
          <cell r="D1417">
            <v>0</v>
          </cell>
        </row>
        <row r="1418">
          <cell r="D1418">
            <v>0</v>
          </cell>
        </row>
        <row r="1419">
          <cell r="D1419">
            <v>0</v>
          </cell>
        </row>
        <row r="1420">
          <cell r="D1420">
            <v>0</v>
          </cell>
        </row>
        <row r="1421">
          <cell r="D1421">
            <v>0</v>
          </cell>
        </row>
        <row r="1422">
          <cell r="D1422">
            <v>0</v>
          </cell>
        </row>
        <row r="1423">
          <cell r="D1423">
            <v>0</v>
          </cell>
        </row>
        <row r="1424">
          <cell r="D1424">
            <v>0</v>
          </cell>
        </row>
        <row r="1425">
          <cell r="D1425">
            <v>0</v>
          </cell>
        </row>
        <row r="1426">
          <cell r="D1426">
            <v>0</v>
          </cell>
        </row>
        <row r="1427">
          <cell r="D1427">
            <v>0</v>
          </cell>
        </row>
        <row r="1428">
          <cell r="D1428">
            <v>0</v>
          </cell>
        </row>
        <row r="1429">
          <cell r="D1429">
            <v>0</v>
          </cell>
        </row>
        <row r="1430">
          <cell r="D1430">
            <v>0</v>
          </cell>
        </row>
        <row r="1431">
          <cell r="D1431">
            <v>0</v>
          </cell>
        </row>
        <row r="1432">
          <cell r="D1432">
            <v>0</v>
          </cell>
        </row>
        <row r="1433">
          <cell r="D1433">
            <v>0</v>
          </cell>
        </row>
        <row r="1434">
          <cell r="D1434">
            <v>0</v>
          </cell>
        </row>
        <row r="1435">
          <cell r="D1435">
            <v>0</v>
          </cell>
        </row>
        <row r="1436">
          <cell r="D1436">
            <v>0</v>
          </cell>
        </row>
        <row r="1437">
          <cell r="D1437">
            <v>0</v>
          </cell>
        </row>
        <row r="1438">
          <cell r="D1438">
            <v>0</v>
          </cell>
        </row>
        <row r="1439">
          <cell r="D1439">
            <v>0</v>
          </cell>
        </row>
        <row r="1440">
          <cell r="D1440">
            <v>0</v>
          </cell>
        </row>
        <row r="1441">
          <cell r="D1441">
            <v>0</v>
          </cell>
        </row>
        <row r="1442">
          <cell r="D1442">
            <v>0</v>
          </cell>
        </row>
        <row r="1443">
          <cell r="D1443">
            <v>0</v>
          </cell>
        </row>
        <row r="1444">
          <cell r="D1444">
            <v>0</v>
          </cell>
        </row>
        <row r="1445">
          <cell r="D1445">
            <v>0</v>
          </cell>
        </row>
        <row r="1446">
          <cell r="D1446">
            <v>0</v>
          </cell>
        </row>
        <row r="1447">
          <cell r="D1447">
            <v>0</v>
          </cell>
        </row>
        <row r="1448">
          <cell r="D1448">
            <v>0</v>
          </cell>
        </row>
        <row r="1449">
          <cell r="D1449">
            <v>0</v>
          </cell>
        </row>
        <row r="1450">
          <cell r="D1450">
            <v>0</v>
          </cell>
        </row>
        <row r="1451">
          <cell r="D1451">
            <v>0</v>
          </cell>
        </row>
        <row r="1452">
          <cell r="D1452">
            <v>0</v>
          </cell>
        </row>
        <row r="1453">
          <cell r="D1453">
            <v>0</v>
          </cell>
        </row>
        <row r="1454">
          <cell r="D1454">
            <v>0</v>
          </cell>
        </row>
        <row r="1455">
          <cell r="D1455">
            <v>0</v>
          </cell>
        </row>
        <row r="1456">
          <cell r="D1456">
            <v>0</v>
          </cell>
        </row>
        <row r="1457">
          <cell r="D1457">
            <v>0</v>
          </cell>
        </row>
        <row r="1458">
          <cell r="D1458">
            <v>0</v>
          </cell>
        </row>
        <row r="1459">
          <cell r="D1459">
            <v>0</v>
          </cell>
        </row>
        <row r="1460">
          <cell r="D1460">
            <v>0</v>
          </cell>
        </row>
        <row r="1461">
          <cell r="D1461">
            <v>0</v>
          </cell>
        </row>
        <row r="1462">
          <cell r="D1462">
            <v>0</v>
          </cell>
        </row>
        <row r="1463">
          <cell r="D1463">
            <v>0</v>
          </cell>
        </row>
        <row r="1464">
          <cell r="D1464">
            <v>0</v>
          </cell>
        </row>
        <row r="1465">
          <cell r="D1465">
            <v>0</v>
          </cell>
        </row>
        <row r="1466">
          <cell r="D1466">
            <v>0</v>
          </cell>
        </row>
        <row r="1467">
          <cell r="D1467">
            <v>0</v>
          </cell>
        </row>
        <row r="1468">
          <cell r="D1468">
            <v>0</v>
          </cell>
        </row>
        <row r="1469">
          <cell r="D1469">
            <v>0</v>
          </cell>
        </row>
        <row r="1470">
          <cell r="D1470">
            <v>0</v>
          </cell>
        </row>
        <row r="1471">
          <cell r="D1471">
            <v>0</v>
          </cell>
        </row>
        <row r="1472">
          <cell r="D1472">
            <v>0</v>
          </cell>
        </row>
        <row r="1473">
          <cell r="D1473">
            <v>0</v>
          </cell>
        </row>
        <row r="1474">
          <cell r="D1474">
            <v>0</v>
          </cell>
        </row>
        <row r="1475">
          <cell r="D1475">
            <v>0</v>
          </cell>
        </row>
        <row r="1476">
          <cell r="D1476">
            <v>0</v>
          </cell>
        </row>
        <row r="1477">
          <cell r="D1477">
            <v>0</v>
          </cell>
        </row>
        <row r="1478">
          <cell r="D1478">
            <v>0</v>
          </cell>
        </row>
        <row r="1479">
          <cell r="D1479">
            <v>0</v>
          </cell>
        </row>
        <row r="1480">
          <cell r="D1480">
            <v>0</v>
          </cell>
        </row>
        <row r="1481">
          <cell r="D1481">
            <v>0</v>
          </cell>
        </row>
        <row r="1482">
          <cell r="D1482">
            <v>0</v>
          </cell>
        </row>
        <row r="1483">
          <cell r="D1483">
            <v>0</v>
          </cell>
        </row>
        <row r="1484">
          <cell r="D1484">
            <v>0</v>
          </cell>
        </row>
        <row r="1485">
          <cell r="D1485">
            <v>0</v>
          </cell>
        </row>
        <row r="1486">
          <cell r="D1486">
            <v>0</v>
          </cell>
        </row>
        <row r="1487">
          <cell r="D1487">
            <v>0</v>
          </cell>
        </row>
        <row r="1488">
          <cell r="D1488">
            <v>0</v>
          </cell>
        </row>
        <row r="1489">
          <cell r="D1489">
            <v>0</v>
          </cell>
        </row>
        <row r="1490">
          <cell r="D1490">
            <v>0</v>
          </cell>
        </row>
        <row r="1491">
          <cell r="D1491">
            <v>0</v>
          </cell>
        </row>
        <row r="1492">
          <cell r="D1492">
            <v>0</v>
          </cell>
        </row>
        <row r="1493">
          <cell r="D1493">
            <v>0</v>
          </cell>
        </row>
        <row r="1494">
          <cell r="D1494">
            <v>0</v>
          </cell>
        </row>
        <row r="1495">
          <cell r="D1495">
            <v>0</v>
          </cell>
        </row>
        <row r="1496">
          <cell r="D1496">
            <v>0</v>
          </cell>
        </row>
        <row r="1497">
          <cell r="D1497">
            <v>0</v>
          </cell>
        </row>
        <row r="1498">
          <cell r="D1498">
            <v>0</v>
          </cell>
        </row>
        <row r="1499">
          <cell r="D1499">
            <v>0</v>
          </cell>
        </row>
        <row r="1500">
          <cell r="D1500">
            <v>0</v>
          </cell>
        </row>
        <row r="1501">
          <cell r="D1501">
            <v>0</v>
          </cell>
        </row>
        <row r="1502">
          <cell r="D1502">
            <v>0</v>
          </cell>
        </row>
        <row r="1503">
          <cell r="D1503">
            <v>0</v>
          </cell>
        </row>
        <row r="1504">
          <cell r="D1504">
            <v>0</v>
          </cell>
        </row>
        <row r="1505">
          <cell r="D1505">
            <v>0</v>
          </cell>
        </row>
        <row r="1506">
          <cell r="D1506">
            <v>0</v>
          </cell>
        </row>
        <row r="1507">
          <cell r="D1507">
            <v>0</v>
          </cell>
        </row>
        <row r="1508">
          <cell r="D1508">
            <v>0</v>
          </cell>
        </row>
        <row r="1509">
          <cell r="D1509">
            <v>0</v>
          </cell>
        </row>
        <row r="1510">
          <cell r="D1510">
            <v>0</v>
          </cell>
        </row>
        <row r="1511">
          <cell r="D1511">
            <v>0</v>
          </cell>
        </row>
        <row r="1512">
          <cell r="D1512">
            <v>0</v>
          </cell>
        </row>
        <row r="1513">
          <cell r="D1513">
            <v>0</v>
          </cell>
        </row>
        <row r="1514">
          <cell r="D1514">
            <v>0</v>
          </cell>
        </row>
        <row r="1515">
          <cell r="D1515">
            <v>0</v>
          </cell>
        </row>
        <row r="1516">
          <cell r="D1516">
            <v>0</v>
          </cell>
        </row>
        <row r="1517">
          <cell r="D1517">
            <v>0</v>
          </cell>
        </row>
        <row r="1518">
          <cell r="D1518">
            <v>0</v>
          </cell>
        </row>
        <row r="1519">
          <cell r="D1519">
            <v>0</v>
          </cell>
        </row>
        <row r="1520">
          <cell r="D1520">
            <v>0</v>
          </cell>
        </row>
        <row r="1521">
          <cell r="D1521">
            <v>0</v>
          </cell>
        </row>
        <row r="1522">
          <cell r="D1522">
            <v>0</v>
          </cell>
        </row>
        <row r="1523">
          <cell r="D1523">
            <v>0</v>
          </cell>
        </row>
        <row r="1524">
          <cell r="D1524">
            <v>0</v>
          </cell>
        </row>
        <row r="1525">
          <cell r="D1525">
            <v>0</v>
          </cell>
        </row>
        <row r="1526">
          <cell r="D1526">
            <v>0</v>
          </cell>
        </row>
        <row r="1527">
          <cell r="D1527">
            <v>0</v>
          </cell>
        </row>
        <row r="1528">
          <cell r="D1528">
            <v>0</v>
          </cell>
        </row>
        <row r="1529">
          <cell r="D1529">
            <v>0</v>
          </cell>
        </row>
        <row r="1530">
          <cell r="D1530">
            <v>0</v>
          </cell>
        </row>
        <row r="1531">
          <cell r="D1531">
            <v>0</v>
          </cell>
        </row>
        <row r="1532">
          <cell r="D1532">
            <v>0</v>
          </cell>
        </row>
        <row r="1533">
          <cell r="D1533">
            <v>0</v>
          </cell>
        </row>
        <row r="1534">
          <cell r="D1534">
            <v>0</v>
          </cell>
        </row>
        <row r="1535">
          <cell r="D1535">
            <v>0</v>
          </cell>
        </row>
        <row r="1536">
          <cell r="D1536">
            <v>0</v>
          </cell>
        </row>
        <row r="1537">
          <cell r="D1537">
            <v>0</v>
          </cell>
        </row>
        <row r="1538">
          <cell r="D1538">
            <v>0</v>
          </cell>
        </row>
        <row r="1539">
          <cell r="D1539">
            <v>0</v>
          </cell>
        </row>
        <row r="1540">
          <cell r="D1540">
            <v>0</v>
          </cell>
        </row>
        <row r="1541">
          <cell r="D1541">
            <v>0</v>
          </cell>
        </row>
        <row r="1542">
          <cell r="D1542">
            <v>0</v>
          </cell>
        </row>
        <row r="1543">
          <cell r="D1543">
            <v>0</v>
          </cell>
        </row>
        <row r="1544">
          <cell r="D1544">
            <v>0</v>
          </cell>
        </row>
        <row r="1545">
          <cell r="D1545">
            <v>0</v>
          </cell>
        </row>
        <row r="1546">
          <cell r="D1546">
            <v>0</v>
          </cell>
        </row>
        <row r="1547">
          <cell r="D1547">
            <v>0</v>
          </cell>
        </row>
        <row r="1548">
          <cell r="D1548">
            <v>0</v>
          </cell>
        </row>
        <row r="1549">
          <cell r="D1549">
            <v>0</v>
          </cell>
        </row>
        <row r="1550">
          <cell r="D1550">
            <v>0</v>
          </cell>
        </row>
        <row r="1551">
          <cell r="D1551">
            <v>0</v>
          </cell>
        </row>
        <row r="1552">
          <cell r="D1552">
            <v>0</v>
          </cell>
        </row>
        <row r="1553">
          <cell r="D1553">
            <v>0</v>
          </cell>
        </row>
        <row r="1554">
          <cell r="D1554">
            <v>0</v>
          </cell>
        </row>
        <row r="1555">
          <cell r="D1555">
            <v>0</v>
          </cell>
        </row>
        <row r="1556">
          <cell r="D1556">
            <v>0</v>
          </cell>
        </row>
        <row r="1557">
          <cell r="D1557">
            <v>0</v>
          </cell>
        </row>
        <row r="1558">
          <cell r="D1558">
            <v>0</v>
          </cell>
        </row>
        <row r="1559">
          <cell r="D1559">
            <v>0</v>
          </cell>
        </row>
        <row r="1560">
          <cell r="D1560">
            <v>0</v>
          </cell>
        </row>
        <row r="1561">
          <cell r="D1561">
            <v>0</v>
          </cell>
        </row>
        <row r="1562">
          <cell r="D1562">
            <v>0</v>
          </cell>
        </row>
        <row r="1563">
          <cell r="D1563">
            <v>0</v>
          </cell>
        </row>
        <row r="1564">
          <cell r="D1564">
            <v>0</v>
          </cell>
        </row>
        <row r="1565">
          <cell r="D1565">
            <v>0</v>
          </cell>
        </row>
        <row r="1566">
          <cell r="D1566">
            <v>0</v>
          </cell>
        </row>
        <row r="1567">
          <cell r="D1567">
            <v>0</v>
          </cell>
        </row>
        <row r="1568">
          <cell r="D1568">
            <v>0</v>
          </cell>
        </row>
        <row r="1569">
          <cell r="D1569">
            <v>0</v>
          </cell>
        </row>
        <row r="1570">
          <cell r="D1570">
            <v>0</v>
          </cell>
        </row>
        <row r="1571">
          <cell r="D1571">
            <v>0</v>
          </cell>
        </row>
        <row r="1572">
          <cell r="D1572">
            <v>0</v>
          </cell>
        </row>
        <row r="1573">
          <cell r="D1573">
            <v>0</v>
          </cell>
        </row>
        <row r="1574">
          <cell r="D1574">
            <v>0</v>
          </cell>
        </row>
        <row r="1575">
          <cell r="D1575">
            <v>0</v>
          </cell>
        </row>
        <row r="1576">
          <cell r="D1576">
            <v>0</v>
          </cell>
        </row>
        <row r="1577">
          <cell r="D1577">
            <v>0</v>
          </cell>
        </row>
        <row r="1578">
          <cell r="D1578">
            <v>0</v>
          </cell>
        </row>
        <row r="1579">
          <cell r="D1579">
            <v>0</v>
          </cell>
        </row>
        <row r="1580">
          <cell r="D1580">
            <v>0</v>
          </cell>
        </row>
        <row r="1581">
          <cell r="D1581">
            <v>0</v>
          </cell>
        </row>
        <row r="1582">
          <cell r="D1582">
            <v>0</v>
          </cell>
        </row>
        <row r="1583">
          <cell r="D1583">
            <v>0</v>
          </cell>
        </row>
        <row r="1584">
          <cell r="D1584">
            <v>0</v>
          </cell>
        </row>
        <row r="1585">
          <cell r="D1585">
            <v>0</v>
          </cell>
        </row>
        <row r="1586">
          <cell r="D1586">
            <v>0</v>
          </cell>
        </row>
        <row r="1587">
          <cell r="D1587">
            <v>0</v>
          </cell>
        </row>
        <row r="1588">
          <cell r="D1588">
            <v>0</v>
          </cell>
        </row>
        <row r="1589">
          <cell r="D1589">
            <v>0</v>
          </cell>
        </row>
        <row r="1590">
          <cell r="D1590">
            <v>0</v>
          </cell>
        </row>
        <row r="1591">
          <cell r="D1591">
            <v>0</v>
          </cell>
        </row>
        <row r="1592">
          <cell r="D1592">
            <v>0</v>
          </cell>
        </row>
        <row r="1593">
          <cell r="D1593">
            <v>0</v>
          </cell>
        </row>
        <row r="1594">
          <cell r="D1594">
            <v>0</v>
          </cell>
        </row>
        <row r="1595">
          <cell r="D1595">
            <v>0</v>
          </cell>
        </row>
        <row r="1596">
          <cell r="D1596">
            <v>0</v>
          </cell>
        </row>
        <row r="1597">
          <cell r="D1597">
            <v>0</v>
          </cell>
        </row>
        <row r="1598">
          <cell r="D1598">
            <v>0</v>
          </cell>
        </row>
        <row r="1599">
          <cell r="D1599">
            <v>0</v>
          </cell>
        </row>
        <row r="1600">
          <cell r="D1600">
            <v>0</v>
          </cell>
        </row>
        <row r="1601">
          <cell r="D1601">
            <v>0</v>
          </cell>
        </row>
        <row r="1602">
          <cell r="D1602">
            <v>0</v>
          </cell>
        </row>
        <row r="1603">
          <cell r="D1603">
            <v>0</v>
          </cell>
        </row>
        <row r="1604">
          <cell r="D1604">
            <v>0</v>
          </cell>
        </row>
        <row r="1605">
          <cell r="D1605">
            <v>0</v>
          </cell>
        </row>
        <row r="1606">
          <cell r="D1606">
            <v>0</v>
          </cell>
        </row>
        <row r="1607">
          <cell r="D1607">
            <v>0</v>
          </cell>
        </row>
        <row r="1608">
          <cell r="D1608">
            <v>0</v>
          </cell>
        </row>
        <row r="1609">
          <cell r="D1609">
            <v>0</v>
          </cell>
        </row>
        <row r="1610">
          <cell r="D1610">
            <v>0</v>
          </cell>
        </row>
        <row r="1611">
          <cell r="D1611">
            <v>0</v>
          </cell>
        </row>
        <row r="1612">
          <cell r="D1612">
            <v>0</v>
          </cell>
        </row>
        <row r="1613">
          <cell r="D1613">
            <v>0</v>
          </cell>
        </row>
        <row r="1614">
          <cell r="D1614">
            <v>0</v>
          </cell>
        </row>
        <row r="1615">
          <cell r="D1615">
            <v>0</v>
          </cell>
        </row>
        <row r="1616">
          <cell r="D1616">
            <v>0</v>
          </cell>
        </row>
        <row r="1617">
          <cell r="D1617">
            <v>0</v>
          </cell>
        </row>
        <row r="1618">
          <cell r="D1618">
            <v>0</v>
          </cell>
        </row>
        <row r="1619">
          <cell r="D1619">
            <v>0</v>
          </cell>
        </row>
        <row r="1620">
          <cell r="D1620">
            <v>0</v>
          </cell>
        </row>
        <row r="1621">
          <cell r="D1621">
            <v>0</v>
          </cell>
        </row>
        <row r="1622">
          <cell r="D1622">
            <v>0</v>
          </cell>
        </row>
        <row r="1623">
          <cell r="D1623">
            <v>0</v>
          </cell>
        </row>
        <row r="1624">
          <cell r="D1624">
            <v>0</v>
          </cell>
        </row>
        <row r="1625">
          <cell r="D1625">
            <v>0</v>
          </cell>
        </row>
        <row r="1626">
          <cell r="D1626">
            <v>0</v>
          </cell>
        </row>
        <row r="1627">
          <cell r="D1627">
            <v>0</v>
          </cell>
        </row>
        <row r="1628">
          <cell r="D1628">
            <v>0</v>
          </cell>
        </row>
        <row r="1629">
          <cell r="D1629">
            <v>0</v>
          </cell>
        </row>
        <row r="1630">
          <cell r="D1630">
            <v>0</v>
          </cell>
        </row>
        <row r="1631">
          <cell r="D1631">
            <v>0</v>
          </cell>
        </row>
        <row r="1632">
          <cell r="D1632">
            <v>0</v>
          </cell>
        </row>
        <row r="1633">
          <cell r="D1633">
            <v>0</v>
          </cell>
        </row>
        <row r="1634">
          <cell r="D1634">
            <v>0</v>
          </cell>
        </row>
        <row r="1635">
          <cell r="D1635">
            <v>0</v>
          </cell>
        </row>
        <row r="1636">
          <cell r="D1636">
            <v>0</v>
          </cell>
        </row>
        <row r="1637">
          <cell r="D1637">
            <v>0</v>
          </cell>
        </row>
        <row r="1638">
          <cell r="D1638">
            <v>0</v>
          </cell>
        </row>
        <row r="1639">
          <cell r="D1639">
            <v>0</v>
          </cell>
        </row>
        <row r="1640">
          <cell r="D1640">
            <v>0</v>
          </cell>
        </row>
        <row r="1641">
          <cell r="D1641">
            <v>0</v>
          </cell>
        </row>
        <row r="1642">
          <cell r="D1642">
            <v>0</v>
          </cell>
        </row>
        <row r="1643">
          <cell r="D1643">
            <v>0</v>
          </cell>
        </row>
        <row r="1644">
          <cell r="D1644">
            <v>0</v>
          </cell>
        </row>
        <row r="1645">
          <cell r="D1645">
            <v>0</v>
          </cell>
        </row>
        <row r="1646">
          <cell r="D1646">
            <v>0</v>
          </cell>
        </row>
        <row r="1647">
          <cell r="D1647">
            <v>0</v>
          </cell>
        </row>
        <row r="1648">
          <cell r="D1648">
            <v>0</v>
          </cell>
        </row>
        <row r="1649">
          <cell r="D1649">
            <v>0</v>
          </cell>
        </row>
        <row r="1650">
          <cell r="D1650">
            <v>0</v>
          </cell>
        </row>
        <row r="1651">
          <cell r="D1651">
            <v>0</v>
          </cell>
        </row>
        <row r="1652">
          <cell r="D1652">
            <v>0</v>
          </cell>
        </row>
        <row r="1653">
          <cell r="D1653">
            <v>0</v>
          </cell>
        </row>
        <row r="1654">
          <cell r="D1654">
            <v>0</v>
          </cell>
        </row>
        <row r="1655">
          <cell r="D1655">
            <v>0</v>
          </cell>
        </row>
        <row r="1656">
          <cell r="D1656">
            <v>0</v>
          </cell>
        </row>
        <row r="1657">
          <cell r="D1657">
            <v>0</v>
          </cell>
        </row>
        <row r="1658">
          <cell r="D1658">
            <v>0</v>
          </cell>
        </row>
        <row r="1659">
          <cell r="D1659">
            <v>0</v>
          </cell>
        </row>
        <row r="1660">
          <cell r="D1660">
            <v>0</v>
          </cell>
        </row>
        <row r="1661">
          <cell r="D1661">
            <v>0</v>
          </cell>
        </row>
        <row r="1662">
          <cell r="D1662">
            <v>0</v>
          </cell>
        </row>
        <row r="1663">
          <cell r="D1663">
            <v>0</v>
          </cell>
        </row>
        <row r="1664">
          <cell r="D1664">
            <v>0</v>
          </cell>
        </row>
        <row r="1665">
          <cell r="D1665">
            <v>0</v>
          </cell>
        </row>
        <row r="1666">
          <cell r="D1666">
            <v>0</v>
          </cell>
        </row>
        <row r="1667">
          <cell r="D1667">
            <v>0</v>
          </cell>
        </row>
        <row r="1668">
          <cell r="D1668">
            <v>0</v>
          </cell>
        </row>
        <row r="1669">
          <cell r="D1669">
            <v>0</v>
          </cell>
        </row>
        <row r="1670">
          <cell r="D1670">
            <v>0</v>
          </cell>
        </row>
        <row r="1671">
          <cell r="D1671">
            <v>0</v>
          </cell>
        </row>
        <row r="1672">
          <cell r="D1672">
            <v>0</v>
          </cell>
        </row>
        <row r="1673">
          <cell r="D1673">
            <v>0</v>
          </cell>
        </row>
        <row r="1674">
          <cell r="D1674">
            <v>0</v>
          </cell>
        </row>
        <row r="1675">
          <cell r="D1675">
            <v>0</v>
          </cell>
        </row>
        <row r="1676">
          <cell r="D1676">
            <v>0</v>
          </cell>
        </row>
        <row r="1677">
          <cell r="D1677">
            <v>0</v>
          </cell>
        </row>
        <row r="1678">
          <cell r="D1678">
            <v>0</v>
          </cell>
        </row>
        <row r="1679">
          <cell r="D1679">
            <v>0</v>
          </cell>
        </row>
        <row r="1680">
          <cell r="D1680">
            <v>0</v>
          </cell>
        </row>
        <row r="1681">
          <cell r="D1681">
            <v>0</v>
          </cell>
        </row>
        <row r="1682">
          <cell r="D1682">
            <v>0</v>
          </cell>
        </row>
        <row r="1683">
          <cell r="D1683">
            <v>0</v>
          </cell>
        </row>
        <row r="1684">
          <cell r="D1684">
            <v>0</v>
          </cell>
        </row>
        <row r="1685">
          <cell r="D1685">
            <v>0</v>
          </cell>
        </row>
        <row r="1686">
          <cell r="D1686">
            <v>0</v>
          </cell>
        </row>
        <row r="1687">
          <cell r="D1687">
            <v>0</v>
          </cell>
        </row>
        <row r="1688">
          <cell r="D1688">
            <v>0</v>
          </cell>
        </row>
        <row r="1689">
          <cell r="D1689">
            <v>0</v>
          </cell>
        </row>
        <row r="1690">
          <cell r="D1690">
            <v>0</v>
          </cell>
        </row>
        <row r="1691">
          <cell r="D1691">
            <v>0</v>
          </cell>
        </row>
        <row r="1692">
          <cell r="D1692">
            <v>0</v>
          </cell>
        </row>
        <row r="1693">
          <cell r="D1693">
            <v>0</v>
          </cell>
        </row>
        <row r="1694">
          <cell r="D1694">
            <v>0</v>
          </cell>
        </row>
        <row r="1695">
          <cell r="D1695">
            <v>0</v>
          </cell>
        </row>
        <row r="1696">
          <cell r="D1696">
            <v>0</v>
          </cell>
        </row>
        <row r="1697">
          <cell r="D1697">
            <v>0</v>
          </cell>
        </row>
        <row r="1698">
          <cell r="D1698">
            <v>0</v>
          </cell>
        </row>
        <row r="1699">
          <cell r="D1699">
            <v>0</v>
          </cell>
        </row>
        <row r="1700">
          <cell r="D1700">
            <v>0</v>
          </cell>
        </row>
        <row r="1701">
          <cell r="D1701">
            <v>0</v>
          </cell>
        </row>
        <row r="1702">
          <cell r="D1702">
            <v>0</v>
          </cell>
        </row>
        <row r="1703">
          <cell r="D1703">
            <v>0</v>
          </cell>
        </row>
        <row r="1704">
          <cell r="D1704">
            <v>0</v>
          </cell>
        </row>
        <row r="1705">
          <cell r="D1705">
            <v>0</v>
          </cell>
        </row>
        <row r="1706">
          <cell r="D1706">
            <v>0</v>
          </cell>
        </row>
        <row r="1707">
          <cell r="D1707">
            <v>0</v>
          </cell>
        </row>
        <row r="1708">
          <cell r="D1708">
            <v>0</v>
          </cell>
        </row>
        <row r="1709">
          <cell r="D1709">
            <v>0</v>
          </cell>
        </row>
        <row r="1710">
          <cell r="D1710">
            <v>0</v>
          </cell>
        </row>
        <row r="1711">
          <cell r="D1711">
            <v>0</v>
          </cell>
        </row>
        <row r="1712">
          <cell r="D1712">
            <v>0</v>
          </cell>
        </row>
        <row r="1713">
          <cell r="D1713">
            <v>0</v>
          </cell>
        </row>
        <row r="1714">
          <cell r="D1714">
            <v>0</v>
          </cell>
        </row>
        <row r="1715">
          <cell r="D1715">
            <v>0</v>
          </cell>
        </row>
        <row r="1716">
          <cell r="D1716">
            <v>0</v>
          </cell>
        </row>
        <row r="1717">
          <cell r="D1717">
            <v>0</v>
          </cell>
        </row>
        <row r="1718">
          <cell r="D1718">
            <v>0</v>
          </cell>
        </row>
        <row r="1719">
          <cell r="D1719">
            <v>0</v>
          </cell>
        </row>
        <row r="1720">
          <cell r="D1720">
            <v>0</v>
          </cell>
        </row>
        <row r="1721">
          <cell r="D1721">
            <v>0</v>
          </cell>
        </row>
        <row r="1722">
          <cell r="D1722">
            <v>0</v>
          </cell>
        </row>
        <row r="1723">
          <cell r="D1723">
            <v>0</v>
          </cell>
        </row>
        <row r="1724">
          <cell r="D1724">
            <v>0</v>
          </cell>
        </row>
        <row r="1725">
          <cell r="D1725">
            <v>0</v>
          </cell>
        </row>
        <row r="1726">
          <cell r="D1726">
            <v>0</v>
          </cell>
        </row>
        <row r="1727">
          <cell r="D1727">
            <v>0</v>
          </cell>
        </row>
        <row r="1728">
          <cell r="D1728">
            <v>0</v>
          </cell>
        </row>
        <row r="1729">
          <cell r="D1729">
            <v>0</v>
          </cell>
        </row>
        <row r="1730">
          <cell r="D1730">
            <v>0</v>
          </cell>
        </row>
        <row r="1731">
          <cell r="D1731">
            <v>0</v>
          </cell>
        </row>
        <row r="1732">
          <cell r="D1732">
            <v>0</v>
          </cell>
        </row>
        <row r="1733">
          <cell r="D1733">
            <v>0</v>
          </cell>
        </row>
        <row r="1734">
          <cell r="D1734">
            <v>0</v>
          </cell>
        </row>
        <row r="1735">
          <cell r="D1735">
            <v>0</v>
          </cell>
        </row>
        <row r="1736">
          <cell r="D1736">
            <v>0</v>
          </cell>
        </row>
        <row r="1737">
          <cell r="D1737">
            <v>0</v>
          </cell>
        </row>
        <row r="1738">
          <cell r="D1738">
            <v>0</v>
          </cell>
        </row>
        <row r="1739">
          <cell r="D1739">
            <v>0</v>
          </cell>
        </row>
        <row r="1740">
          <cell r="D1740">
            <v>0</v>
          </cell>
        </row>
        <row r="1741">
          <cell r="D1741">
            <v>0</v>
          </cell>
        </row>
        <row r="1742">
          <cell r="D1742">
            <v>0</v>
          </cell>
        </row>
        <row r="1743">
          <cell r="D1743">
            <v>0</v>
          </cell>
        </row>
        <row r="1744">
          <cell r="D1744">
            <v>0</v>
          </cell>
        </row>
        <row r="1745">
          <cell r="D1745">
            <v>0</v>
          </cell>
        </row>
        <row r="1746">
          <cell r="D1746">
            <v>0</v>
          </cell>
        </row>
        <row r="1747">
          <cell r="D1747">
            <v>0</v>
          </cell>
        </row>
        <row r="1748">
          <cell r="D1748">
            <v>0</v>
          </cell>
        </row>
        <row r="1749">
          <cell r="D1749">
            <v>0</v>
          </cell>
        </row>
        <row r="1750">
          <cell r="D1750">
            <v>0</v>
          </cell>
        </row>
        <row r="1751">
          <cell r="D1751">
            <v>0</v>
          </cell>
        </row>
        <row r="1752">
          <cell r="D1752">
            <v>0</v>
          </cell>
        </row>
        <row r="1753">
          <cell r="D1753">
            <v>0</v>
          </cell>
        </row>
        <row r="1754">
          <cell r="D1754">
            <v>0</v>
          </cell>
        </row>
        <row r="1755">
          <cell r="D1755">
            <v>0</v>
          </cell>
        </row>
        <row r="1756">
          <cell r="D1756">
            <v>0</v>
          </cell>
        </row>
        <row r="1757">
          <cell r="D1757">
            <v>0</v>
          </cell>
        </row>
        <row r="1758">
          <cell r="D1758">
            <v>0</v>
          </cell>
        </row>
        <row r="1759">
          <cell r="D1759">
            <v>0</v>
          </cell>
        </row>
        <row r="1760">
          <cell r="D1760">
            <v>0</v>
          </cell>
        </row>
        <row r="1761">
          <cell r="D1761">
            <v>0</v>
          </cell>
        </row>
        <row r="1762">
          <cell r="D1762">
            <v>0</v>
          </cell>
        </row>
        <row r="1763">
          <cell r="D1763">
            <v>0</v>
          </cell>
        </row>
        <row r="1764">
          <cell r="D1764">
            <v>0</v>
          </cell>
        </row>
        <row r="1765">
          <cell r="D1765">
            <v>0</v>
          </cell>
        </row>
        <row r="1766">
          <cell r="D1766">
            <v>0</v>
          </cell>
        </row>
        <row r="1767">
          <cell r="D1767">
            <v>0</v>
          </cell>
        </row>
        <row r="1768">
          <cell r="D1768">
            <v>0</v>
          </cell>
        </row>
        <row r="1769">
          <cell r="D1769">
            <v>0</v>
          </cell>
        </row>
        <row r="1770">
          <cell r="D1770">
            <v>0</v>
          </cell>
        </row>
        <row r="1771">
          <cell r="D1771">
            <v>0</v>
          </cell>
        </row>
        <row r="1772">
          <cell r="D1772">
            <v>0</v>
          </cell>
        </row>
        <row r="1773">
          <cell r="D1773">
            <v>0</v>
          </cell>
        </row>
        <row r="1774">
          <cell r="D1774">
            <v>0</v>
          </cell>
        </row>
        <row r="1775">
          <cell r="D1775">
            <v>0</v>
          </cell>
        </row>
        <row r="1776">
          <cell r="D1776">
            <v>0</v>
          </cell>
        </row>
        <row r="1777">
          <cell r="D1777">
            <v>0</v>
          </cell>
        </row>
        <row r="1778">
          <cell r="D1778">
            <v>0</v>
          </cell>
        </row>
        <row r="1779">
          <cell r="D1779">
            <v>0</v>
          </cell>
        </row>
        <row r="1780">
          <cell r="D1780">
            <v>0</v>
          </cell>
        </row>
        <row r="1781">
          <cell r="D1781">
            <v>0</v>
          </cell>
        </row>
        <row r="1782">
          <cell r="D1782">
            <v>0</v>
          </cell>
        </row>
        <row r="1783">
          <cell r="D1783">
            <v>0</v>
          </cell>
        </row>
        <row r="1784">
          <cell r="D1784">
            <v>0</v>
          </cell>
        </row>
        <row r="1785">
          <cell r="D1785">
            <v>0</v>
          </cell>
        </row>
        <row r="1786">
          <cell r="D1786">
            <v>0</v>
          </cell>
        </row>
        <row r="1787">
          <cell r="D1787">
            <v>0</v>
          </cell>
        </row>
        <row r="1788">
          <cell r="D1788">
            <v>0</v>
          </cell>
        </row>
        <row r="1789">
          <cell r="D1789">
            <v>0</v>
          </cell>
        </row>
        <row r="1790">
          <cell r="D1790">
            <v>0</v>
          </cell>
        </row>
        <row r="1791">
          <cell r="D1791">
            <v>0</v>
          </cell>
        </row>
        <row r="1792">
          <cell r="D1792">
            <v>0</v>
          </cell>
        </row>
        <row r="1793">
          <cell r="D1793">
            <v>0</v>
          </cell>
        </row>
        <row r="1794">
          <cell r="D1794">
            <v>0</v>
          </cell>
        </row>
        <row r="1795">
          <cell r="D1795">
            <v>0</v>
          </cell>
        </row>
        <row r="1796">
          <cell r="D1796">
            <v>0</v>
          </cell>
        </row>
        <row r="1797">
          <cell r="D1797">
            <v>0</v>
          </cell>
        </row>
        <row r="1798">
          <cell r="D1798">
            <v>0</v>
          </cell>
        </row>
        <row r="1799">
          <cell r="D1799">
            <v>0</v>
          </cell>
        </row>
        <row r="1800">
          <cell r="D1800">
            <v>0</v>
          </cell>
        </row>
        <row r="1801">
          <cell r="D1801">
            <v>0</v>
          </cell>
        </row>
        <row r="1802">
          <cell r="D1802">
            <v>0</v>
          </cell>
        </row>
        <row r="1803">
          <cell r="D1803">
            <v>0</v>
          </cell>
        </row>
        <row r="1804">
          <cell r="D1804">
            <v>0</v>
          </cell>
        </row>
        <row r="1805">
          <cell r="D1805">
            <v>0</v>
          </cell>
        </row>
        <row r="1806">
          <cell r="D1806">
            <v>0</v>
          </cell>
        </row>
        <row r="1807">
          <cell r="D1807">
            <v>0</v>
          </cell>
        </row>
        <row r="1808">
          <cell r="D1808">
            <v>0</v>
          </cell>
        </row>
        <row r="1809">
          <cell r="D1809">
            <v>0</v>
          </cell>
        </row>
        <row r="1810">
          <cell r="D1810">
            <v>0</v>
          </cell>
        </row>
        <row r="1811">
          <cell r="D1811">
            <v>0</v>
          </cell>
        </row>
        <row r="1812">
          <cell r="D1812">
            <v>0</v>
          </cell>
        </row>
        <row r="1813">
          <cell r="D1813">
            <v>0</v>
          </cell>
        </row>
        <row r="1814">
          <cell r="D1814">
            <v>0</v>
          </cell>
        </row>
        <row r="1815">
          <cell r="D1815">
            <v>0</v>
          </cell>
        </row>
        <row r="1816">
          <cell r="D1816">
            <v>0</v>
          </cell>
        </row>
        <row r="1817">
          <cell r="D1817">
            <v>0</v>
          </cell>
        </row>
        <row r="1818">
          <cell r="D1818">
            <v>0</v>
          </cell>
        </row>
        <row r="1819">
          <cell r="D1819">
            <v>0</v>
          </cell>
        </row>
        <row r="1820">
          <cell r="D1820">
            <v>0</v>
          </cell>
        </row>
        <row r="1821">
          <cell r="D1821">
            <v>0</v>
          </cell>
        </row>
        <row r="1822">
          <cell r="D1822">
            <v>0</v>
          </cell>
        </row>
        <row r="1823">
          <cell r="D1823">
            <v>0</v>
          </cell>
        </row>
        <row r="1824">
          <cell r="D1824">
            <v>0</v>
          </cell>
        </row>
        <row r="1825">
          <cell r="D1825">
            <v>0</v>
          </cell>
        </row>
        <row r="1826">
          <cell r="D1826">
            <v>0</v>
          </cell>
        </row>
        <row r="1827">
          <cell r="D1827">
            <v>0</v>
          </cell>
        </row>
        <row r="1828">
          <cell r="D1828">
            <v>0</v>
          </cell>
        </row>
        <row r="1829">
          <cell r="D1829">
            <v>0</v>
          </cell>
        </row>
        <row r="1830">
          <cell r="D1830">
            <v>0</v>
          </cell>
        </row>
        <row r="1831">
          <cell r="D1831">
            <v>0</v>
          </cell>
        </row>
        <row r="1832">
          <cell r="D1832">
            <v>0</v>
          </cell>
        </row>
        <row r="1833">
          <cell r="D1833">
            <v>0</v>
          </cell>
        </row>
        <row r="1834">
          <cell r="D1834">
            <v>0</v>
          </cell>
        </row>
        <row r="1835">
          <cell r="D1835">
            <v>0</v>
          </cell>
        </row>
        <row r="1836">
          <cell r="D1836">
            <v>0</v>
          </cell>
        </row>
        <row r="1837">
          <cell r="D1837">
            <v>0</v>
          </cell>
        </row>
        <row r="1838">
          <cell r="D1838">
            <v>0</v>
          </cell>
        </row>
        <row r="1839">
          <cell r="D1839">
            <v>0</v>
          </cell>
        </row>
        <row r="1840">
          <cell r="D1840">
            <v>0</v>
          </cell>
        </row>
        <row r="1841">
          <cell r="D1841">
            <v>0</v>
          </cell>
        </row>
        <row r="1842">
          <cell r="D1842">
            <v>0</v>
          </cell>
        </row>
        <row r="1843">
          <cell r="D1843">
            <v>0</v>
          </cell>
        </row>
        <row r="1844">
          <cell r="D1844">
            <v>0</v>
          </cell>
        </row>
        <row r="1845">
          <cell r="D1845">
            <v>0</v>
          </cell>
        </row>
        <row r="1846">
          <cell r="D1846">
            <v>0</v>
          </cell>
        </row>
        <row r="1847">
          <cell r="D1847">
            <v>0</v>
          </cell>
        </row>
        <row r="1848">
          <cell r="D1848">
            <v>0</v>
          </cell>
        </row>
        <row r="1849">
          <cell r="D1849">
            <v>0</v>
          </cell>
        </row>
        <row r="1850">
          <cell r="D1850">
            <v>0</v>
          </cell>
        </row>
        <row r="1851">
          <cell r="D1851">
            <v>0</v>
          </cell>
        </row>
        <row r="1852">
          <cell r="D1852">
            <v>0</v>
          </cell>
        </row>
        <row r="1853">
          <cell r="D1853">
            <v>0</v>
          </cell>
        </row>
        <row r="1854">
          <cell r="D1854">
            <v>0</v>
          </cell>
        </row>
        <row r="1855">
          <cell r="D1855">
            <v>0</v>
          </cell>
        </row>
        <row r="1856">
          <cell r="D1856">
            <v>0</v>
          </cell>
        </row>
        <row r="1857">
          <cell r="D1857">
            <v>0</v>
          </cell>
        </row>
        <row r="1858">
          <cell r="D1858">
            <v>0</v>
          </cell>
        </row>
        <row r="1859">
          <cell r="D1859">
            <v>0</v>
          </cell>
        </row>
        <row r="1860">
          <cell r="D1860">
            <v>0</v>
          </cell>
        </row>
        <row r="1861">
          <cell r="D1861">
            <v>0</v>
          </cell>
        </row>
        <row r="1862">
          <cell r="D1862">
            <v>0</v>
          </cell>
        </row>
        <row r="1863">
          <cell r="D1863">
            <v>0</v>
          </cell>
        </row>
        <row r="1864">
          <cell r="D1864">
            <v>0</v>
          </cell>
        </row>
        <row r="1865">
          <cell r="D1865">
            <v>0</v>
          </cell>
        </row>
        <row r="1866">
          <cell r="D1866">
            <v>0</v>
          </cell>
        </row>
        <row r="1867">
          <cell r="D1867">
            <v>0</v>
          </cell>
        </row>
        <row r="1868">
          <cell r="D1868">
            <v>0</v>
          </cell>
        </row>
        <row r="1869">
          <cell r="D1869">
            <v>0</v>
          </cell>
        </row>
        <row r="1870">
          <cell r="D1870">
            <v>0</v>
          </cell>
        </row>
        <row r="1871">
          <cell r="D1871">
            <v>0</v>
          </cell>
        </row>
        <row r="1872">
          <cell r="D1872">
            <v>0</v>
          </cell>
        </row>
        <row r="1873">
          <cell r="D1873">
            <v>0</v>
          </cell>
        </row>
        <row r="1874">
          <cell r="D1874">
            <v>0</v>
          </cell>
        </row>
        <row r="1875">
          <cell r="D1875">
            <v>0</v>
          </cell>
        </row>
        <row r="1876">
          <cell r="D1876">
            <v>0</v>
          </cell>
        </row>
        <row r="1877">
          <cell r="D1877">
            <v>0</v>
          </cell>
        </row>
        <row r="1878">
          <cell r="D1878">
            <v>0</v>
          </cell>
        </row>
        <row r="1879">
          <cell r="D1879">
            <v>0</v>
          </cell>
        </row>
        <row r="1880">
          <cell r="D1880">
            <v>0</v>
          </cell>
        </row>
        <row r="1881">
          <cell r="D1881">
            <v>0</v>
          </cell>
        </row>
        <row r="1882">
          <cell r="D1882">
            <v>0</v>
          </cell>
        </row>
        <row r="1883">
          <cell r="D1883">
            <v>0</v>
          </cell>
        </row>
        <row r="1884">
          <cell r="D1884">
            <v>0</v>
          </cell>
        </row>
        <row r="1885">
          <cell r="D1885">
            <v>0</v>
          </cell>
        </row>
        <row r="1886">
          <cell r="D1886">
            <v>0</v>
          </cell>
        </row>
        <row r="1887">
          <cell r="D1887">
            <v>0</v>
          </cell>
        </row>
        <row r="1888">
          <cell r="D1888">
            <v>0</v>
          </cell>
        </row>
        <row r="1889">
          <cell r="D1889">
            <v>0</v>
          </cell>
        </row>
        <row r="1890">
          <cell r="D1890">
            <v>0</v>
          </cell>
        </row>
        <row r="1891">
          <cell r="D1891">
            <v>0</v>
          </cell>
        </row>
        <row r="1892">
          <cell r="D1892">
            <v>0</v>
          </cell>
        </row>
        <row r="1893">
          <cell r="D1893">
            <v>0</v>
          </cell>
        </row>
        <row r="1894">
          <cell r="D1894">
            <v>0</v>
          </cell>
        </row>
        <row r="1895">
          <cell r="D1895">
            <v>0</v>
          </cell>
        </row>
        <row r="1896">
          <cell r="D1896">
            <v>0</v>
          </cell>
        </row>
        <row r="1897">
          <cell r="D1897">
            <v>0</v>
          </cell>
        </row>
        <row r="1898">
          <cell r="D1898">
            <v>0</v>
          </cell>
        </row>
        <row r="1899">
          <cell r="D1899">
            <v>0</v>
          </cell>
        </row>
        <row r="1900">
          <cell r="D1900">
            <v>0</v>
          </cell>
        </row>
        <row r="1901">
          <cell r="D1901">
            <v>0</v>
          </cell>
        </row>
        <row r="1902">
          <cell r="D1902">
            <v>0</v>
          </cell>
        </row>
        <row r="1903">
          <cell r="D1903">
            <v>0</v>
          </cell>
        </row>
        <row r="1904">
          <cell r="D1904">
            <v>0</v>
          </cell>
        </row>
        <row r="1905">
          <cell r="D1905">
            <v>0</v>
          </cell>
        </row>
        <row r="1906">
          <cell r="D1906">
            <v>0</v>
          </cell>
        </row>
        <row r="1907">
          <cell r="D1907">
            <v>0</v>
          </cell>
        </row>
        <row r="1908">
          <cell r="D1908">
            <v>0</v>
          </cell>
        </row>
        <row r="1909">
          <cell r="D1909">
            <v>0</v>
          </cell>
        </row>
        <row r="1910">
          <cell r="D1910">
            <v>0</v>
          </cell>
        </row>
        <row r="1911">
          <cell r="D1911">
            <v>0</v>
          </cell>
        </row>
        <row r="1912">
          <cell r="D1912">
            <v>0</v>
          </cell>
        </row>
        <row r="1913">
          <cell r="D1913">
            <v>0</v>
          </cell>
        </row>
        <row r="1914">
          <cell r="D1914">
            <v>0</v>
          </cell>
        </row>
        <row r="1915">
          <cell r="D1915">
            <v>0</v>
          </cell>
        </row>
        <row r="1916">
          <cell r="D1916">
            <v>0</v>
          </cell>
        </row>
        <row r="1917">
          <cell r="D1917">
            <v>0</v>
          </cell>
        </row>
        <row r="1918">
          <cell r="D1918">
            <v>0</v>
          </cell>
        </row>
        <row r="1919">
          <cell r="D1919">
            <v>0</v>
          </cell>
        </row>
        <row r="1920">
          <cell r="D1920">
            <v>0</v>
          </cell>
        </row>
        <row r="1921">
          <cell r="D1921">
            <v>0</v>
          </cell>
        </row>
        <row r="1922">
          <cell r="D1922">
            <v>0</v>
          </cell>
        </row>
        <row r="1923">
          <cell r="D1923">
            <v>0</v>
          </cell>
        </row>
        <row r="1924">
          <cell r="D1924">
            <v>0</v>
          </cell>
        </row>
        <row r="1925">
          <cell r="D1925">
            <v>0</v>
          </cell>
        </row>
        <row r="1926">
          <cell r="D1926">
            <v>0</v>
          </cell>
        </row>
        <row r="1927">
          <cell r="D1927">
            <v>0</v>
          </cell>
        </row>
        <row r="1928">
          <cell r="D1928">
            <v>0</v>
          </cell>
        </row>
        <row r="1929">
          <cell r="D1929">
            <v>0</v>
          </cell>
        </row>
        <row r="1930">
          <cell r="D1930">
            <v>0</v>
          </cell>
        </row>
        <row r="1931">
          <cell r="D1931">
            <v>0</v>
          </cell>
        </row>
        <row r="1932">
          <cell r="D1932">
            <v>0</v>
          </cell>
        </row>
        <row r="1933">
          <cell r="D1933">
            <v>0</v>
          </cell>
        </row>
        <row r="1934">
          <cell r="D1934">
            <v>0</v>
          </cell>
        </row>
        <row r="1935">
          <cell r="D1935">
            <v>0</v>
          </cell>
        </row>
        <row r="1936">
          <cell r="D1936">
            <v>0</v>
          </cell>
        </row>
        <row r="1937">
          <cell r="D1937">
            <v>0</v>
          </cell>
        </row>
        <row r="1938">
          <cell r="D1938">
            <v>0</v>
          </cell>
        </row>
        <row r="1939">
          <cell r="D1939">
            <v>0</v>
          </cell>
        </row>
        <row r="1940">
          <cell r="D1940">
            <v>0</v>
          </cell>
        </row>
        <row r="1941">
          <cell r="D1941">
            <v>0</v>
          </cell>
        </row>
        <row r="1942">
          <cell r="D1942">
            <v>0</v>
          </cell>
        </row>
        <row r="1943">
          <cell r="D1943">
            <v>0</v>
          </cell>
        </row>
        <row r="1944">
          <cell r="D1944">
            <v>0</v>
          </cell>
        </row>
        <row r="1945">
          <cell r="D1945">
            <v>0</v>
          </cell>
        </row>
        <row r="1946">
          <cell r="D1946">
            <v>0</v>
          </cell>
        </row>
        <row r="1947">
          <cell r="D1947">
            <v>0</v>
          </cell>
        </row>
        <row r="1948">
          <cell r="D1948">
            <v>0</v>
          </cell>
        </row>
        <row r="1949">
          <cell r="D1949">
            <v>0</v>
          </cell>
        </row>
        <row r="1950">
          <cell r="D1950">
            <v>0</v>
          </cell>
        </row>
        <row r="1951">
          <cell r="D1951">
            <v>0</v>
          </cell>
        </row>
        <row r="1952">
          <cell r="D1952">
            <v>0</v>
          </cell>
        </row>
        <row r="1953">
          <cell r="D1953">
            <v>0</v>
          </cell>
        </row>
        <row r="1954">
          <cell r="D1954">
            <v>0</v>
          </cell>
        </row>
        <row r="1955">
          <cell r="D1955">
            <v>0</v>
          </cell>
        </row>
        <row r="1956">
          <cell r="D1956">
            <v>0</v>
          </cell>
        </row>
        <row r="1957">
          <cell r="D1957">
            <v>0</v>
          </cell>
        </row>
        <row r="1958">
          <cell r="D1958">
            <v>0</v>
          </cell>
        </row>
        <row r="1959">
          <cell r="D1959">
            <v>0</v>
          </cell>
        </row>
        <row r="1960">
          <cell r="D1960">
            <v>0</v>
          </cell>
        </row>
        <row r="1961">
          <cell r="D1961">
            <v>0</v>
          </cell>
        </row>
        <row r="1962">
          <cell r="D1962">
            <v>0</v>
          </cell>
        </row>
        <row r="1963">
          <cell r="D1963">
            <v>0</v>
          </cell>
        </row>
        <row r="1964">
          <cell r="D1964">
            <v>0</v>
          </cell>
        </row>
        <row r="1965">
          <cell r="D1965">
            <v>0</v>
          </cell>
        </row>
        <row r="1966">
          <cell r="D1966">
            <v>0</v>
          </cell>
        </row>
        <row r="1967">
          <cell r="D1967">
            <v>0</v>
          </cell>
        </row>
        <row r="1968">
          <cell r="D1968">
            <v>0</v>
          </cell>
        </row>
        <row r="1969">
          <cell r="D1969">
            <v>0</v>
          </cell>
        </row>
        <row r="1970">
          <cell r="D1970">
            <v>0</v>
          </cell>
        </row>
        <row r="1971">
          <cell r="D1971">
            <v>0</v>
          </cell>
        </row>
        <row r="1972">
          <cell r="D1972">
            <v>0</v>
          </cell>
        </row>
        <row r="1973">
          <cell r="D1973">
            <v>0</v>
          </cell>
        </row>
        <row r="1974">
          <cell r="D1974">
            <v>0</v>
          </cell>
        </row>
        <row r="1975">
          <cell r="D1975">
            <v>0</v>
          </cell>
        </row>
        <row r="1976">
          <cell r="D1976">
            <v>0</v>
          </cell>
        </row>
        <row r="1977">
          <cell r="D1977">
            <v>0</v>
          </cell>
        </row>
        <row r="1978">
          <cell r="D1978">
            <v>0</v>
          </cell>
        </row>
        <row r="1979">
          <cell r="D1979">
            <v>0</v>
          </cell>
        </row>
        <row r="1980">
          <cell r="D1980">
            <v>0</v>
          </cell>
        </row>
        <row r="1981">
          <cell r="D1981">
            <v>0</v>
          </cell>
        </row>
        <row r="1982">
          <cell r="D1982">
            <v>0</v>
          </cell>
        </row>
        <row r="1983">
          <cell r="D1983">
            <v>0</v>
          </cell>
        </row>
        <row r="1984">
          <cell r="D1984">
            <v>0</v>
          </cell>
        </row>
        <row r="1985">
          <cell r="D1985">
            <v>0</v>
          </cell>
        </row>
        <row r="1986">
          <cell r="D1986">
            <v>0</v>
          </cell>
        </row>
        <row r="1987">
          <cell r="D1987">
            <v>0</v>
          </cell>
        </row>
        <row r="1988">
          <cell r="D1988">
            <v>0</v>
          </cell>
        </row>
        <row r="1989">
          <cell r="D1989">
            <v>0</v>
          </cell>
        </row>
        <row r="1990">
          <cell r="D1990">
            <v>0</v>
          </cell>
        </row>
        <row r="1991">
          <cell r="D1991">
            <v>0</v>
          </cell>
        </row>
        <row r="1992">
          <cell r="D1992">
            <v>0</v>
          </cell>
        </row>
        <row r="1993">
          <cell r="D1993">
            <v>0</v>
          </cell>
        </row>
        <row r="1994">
          <cell r="D1994">
            <v>0</v>
          </cell>
        </row>
        <row r="1995">
          <cell r="D1995">
            <v>0</v>
          </cell>
        </row>
        <row r="1996">
          <cell r="D1996">
            <v>0</v>
          </cell>
        </row>
        <row r="1997">
          <cell r="D1997">
            <v>0</v>
          </cell>
        </row>
        <row r="1998">
          <cell r="D1998">
            <v>0</v>
          </cell>
        </row>
        <row r="1999">
          <cell r="D1999">
            <v>0</v>
          </cell>
        </row>
        <row r="2000">
          <cell r="D2000">
            <v>0</v>
          </cell>
        </row>
        <row r="2001">
          <cell r="D2001">
            <v>0</v>
          </cell>
        </row>
        <row r="2002">
          <cell r="D2002">
            <v>0</v>
          </cell>
        </row>
        <row r="2003">
          <cell r="D2003">
            <v>0</v>
          </cell>
        </row>
        <row r="2004">
          <cell r="D2004">
            <v>0</v>
          </cell>
        </row>
        <row r="2005">
          <cell r="D2005">
            <v>0</v>
          </cell>
        </row>
        <row r="2006">
          <cell r="D2006">
            <v>0</v>
          </cell>
        </row>
        <row r="2007">
          <cell r="D2007">
            <v>0</v>
          </cell>
        </row>
        <row r="2008">
          <cell r="D2008">
            <v>0</v>
          </cell>
        </row>
        <row r="2009">
          <cell r="D2009">
            <v>0</v>
          </cell>
        </row>
        <row r="2010">
          <cell r="D2010">
            <v>0</v>
          </cell>
        </row>
        <row r="2011">
          <cell r="D2011">
            <v>0</v>
          </cell>
        </row>
        <row r="2012">
          <cell r="D2012">
            <v>0</v>
          </cell>
        </row>
        <row r="2013">
          <cell r="D2013">
            <v>0</v>
          </cell>
        </row>
        <row r="2014">
          <cell r="D2014">
            <v>0</v>
          </cell>
        </row>
        <row r="2015">
          <cell r="D2015">
            <v>0</v>
          </cell>
        </row>
        <row r="2016">
          <cell r="D2016">
            <v>0</v>
          </cell>
        </row>
        <row r="2017">
          <cell r="D2017">
            <v>0</v>
          </cell>
        </row>
        <row r="2018">
          <cell r="D2018">
            <v>0</v>
          </cell>
        </row>
        <row r="2019">
          <cell r="D2019">
            <v>0</v>
          </cell>
        </row>
        <row r="2020">
          <cell r="D2020">
            <v>0</v>
          </cell>
        </row>
        <row r="2021">
          <cell r="D2021">
            <v>0</v>
          </cell>
        </row>
        <row r="2022">
          <cell r="D2022">
            <v>0</v>
          </cell>
        </row>
        <row r="2023">
          <cell r="D2023">
            <v>0</v>
          </cell>
        </row>
        <row r="2024">
          <cell r="D2024">
            <v>0</v>
          </cell>
        </row>
        <row r="2025">
          <cell r="D2025">
            <v>0</v>
          </cell>
        </row>
        <row r="2026">
          <cell r="D2026">
            <v>0</v>
          </cell>
        </row>
        <row r="2027">
          <cell r="D2027">
            <v>0</v>
          </cell>
        </row>
        <row r="2028">
          <cell r="D2028">
            <v>0</v>
          </cell>
        </row>
        <row r="2029">
          <cell r="D2029">
            <v>0</v>
          </cell>
        </row>
        <row r="2030">
          <cell r="D2030">
            <v>0</v>
          </cell>
        </row>
        <row r="2031">
          <cell r="D2031">
            <v>0</v>
          </cell>
        </row>
        <row r="2032">
          <cell r="D2032">
            <v>0</v>
          </cell>
        </row>
        <row r="2033">
          <cell r="D2033">
            <v>0</v>
          </cell>
        </row>
        <row r="2034">
          <cell r="D2034">
            <v>0</v>
          </cell>
        </row>
        <row r="2035">
          <cell r="D2035">
            <v>0</v>
          </cell>
        </row>
        <row r="2036">
          <cell r="D2036">
            <v>0</v>
          </cell>
        </row>
        <row r="2037">
          <cell r="D2037">
            <v>0</v>
          </cell>
        </row>
        <row r="2038">
          <cell r="D2038">
            <v>0</v>
          </cell>
        </row>
        <row r="2039">
          <cell r="D2039">
            <v>0</v>
          </cell>
        </row>
        <row r="2040">
          <cell r="D2040">
            <v>0</v>
          </cell>
        </row>
        <row r="2041">
          <cell r="D2041">
            <v>0</v>
          </cell>
        </row>
        <row r="2042">
          <cell r="D2042">
            <v>0</v>
          </cell>
        </row>
        <row r="2043">
          <cell r="D2043">
            <v>0</v>
          </cell>
        </row>
        <row r="2044">
          <cell r="D2044">
            <v>0</v>
          </cell>
        </row>
        <row r="2045">
          <cell r="D2045">
            <v>0</v>
          </cell>
        </row>
        <row r="2046">
          <cell r="D2046">
            <v>0</v>
          </cell>
        </row>
        <row r="2047">
          <cell r="D2047">
            <v>0</v>
          </cell>
        </row>
        <row r="2048">
          <cell r="D2048">
            <v>0</v>
          </cell>
        </row>
        <row r="2049">
          <cell r="D2049">
            <v>0</v>
          </cell>
        </row>
        <row r="2050">
          <cell r="D2050">
            <v>0</v>
          </cell>
        </row>
        <row r="2051">
          <cell r="D2051">
            <v>0</v>
          </cell>
        </row>
        <row r="2052">
          <cell r="D2052">
            <v>0</v>
          </cell>
        </row>
        <row r="2053">
          <cell r="D2053">
            <v>0</v>
          </cell>
        </row>
        <row r="2054">
          <cell r="D2054">
            <v>0</v>
          </cell>
        </row>
        <row r="2055">
          <cell r="D2055">
            <v>0</v>
          </cell>
        </row>
        <row r="2056">
          <cell r="D2056">
            <v>0</v>
          </cell>
        </row>
        <row r="2057">
          <cell r="D2057">
            <v>0</v>
          </cell>
        </row>
        <row r="2058">
          <cell r="D2058">
            <v>0</v>
          </cell>
        </row>
        <row r="2059">
          <cell r="D2059">
            <v>0</v>
          </cell>
        </row>
        <row r="2060">
          <cell r="D2060">
            <v>0</v>
          </cell>
        </row>
        <row r="2061">
          <cell r="D2061">
            <v>0</v>
          </cell>
        </row>
        <row r="2062">
          <cell r="D2062">
            <v>0</v>
          </cell>
        </row>
        <row r="2063">
          <cell r="D2063">
            <v>0</v>
          </cell>
        </row>
        <row r="2064">
          <cell r="D2064">
            <v>0</v>
          </cell>
        </row>
        <row r="2065">
          <cell r="D2065">
            <v>0</v>
          </cell>
        </row>
        <row r="2066">
          <cell r="D2066">
            <v>0</v>
          </cell>
        </row>
        <row r="2067">
          <cell r="D2067">
            <v>0</v>
          </cell>
        </row>
        <row r="2068">
          <cell r="D2068">
            <v>0</v>
          </cell>
        </row>
        <row r="2069">
          <cell r="D2069">
            <v>0</v>
          </cell>
        </row>
        <row r="2070">
          <cell r="D2070">
            <v>0</v>
          </cell>
        </row>
        <row r="2071">
          <cell r="D2071">
            <v>0</v>
          </cell>
        </row>
        <row r="2072">
          <cell r="D2072">
            <v>0</v>
          </cell>
        </row>
        <row r="2073">
          <cell r="D2073">
            <v>0</v>
          </cell>
        </row>
        <row r="2074">
          <cell r="D2074">
            <v>0</v>
          </cell>
        </row>
        <row r="2075">
          <cell r="D2075">
            <v>0</v>
          </cell>
        </row>
        <row r="2076">
          <cell r="D2076">
            <v>0</v>
          </cell>
        </row>
        <row r="2077">
          <cell r="D2077">
            <v>0</v>
          </cell>
        </row>
        <row r="2078">
          <cell r="D2078">
            <v>0</v>
          </cell>
        </row>
        <row r="2079">
          <cell r="D2079">
            <v>0</v>
          </cell>
        </row>
        <row r="2080">
          <cell r="D2080">
            <v>0</v>
          </cell>
        </row>
        <row r="2081">
          <cell r="D2081">
            <v>0</v>
          </cell>
        </row>
        <row r="2082">
          <cell r="D2082">
            <v>0</v>
          </cell>
        </row>
        <row r="2083">
          <cell r="D2083">
            <v>0</v>
          </cell>
        </row>
        <row r="2084">
          <cell r="D2084">
            <v>0</v>
          </cell>
        </row>
        <row r="2085">
          <cell r="D2085">
            <v>0</v>
          </cell>
        </row>
        <row r="2086">
          <cell r="D2086">
            <v>0</v>
          </cell>
        </row>
        <row r="2087">
          <cell r="D2087">
            <v>0</v>
          </cell>
        </row>
        <row r="2088">
          <cell r="D2088">
            <v>0</v>
          </cell>
        </row>
        <row r="2089">
          <cell r="D2089">
            <v>0</v>
          </cell>
        </row>
        <row r="2090">
          <cell r="D2090">
            <v>0</v>
          </cell>
        </row>
        <row r="2091">
          <cell r="D2091">
            <v>0</v>
          </cell>
        </row>
        <row r="2092">
          <cell r="D2092">
            <v>0</v>
          </cell>
        </row>
        <row r="2093">
          <cell r="D2093">
            <v>0</v>
          </cell>
        </row>
        <row r="2094">
          <cell r="D2094">
            <v>0</v>
          </cell>
        </row>
        <row r="2095">
          <cell r="D2095">
            <v>0</v>
          </cell>
        </row>
        <row r="2096">
          <cell r="D2096">
            <v>0</v>
          </cell>
        </row>
        <row r="2097">
          <cell r="D2097">
            <v>0</v>
          </cell>
        </row>
        <row r="2098">
          <cell r="D2098">
            <v>0</v>
          </cell>
        </row>
        <row r="2099">
          <cell r="D2099">
            <v>0</v>
          </cell>
        </row>
        <row r="2100">
          <cell r="D2100">
            <v>0</v>
          </cell>
        </row>
        <row r="2101">
          <cell r="D2101">
            <v>0</v>
          </cell>
        </row>
        <row r="2102">
          <cell r="D2102">
            <v>0</v>
          </cell>
        </row>
        <row r="2103">
          <cell r="D2103">
            <v>0</v>
          </cell>
        </row>
        <row r="2104">
          <cell r="D2104">
            <v>0</v>
          </cell>
        </row>
        <row r="2105">
          <cell r="D2105">
            <v>0</v>
          </cell>
        </row>
        <row r="2106">
          <cell r="D2106">
            <v>0</v>
          </cell>
        </row>
        <row r="2107">
          <cell r="D2107">
            <v>0</v>
          </cell>
        </row>
        <row r="2108">
          <cell r="D2108">
            <v>0</v>
          </cell>
        </row>
        <row r="2109">
          <cell r="D2109">
            <v>0</v>
          </cell>
        </row>
        <row r="2110">
          <cell r="D2110">
            <v>0</v>
          </cell>
        </row>
        <row r="2111">
          <cell r="D2111">
            <v>0</v>
          </cell>
        </row>
        <row r="2112">
          <cell r="D2112">
            <v>0</v>
          </cell>
        </row>
        <row r="2113">
          <cell r="D2113">
            <v>0</v>
          </cell>
        </row>
        <row r="2114">
          <cell r="D2114">
            <v>0</v>
          </cell>
        </row>
        <row r="2115">
          <cell r="D2115">
            <v>0</v>
          </cell>
        </row>
        <row r="2116">
          <cell r="D2116">
            <v>0</v>
          </cell>
        </row>
        <row r="2117">
          <cell r="D2117">
            <v>0</v>
          </cell>
        </row>
        <row r="2118">
          <cell r="D2118">
            <v>0</v>
          </cell>
        </row>
        <row r="2119">
          <cell r="D2119">
            <v>0</v>
          </cell>
        </row>
        <row r="2120">
          <cell r="D2120">
            <v>0</v>
          </cell>
        </row>
        <row r="2121">
          <cell r="D2121">
            <v>0</v>
          </cell>
        </row>
        <row r="2122">
          <cell r="D2122">
            <v>0</v>
          </cell>
        </row>
        <row r="2123">
          <cell r="D2123">
            <v>0</v>
          </cell>
        </row>
        <row r="2124">
          <cell r="D2124">
            <v>0</v>
          </cell>
        </row>
        <row r="2125">
          <cell r="D2125">
            <v>0</v>
          </cell>
        </row>
        <row r="2126">
          <cell r="D2126">
            <v>0</v>
          </cell>
        </row>
        <row r="2127">
          <cell r="D2127">
            <v>0</v>
          </cell>
        </row>
        <row r="2128">
          <cell r="D2128">
            <v>0</v>
          </cell>
        </row>
        <row r="2129">
          <cell r="D2129">
            <v>0</v>
          </cell>
        </row>
        <row r="2130">
          <cell r="D2130">
            <v>0</v>
          </cell>
        </row>
        <row r="2131">
          <cell r="D2131">
            <v>0</v>
          </cell>
        </row>
        <row r="2132">
          <cell r="D2132">
            <v>0</v>
          </cell>
        </row>
        <row r="2133">
          <cell r="D2133">
            <v>0</v>
          </cell>
        </row>
        <row r="2134">
          <cell r="D2134">
            <v>0</v>
          </cell>
        </row>
        <row r="2135">
          <cell r="D2135">
            <v>0</v>
          </cell>
        </row>
        <row r="2136">
          <cell r="D2136">
            <v>0</v>
          </cell>
        </row>
        <row r="2137">
          <cell r="D2137">
            <v>0</v>
          </cell>
        </row>
        <row r="2138">
          <cell r="D2138">
            <v>0</v>
          </cell>
        </row>
        <row r="2139">
          <cell r="D2139">
            <v>0</v>
          </cell>
        </row>
        <row r="2140">
          <cell r="D2140">
            <v>0</v>
          </cell>
        </row>
        <row r="2141">
          <cell r="D2141">
            <v>0</v>
          </cell>
        </row>
        <row r="2142">
          <cell r="D2142">
            <v>0</v>
          </cell>
        </row>
        <row r="2143">
          <cell r="D2143">
            <v>0</v>
          </cell>
        </row>
        <row r="2144">
          <cell r="D2144">
            <v>0</v>
          </cell>
        </row>
        <row r="2145">
          <cell r="D2145">
            <v>0</v>
          </cell>
        </row>
        <row r="2146">
          <cell r="D2146">
            <v>0</v>
          </cell>
        </row>
        <row r="2147">
          <cell r="D2147">
            <v>0</v>
          </cell>
        </row>
        <row r="2148">
          <cell r="D2148">
            <v>0</v>
          </cell>
        </row>
        <row r="2149">
          <cell r="D2149">
            <v>0</v>
          </cell>
        </row>
        <row r="2150">
          <cell r="D2150">
            <v>0</v>
          </cell>
        </row>
        <row r="2151">
          <cell r="D2151">
            <v>0</v>
          </cell>
        </row>
        <row r="2152">
          <cell r="D2152">
            <v>0</v>
          </cell>
        </row>
        <row r="2153">
          <cell r="D2153">
            <v>0</v>
          </cell>
        </row>
        <row r="2154">
          <cell r="D2154">
            <v>0</v>
          </cell>
        </row>
        <row r="2155">
          <cell r="D2155">
            <v>0</v>
          </cell>
        </row>
        <row r="2156">
          <cell r="D2156">
            <v>0</v>
          </cell>
        </row>
        <row r="2157">
          <cell r="D2157">
            <v>0</v>
          </cell>
        </row>
        <row r="2158">
          <cell r="D2158">
            <v>0</v>
          </cell>
        </row>
        <row r="2159">
          <cell r="D2159">
            <v>0</v>
          </cell>
        </row>
        <row r="2160">
          <cell r="D2160">
            <v>0</v>
          </cell>
        </row>
        <row r="2161">
          <cell r="D2161">
            <v>0</v>
          </cell>
        </row>
        <row r="2162">
          <cell r="D2162">
            <v>0</v>
          </cell>
        </row>
        <row r="2163">
          <cell r="D2163">
            <v>0</v>
          </cell>
        </row>
        <row r="2164">
          <cell r="D2164">
            <v>0</v>
          </cell>
        </row>
        <row r="2165">
          <cell r="D2165">
            <v>0</v>
          </cell>
        </row>
        <row r="2166">
          <cell r="D2166">
            <v>0</v>
          </cell>
        </row>
        <row r="2167">
          <cell r="D2167">
            <v>0</v>
          </cell>
        </row>
        <row r="2168">
          <cell r="D2168">
            <v>0</v>
          </cell>
        </row>
        <row r="2169">
          <cell r="D2169">
            <v>0</v>
          </cell>
        </row>
        <row r="2170">
          <cell r="D2170">
            <v>0</v>
          </cell>
        </row>
        <row r="2171">
          <cell r="D2171">
            <v>0</v>
          </cell>
        </row>
        <row r="2172">
          <cell r="D2172">
            <v>0</v>
          </cell>
        </row>
        <row r="2173">
          <cell r="D2173">
            <v>0</v>
          </cell>
        </row>
        <row r="2174">
          <cell r="D2174">
            <v>0</v>
          </cell>
        </row>
        <row r="2175">
          <cell r="D2175">
            <v>0</v>
          </cell>
        </row>
        <row r="2176">
          <cell r="D2176">
            <v>0</v>
          </cell>
        </row>
        <row r="2177">
          <cell r="D2177">
            <v>0</v>
          </cell>
        </row>
        <row r="2178">
          <cell r="D2178">
            <v>0</v>
          </cell>
        </row>
        <row r="2179">
          <cell r="D2179">
            <v>0</v>
          </cell>
        </row>
        <row r="2180">
          <cell r="D2180">
            <v>0</v>
          </cell>
        </row>
        <row r="2181">
          <cell r="D2181">
            <v>0</v>
          </cell>
        </row>
        <row r="2182">
          <cell r="D2182">
            <v>0</v>
          </cell>
        </row>
        <row r="2183">
          <cell r="D2183">
            <v>0</v>
          </cell>
        </row>
        <row r="2184">
          <cell r="D2184">
            <v>0</v>
          </cell>
        </row>
        <row r="2185">
          <cell r="D2185">
            <v>0</v>
          </cell>
        </row>
        <row r="2186">
          <cell r="D2186">
            <v>0</v>
          </cell>
        </row>
        <row r="2187">
          <cell r="D2187">
            <v>0</v>
          </cell>
        </row>
        <row r="2188">
          <cell r="D2188">
            <v>0</v>
          </cell>
        </row>
        <row r="2189">
          <cell r="D2189">
            <v>0</v>
          </cell>
        </row>
        <row r="2190">
          <cell r="D2190">
            <v>0</v>
          </cell>
        </row>
        <row r="2191">
          <cell r="D2191">
            <v>0</v>
          </cell>
        </row>
        <row r="2192">
          <cell r="D2192">
            <v>0</v>
          </cell>
        </row>
        <row r="2193">
          <cell r="D2193">
            <v>0</v>
          </cell>
        </row>
        <row r="2194">
          <cell r="D2194">
            <v>0</v>
          </cell>
        </row>
        <row r="2195">
          <cell r="D2195">
            <v>0</v>
          </cell>
        </row>
        <row r="2196">
          <cell r="D2196">
            <v>0</v>
          </cell>
        </row>
        <row r="2197">
          <cell r="D2197">
            <v>0</v>
          </cell>
        </row>
        <row r="2198">
          <cell r="D2198">
            <v>0</v>
          </cell>
        </row>
        <row r="2199">
          <cell r="D2199">
            <v>0</v>
          </cell>
        </row>
        <row r="2200">
          <cell r="D2200">
            <v>0</v>
          </cell>
        </row>
        <row r="2201">
          <cell r="D2201">
            <v>0</v>
          </cell>
        </row>
        <row r="2202">
          <cell r="D2202">
            <v>0</v>
          </cell>
        </row>
        <row r="2203">
          <cell r="D2203">
            <v>0</v>
          </cell>
        </row>
        <row r="2204">
          <cell r="D2204">
            <v>0</v>
          </cell>
        </row>
        <row r="2205">
          <cell r="D2205">
            <v>0</v>
          </cell>
        </row>
        <row r="2206">
          <cell r="D2206">
            <v>0</v>
          </cell>
        </row>
        <row r="2207">
          <cell r="D2207">
            <v>0</v>
          </cell>
        </row>
        <row r="2208">
          <cell r="D2208">
            <v>0</v>
          </cell>
        </row>
        <row r="2209">
          <cell r="D2209">
            <v>0</v>
          </cell>
        </row>
        <row r="2210">
          <cell r="D2210">
            <v>0</v>
          </cell>
        </row>
        <row r="2211">
          <cell r="D2211">
            <v>0</v>
          </cell>
        </row>
        <row r="2212">
          <cell r="D2212">
            <v>0</v>
          </cell>
        </row>
        <row r="2213">
          <cell r="D2213">
            <v>0</v>
          </cell>
        </row>
        <row r="2214">
          <cell r="D2214">
            <v>0</v>
          </cell>
        </row>
        <row r="2215">
          <cell r="D2215">
            <v>0</v>
          </cell>
        </row>
        <row r="2216">
          <cell r="D2216">
            <v>0</v>
          </cell>
        </row>
        <row r="2217">
          <cell r="D2217">
            <v>0</v>
          </cell>
        </row>
        <row r="2218">
          <cell r="D2218">
            <v>0</v>
          </cell>
        </row>
        <row r="2219">
          <cell r="D2219">
            <v>0</v>
          </cell>
        </row>
        <row r="2220">
          <cell r="D2220">
            <v>0</v>
          </cell>
        </row>
        <row r="2221">
          <cell r="D2221">
            <v>0</v>
          </cell>
        </row>
        <row r="2222">
          <cell r="D2222">
            <v>0</v>
          </cell>
        </row>
        <row r="2223">
          <cell r="D2223">
            <v>0</v>
          </cell>
        </row>
        <row r="2224">
          <cell r="D2224">
            <v>0</v>
          </cell>
        </row>
        <row r="2225">
          <cell r="D2225">
            <v>0</v>
          </cell>
        </row>
        <row r="2226">
          <cell r="D2226">
            <v>0</v>
          </cell>
        </row>
        <row r="2227">
          <cell r="D2227">
            <v>0</v>
          </cell>
        </row>
        <row r="2228">
          <cell r="D2228">
            <v>0</v>
          </cell>
        </row>
        <row r="2229">
          <cell r="D2229">
            <v>0</v>
          </cell>
        </row>
        <row r="2230">
          <cell r="D2230">
            <v>0</v>
          </cell>
        </row>
        <row r="2231">
          <cell r="D2231">
            <v>0</v>
          </cell>
        </row>
        <row r="2232">
          <cell r="D2232">
            <v>0</v>
          </cell>
        </row>
        <row r="2233">
          <cell r="D2233">
            <v>0</v>
          </cell>
        </row>
        <row r="2234">
          <cell r="D2234">
            <v>0</v>
          </cell>
        </row>
        <row r="2235">
          <cell r="D2235">
            <v>0</v>
          </cell>
        </row>
        <row r="2236">
          <cell r="D2236">
            <v>0</v>
          </cell>
        </row>
        <row r="2237">
          <cell r="D2237">
            <v>0</v>
          </cell>
        </row>
        <row r="2238">
          <cell r="D2238">
            <v>0</v>
          </cell>
        </row>
        <row r="2239">
          <cell r="D2239">
            <v>0</v>
          </cell>
        </row>
        <row r="2240">
          <cell r="D2240">
            <v>0</v>
          </cell>
        </row>
        <row r="2241">
          <cell r="D2241">
            <v>0</v>
          </cell>
        </row>
        <row r="2242">
          <cell r="D2242">
            <v>0</v>
          </cell>
        </row>
        <row r="2243">
          <cell r="D2243">
            <v>0</v>
          </cell>
        </row>
        <row r="2244">
          <cell r="D2244">
            <v>0</v>
          </cell>
        </row>
        <row r="2245">
          <cell r="D2245">
            <v>0</v>
          </cell>
        </row>
        <row r="2246">
          <cell r="D2246">
            <v>0</v>
          </cell>
        </row>
        <row r="2247">
          <cell r="D2247">
            <v>0</v>
          </cell>
        </row>
        <row r="2248">
          <cell r="D2248">
            <v>0</v>
          </cell>
        </row>
        <row r="2249">
          <cell r="D2249">
            <v>0</v>
          </cell>
        </row>
        <row r="2250">
          <cell r="D2250">
            <v>0</v>
          </cell>
        </row>
        <row r="2251">
          <cell r="D2251">
            <v>0</v>
          </cell>
        </row>
        <row r="2252">
          <cell r="D2252">
            <v>0</v>
          </cell>
        </row>
        <row r="2253">
          <cell r="D2253">
            <v>0</v>
          </cell>
        </row>
        <row r="2254">
          <cell r="D2254">
            <v>0</v>
          </cell>
        </row>
        <row r="2255">
          <cell r="D2255">
            <v>0</v>
          </cell>
        </row>
        <row r="2256">
          <cell r="D2256">
            <v>0</v>
          </cell>
        </row>
        <row r="2257">
          <cell r="D2257">
            <v>0</v>
          </cell>
        </row>
        <row r="2258">
          <cell r="D2258">
            <v>0</v>
          </cell>
        </row>
        <row r="2259">
          <cell r="D2259">
            <v>0</v>
          </cell>
        </row>
        <row r="2260">
          <cell r="D2260">
            <v>0</v>
          </cell>
        </row>
        <row r="2261">
          <cell r="D2261">
            <v>0</v>
          </cell>
        </row>
        <row r="2262">
          <cell r="D2262">
            <v>0</v>
          </cell>
        </row>
        <row r="2263">
          <cell r="D2263">
            <v>0</v>
          </cell>
        </row>
        <row r="2264">
          <cell r="D2264">
            <v>0</v>
          </cell>
        </row>
        <row r="2265">
          <cell r="D2265">
            <v>0</v>
          </cell>
        </row>
        <row r="2266">
          <cell r="D2266">
            <v>0</v>
          </cell>
        </row>
        <row r="2267">
          <cell r="D2267">
            <v>0</v>
          </cell>
        </row>
        <row r="2268">
          <cell r="D2268">
            <v>0</v>
          </cell>
        </row>
        <row r="2269">
          <cell r="D2269">
            <v>0</v>
          </cell>
        </row>
        <row r="2270">
          <cell r="D2270">
            <v>0</v>
          </cell>
        </row>
        <row r="2271">
          <cell r="D2271">
            <v>0</v>
          </cell>
        </row>
        <row r="2272">
          <cell r="D2272">
            <v>0</v>
          </cell>
        </row>
        <row r="2273">
          <cell r="D2273">
            <v>0</v>
          </cell>
        </row>
        <row r="2274">
          <cell r="D2274">
            <v>0</v>
          </cell>
        </row>
        <row r="2275">
          <cell r="D2275">
            <v>0</v>
          </cell>
        </row>
        <row r="2276">
          <cell r="D2276">
            <v>0</v>
          </cell>
        </row>
        <row r="2277">
          <cell r="D2277">
            <v>0</v>
          </cell>
        </row>
        <row r="2278">
          <cell r="D2278">
            <v>0</v>
          </cell>
        </row>
        <row r="2279">
          <cell r="D2279">
            <v>0</v>
          </cell>
        </row>
        <row r="2280">
          <cell r="D2280">
            <v>0</v>
          </cell>
        </row>
        <row r="2281">
          <cell r="D2281">
            <v>0</v>
          </cell>
        </row>
        <row r="2282">
          <cell r="D2282">
            <v>0</v>
          </cell>
        </row>
        <row r="2283">
          <cell r="D2283">
            <v>0</v>
          </cell>
        </row>
        <row r="2284">
          <cell r="D2284">
            <v>0</v>
          </cell>
        </row>
        <row r="2285">
          <cell r="D2285">
            <v>0</v>
          </cell>
        </row>
        <row r="2286">
          <cell r="D2286">
            <v>0</v>
          </cell>
        </row>
        <row r="2287">
          <cell r="D2287">
            <v>0</v>
          </cell>
        </row>
        <row r="2288">
          <cell r="D2288">
            <v>0</v>
          </cell>
        </row>
        <row r="2289">
          <cell r="D2289">
            <v>0</v>
          </cell>
        </row>
        <row r="2290">
          <cell r="D2290">
            <v>0</v>
          </cell>
        </row>
        <row r="2291">
          <cell r="D2291">
            <v>0</v>
          </cell>
        </row>
        <row r="2292">
          <cell r="D2292">
            <v>0</v>
          </cell>
        </row>
        <row r="2293">
          <cell r="D2293">
            <v>0</v>
          </cell>
        </row>
        <row r="2294">
          <cell r="D2294">
            <v>0</v>
          </cell>
        </row>
        <row r="2295">
          <cell r="D2295">
            <v>0</v>
          </cell>
        </row>
        <row r="2296">
          <cell r="D2296">
            <v>0</v>
          </cell>
        </row>
        <row r="2297">
          <cell r="D2297">
            <v>0</v>
          </cell>
        </row>
        <row r="2298">
          <cell r="D2298">
            <v>0</v>
          </cell>
        </row>
        <row r="2299">
          <cell r="D2299">
            <v>0</v>
          </cell>
        </row>
        <row r="2300">
          <cell r="D2300">
            <v>0</v>
          </cell>
        </row>
        <row r="2301">
          <cell r="D2301">
            <v>0</v>
          </cell>
        </row>
        <row r="2302">
          <cell r="D2302">
            <v>0</v>
          </cell>
        </row>
        <row r="2303">
          <cell r="D2303">
            <v>0</v>
          </cell>
        </row>
        <row r="2304">
          <cell r="D2304">
            <v>0</v>
          </cell>
        </row>
        <row r="2305">
          <cell r="D2305">
            <v>0</v>
          </cell>
        </row>
        <row r="2306">
          <cell r="D2306">
            <v>0</v>
          </cell>
        </row>
        <row r="2307">
          <cell r="D2307">
            <v>0</v>
          </cell>
        </row>
        <row r="2308">
          <cell r="D2308">
            <v>0</v>
          </cell>
        </row>
        <row r="2309">
          <cell r="D2309">
            <v>0</v>
          </cell>
        </row>
        <row r="2310">
          <cell r="D2310">
            <v>0</v>
          </cell>
        </row>
        <row r="2311">
          <cell r="D2311">
            <v>0</v>
          </cell>
        </row>
        <row r="2312">
          <cell r="D2312">
            <v>0</v>
          </cell>
        </row>
        <row r="2313">
          <cell r="D2313">
            <v>0</v>
          </cell>
        </row>
        <row r="2314">
          <cell r="D2314">
            <v>0</v>
          </cell>
        </row>
        <row r="2315">
          <cell r="D2315">
            <v>0</v>
          </cell>
        </row>
        <row r="2316">
          <cell r="D2316">
            <v>0</v>
          </cell>
        </row>
        <row r="2317">
          <cell r="D2317">
            <v>0</v>
          </cell>
        </row>
        <row r="2318">
          <cell r="D2318">
            <v>0</v>
          </cell>
        </row>
        <row r="2319">
          <cell r="D2319">
            <v>0</v>
          </cell>
        </row>
        <row r="2320">
          <cell r="D2320">
            <v>0</v>
          </cell>
        </row>
        <row r="2321">
          <cell r="D2321">
            <v>0</v>
          </cell>
        </row>
        <row r="2322">
          <cell r="D2322">
            <v>0</v>
          </cell>
        </row>
        <row r="2323">
          <cell r="D2323">
            <v>0</v>
          </cell>
        </row>
        <row r="2324">
          <cell r="D2324">
            <v>0</v>
          </cell>
        </row>
        <row r="2325">
          <cell r="D2325">
            <v>0</v>
          </cell>
        </row>
        <row r="2326">
          <cell r="D2326">
            <v>0</v>
          </cell>
        </row>
        <row r="2327">
          <cell r="D2327">
            <v>0</v>
          </cell>
        </row>
        <row r="2328">
          <cell r="D2328">
            <v>0</v>
          </cell>
        </row>
        <row r="2329">
          <cell r="D2329">
            <v>0</v>
          </cell>
        </row>
        <row r="2330">
          <cell r="D2330">
            <v>0</v>
          </cell>
        </row>
        <row r="2331">
          <cell r="D2331">
            <v>0</v>
          </cell>
        </row>
        <row r="2332">
          <cell r="D2332">
            <v>0</v>
          </cell>
        </row>
        <row r="2333">
          <cell r="D2333">
            <v>0</v>
          </cell>
        </row>
        <row r="2334">
          <cell r="D2334">
            <v>0</v>
          </cell>
        </row>
        <row r="2335">
          <cell r="D2335">
            <v>0</v>
          </cell>
        </row>
        <row r="2336">
          <cell r="D2336">
            <v>0</v>
          </cell>
        </row>
        <row r="2337">
          <cell r="D2337">
            <v>0</v>
          </cell>
        </row>
        <row r="2338">
          <cell r="D2338">
            <v>0</v>
          </cell>
        </row>
        <row r="2339">
          <cell r="D2339">
            <v>0</v>
          </cell>
        </row>
        <row r="2340">
          <cell r="D2340">
            <v>0</v>
          </cell>
        </row>
        <row r="2341">
          <cell r="D2341">
            <v>0</v>
          </cell>
        </row>
        <row r="2342">
          <cell r="D2342">
            <v>0</v>
          </cell>
        </row>
        <row r="2343">
          <cell r="D2343">
            <v>0</v>
          </cell>
        </row>
        <row r="2344">
          <cell r="D2344">
            <v>0</v>
          </cell>
        </row>
        <row r="2345">
          <cell r="D2345">
            <v>0</v>
          </cell>
        </row>
        <row r="2346">
          <cell r="D2346">
            <v>0</v>
          </cell>
        </row>
        <row r="2347">
          <cell r="D2347">
            <v>0</v>
          </cell>
        </row>
        <row r="2348">
          <cell r="D2348">
            <v>0</v>
          </cell>
        </row>
        <row r="2349">
          <cell r="D2349">
            <v>0</v>
          </cell>
        </row>
        <row r="2350">
          <cell r="D2350">
            <v>0</v>
          </cell>
        </row>
        <row r="2351">
          <cell r="D2351">
            <v>0</v>
          </cell>
        </row>
        <row r="2352">
          <cell r="D2352">
            <v>0</v>
          </cell>
        </row>
        <row r="2353">
          <cell r="D2353">
            <v>0</v>
          </cell>
        </row>
        <row r="2354">
          <cell r="D2354">
            <v>0</v>
          </cell>
        </row>
        <row r="2355">
          <cell r="D2355">
            <v>0</v>
          </cell>
        </row>
        <row r="2356">
          <cell r="D2356">
            <v>0</v>
          </cell>
        </row>
        <row r="2357">
          <cell r="D2357">
            <v>0</v>
          </cell>
        </row>
        <row r="2358">
          <cell r="D2358">
            <v>0</v>
          </cell>
        </row>
        <row r="2359">
          <cell r="D2359">
            <v>0</v>
          </cell>
        </row>
        <row r="2360">
          <cell r="D2360">
            <v>0</v>
          </cell>
        </row>
        <row r="2361">
          <cell r="D2361">
            <v>0</v>
          </cell>
        </row>
        <row r="2362">
          <cell r="D2362">
            <v>0</v>
          </cell>
        </row>
        <row r="2363">
          <cell r="D2363">
            <v>0</v>
          </cell>
        </row>
        <row r="2364">
          <cell r="D2364">
            <v>0</v>
          </cell>
        </row>
        <row r="2365">
          <cell r="D2365">
            <v>0</v>
          </cell>
        </row>
        <row r="2366">
          <cell r="D2366">
            <v>0</v>
          </cell>
        </row>
        <row r="2367">
          <cell r="D2367">
            <v>0</v>
          </cell>
        </row>
        <row r="2368">
          <cell r="D2368">
            <v>0</v>
          </cell>
        </row>
        <row r="2369">
          <cell r="D2369">
            <v>0</v>
          </cell>
        </row>
        <row r="2370">
          <cell r="D2370">
            <v>0</v>
          </cell>
        </row>
        <row r="2371">
          <cell r="D2371">
            <v>0</v>
          </cell>
        </row>
        <row r="2372">
          <cell r="D2372">
            <v>0</v>
          </cell>
        </row>
        <row r="2373">
          <cell r="D2373">
            <v>0</v>
          </cell>
        </row>
        <row r="2374">
          <cell r="D2374">
            <v>0</v>
          </cell>
        </row>
        <row r="2375">
          <cell r="D2375">
            <v>0</v>
          </cell>
        </row>
        <row r="2376">
          <cell r="D2376">
            <v>0</v>
          </cell>
        </row>
        <row r="2377">
          <cell r="D2377">
            <v>0</v>
          </cell>
        </row>
        <row r="2378">
          <cell r="D2378">
            <v>0</v>
          </cell>
        </row>
        <row r="2379">
          <cell r="D2379">
            <v>0</v>
          </cell>
        </row>
        <row r="2380">
          <cell r="D2380">
            <v>0</v>
          </cell>
        </row>
        <row r="2381">
          <cell r="D2381">
            <v>0</v>
          </cell>
        </row>
        <row r="2382">
          <cell r="D2382">
            <v>0</v>
          </cell>
        </row>
        <row r="2383">
          <cell r="D2383">
            <v>0</v>
          </cell>
        </row>
        <row r="2384">
          <cell r="D2384">
            <v>0</v>
          </cell>
        </row>
        <row r="2385">
          <cell r="D2385">
            <v>0</v>
          </cell>
        </row>
        <row r="2386">
          <cell r="D2386">
            <v>0</v>
          </cell>
        </row>
        <row r="2387">
          <cell r="D2387">
            <v>0</v>
          </cell>
        </row>
        <row r="2388">
          <cell r="D2388">
            <v>0</v>
          </cell>
        </row>
        <row r="2389">
          <cell r="D2389">
            <v>0</v>
          </cell>
        </row>
        <row r="2390">
          <cell r="D2390">
            <v>0</v>
          </cell>
        </row>
        <row r="2391">
          <cell r="D2391">
            <v>0</v>
          </cell>
        </row>
        <row r="2392">
          <cell r="D2392">
            <v>0</v>
          </cell>
        </row>
        <row r="2393">
          <cell r="D2393">
            <v>0</v>
          </cell>
        </row>
        <row r="2394">
          <cell r="D2394">
            <v>0</v>
          </cell>
        </row>
        <row r="2395">
          <cell r="D2395">
            <v>0</v>
          </cell>
        </row>
        <row r="2396">
          <cell r="D2396">
            <v>0</v>
          </cell>
        </row>
        <row r="2397">
          <cell r="D2397">
            <v>0</v>
          </cell>
        </row>
        <row r="2398">
          <cell r="D2398">
            <v>0</v>
          </cell>
        </row>
        <row r="2399">
          <cell r="D2399">
            <v>0</v>
          </cell>
        </row>
        <row r="2400">
          <cell r="D2400">
            <v>0</v>
          </cell>
        </row>
        <row r="2401">
          <cell r="D2401">
            <v>0</v>
          </cell>
        </row>
        <row r="2402">
          <cell r="D2402">
            <v>0</v>
          </cell>
        </row>
        <row r="2403">
          <cell r="D2403">
            <v>0</v>
          </cell>
        </row>
        <row r="2404">
          <cell r="D2404">
            <v>0</v>
          </cell>
        </row>
        <row r="2405">
          <cell r="D2405">
            <v>0</v>
          </cell>
        </row>
        <row r="2406">
          <cell r="D2406">
            <v>0</v>
          </cell>
        </row>
        <row r="2407">
          <cell r="D2407">
            <v>0</v>
          </cell>
        </row>
        <row r="2408">
          <cell r="D2408">
            <v>0</v>
          </cell>
        </row>
        <row r="2409">
          <cell r="D2409">
            <v>0</v>
          </cell>
        </row>
        <row r="2410">
          <cell r="D2410">
            <v>0</v>
          </cell>
        </row>
        <row r="2411">
          <cell r="D2411">
            <v>0</v>
          </cell>
        </row>
        <row r="2412">
          <cell r="D2412">
            <v>0</v>
          </cell>
        </row>
        <row r="2413">
          <cell r="D2413">
            <v>0</v>
          </cell>
        </row>
        <row r="2414">
          <cell r="D2414">
            <v>0</v>
          </cell>
        </row>
        <row r="2415">
          <cell r="D2415">
            <v>0</v>
          </cell>
        </row>
        <row r="2416">
          <cell r="D2416">
            <v>0</v>
          </cell>
        </row>
        <row r="2417">
          <cell r="D2417">
            <v>0</v>
          </cell>
        </row>
        <row r="2418">
          <cell r="D2418">
            <v>0</v>
          </cell>
        </row>
        <row r="2419">
          <cell r="D2419">
            <v>0</v>
          </cell>
        </row>
        <row r="2420">
          <cell r="D2420">
            <v>0</v>
          </cell>
        </row>
        <row r="2421">
          <cell r="D2421">
            <v>0</v>
          </cell>
        </row>
        <row r="2422">
          <cell r="D2422">
            <v>0</v>
          </cell>
        </row>
        <row r="2423">
          <cell r="D2423">
            <v>0</v>
          </cell>
        </row>
        <row r="2424">
          <cell r="D2424">
            <v>0</v>
          </cell>
        </row>
        <row r="2425">
          <cell r="D2425">
            <v>0</v>
          </cell>
        </row>
        <row r="2426">
          <cell r="D2426">
            <v>0</v>
          </cell>
        </row>
        <row r="2427">
          <cell r="D2427">
            <v>0</v>
          </cell>
        </row>
        <row r="2428">
          <cell r="D2428">
            <v>0</v>
          </cell>
        </row>
        <row r="2429">
          <cell r="D2429">
            <v>0</v>
          </cell>
        </row>
        <row r="2430">
          <cell r="D2430">
            <v>0</v>
          </cell>
        </row>
        <row r="2431">
          <cell r="D2431">
            <v>0</v>
          </cell>
        </row>
        <row r="2432">
          <cell r="D2432">
            <v>0</v>
          </cell>
        </row>
        <row r="2433">
          <cell r="D2433">
            <v>0</v>
          </cell>
        </row>
        <row r="2434">
          <cell r="D2434">
            <v>0</v>
          </cell>
        </row>
        <row r="2435">
          <cell r="D2435">
            <v>0</v>
          </cell>
        </row>
        <row r="2436">
          <cell r="D2436">
            <v>0</v>
          </cell>
        </row>
        <row r="2437">
          <cell r="D2437">
            <v>0</v>
          </cell>
        </row>
        <row r="2438">
          <cell r="D2438">
            <v>0</v>
          </cell>
        </row>
        <row r="2439">
          <cell r="D2439">
            <v>0</v>
          </cell>
        </row>
        <row r="2440">
          <cell r="D2440">
            <v>0</v>
          </cell>
        </row>
        <row r="2441">
          <cell r="D2441">
            <v>0</v>
          </cell>
        </row>
        <row r="2442">
          <cell r="D2442">
            <v>0</v>
          </cell>
        </row>
        <row r="2443">
          <cell r="D2443">
            <v>0</v>
          </cell>
        </row>
        <row r="2444">
          <cell r="D2444">
            <v>0</v>
          </cell>
        </row>
        <row r="2445">
          <cell r="D2445">
            <v>0</v>
          </cell>
        </row>
        <row r="2446">
          <cell r="D2446">
            <v>0</v>
          </cell>
        </row>
        <row r="2447">
          <cell r="D2447">
            <v>0</v>
          </cell>
        </row>
        <row r="2448">
          <cell r="D2448">
            <v>0</v>
          </cell>
        </row>
        <row r="2449">
          <cell r="D2449">
            <v>0</v>
          </cell>
        </row>
        <row r="2450">
          <cell r="D2450">
            <v>0</v>
          </cell>
        </row>
        <row r="2451">
          <cell r="D2451">
            <v>0</v>
          </cell>
        </row>
        <row r="2452">
          <cell r="D2452">
            <v>0</v>
          </cell>
        </row>
        <row r="2453">
          <cell r="D2453">
            <v>0</v>
          </cell>
        </row>
        <row r="2454">
          <cell r="D2454">
            <v>0</v>
          </cell>
        </row>
        <row r="2455">
          <cell r="D2455">
            <v>0</v>
          </cell>
        </row>
        <row r="2456">
          <cell r="D2456">
            <v>0</v>
          </cell>
        </row>
        <row r="2457">
          <cell r="D2457">
            <v>0</v>
          </cell>
        </row>
        <row r="2458">
          <cell r="D2458">
            <v>0</v>
          </cell>
        </row>
        <row r="2459">
          <cell r="D2459">
            <v>0</v>
          </cell>
        </row>
        <row r="2460">
          <cell r="D2460">
            <v>0</v>
          </cell>
        </row>
        <row r="2461">
          <cell r="D2461">
            <v>0</v>
          </cell>
        </row>
        <row r="2462">
          <cell r="D2462">
            <v>0</v>
          </cell>
        </row>
        <row r="2463">
          <cell r="D2463">
            <v>0</v>
          </cell>
        </row>
        <row r="2464">
          <cell r="D2464">
            <v>0</v>
          </cell>
        </row>
        <row r="2465">
          <cell r="D2465">
            <v>0</v>
          </cell>
        </row>
        <row r="2466">
          <cell r="D2466">
            <v>0</v>
          </cell>
        </row>
        <row r="2467">
          <cell r="D2467">
            <v>0</v>
          </cell>
        </row>
        <row r="2468">
          <cell r="D2468">
            <v>0</v>
          </cell>
        </row>
        <row r="2469">
          <cell r="D2469">
            <v>0</v>
          </cell>
        </row>
        <row r="2470">
          <cell r="D2470">
            <v>0</v>
          </cell>
        </row>
        <row r="2471">
          <cell r="D2471">
            <v>0</v>
          </cell>
        </row>
        <row r="2472">
          <cell r="D2472">
            <v>0</v>
          </cell>
        </row>
        <row r="2473">
          <cell r="D2473">
            <v>0</v>
          </cell>
        </row>
        <row r="2474">
          <cell r="D2474">
            <v>0</v>
          </cell>
        </row>
        <row r="2475">
          <cell r="D2475">
            <v>0</v>
          </cell>
        </row>
        <row r="2476">
          <cell r="D2476">
            <v>0</v>
          </cell>
        </row>
        <row r="2477">
          <cell r="D2477">
            <v>0</v>
          </cell>
        </row>
        <row r="2478">
          <cell r="D2478">
            <v>0</v>
          </cell>
        </row>
        <row r="2479">
          <cell r="D2479">
            <v>0</v>
          </cell>
        </row>
        <row r="2480">
          <cell r="D2480">
            <v>0</v>
          </cell>
        </row>
        <row r="2481">
          <cell r="D2481">
            <v>0</v>
          </cell>
        </row>
        <row r="2482">
          <cell r="D2482">
            <v>0</v>
          </cell>
        </row>
        <row r="2483">
          <cell r="D2483">
            <v>0</v>
          </cell>
        </row>
        <row r="2484">
          <cell r="D2484">
            <v>0</v>
          </cell>
        </row>
        <row r="2485">
          <cell r="D2485">
            <v>0</v>
          </cell>
        </row>
        <row r="2486">
          <cell r="D2486">
            <v>0</v>
          </cell>
        </row>
        <row r="2487">
          <cell r="D2487">
            <v>0</v>
          </cell>
        </row>
        <row r="2488">
          <cell r="D2488">
            <v>0</v>
          </cell>
        </row>
        <row r="2489">
          <cell r="D2489">
            <v>0</v>
          </cell>
        </row>
        <row r="2490">
          <cell r="D2490">
            <v>0</v>
          </cell>
        </row>
        <row r="2491">
          <cell r="D2491">
            <v>0</v>
          </cell>
        </row>
        <row r="2492">
          <cell r="D2492">
            <v>0</v>
          </cell>
        </row>
        <row r="2493">
          <cell r="D2493">
            <v>0</v>
          </cell>
        </row>
        <row r="2494">
          <cell r="D2494">
            <v>0</v>
          </cell>
        </row>
        <row r="2495">
          <cell r="D2495">
            <v>0</v>
          </cell>
        </row>
        <row r="2496">
          <cell r="D2496">
            <v>0</v>
          </cell>
        </row>
        <row r="2497">
          <cell r="D2497">
            <v>0</v>
          </cell>
        </row>
        <row r="2498">
          <cell r="D2498">
            <v>0</v>
          </cell>
        </row>
        <row r="2499">
          <cell r="D2499">
            <v>0</v>
          </cell>
        </row>
        <row r="2500">
          <cell r="D2500">
            <v>0</v>
          </cell>
        </row>
        <row r="2501">
          <cell r="D2501">
            <v>0</v>
          </cell>
        </row>
        <row r="2502">
          <cell r="D2502">
            <v>0</v>
          </cell>
        </row>
        <row r="2503">
          <cell r="D2503">
            <v>0</v>
          </cell>
        </row>
        <row r="2504">
          <cell r="D2504">
            <v>0</v>
          </cell>
        </row>
        <row r="2505">
          <cell r="D2505">
            <v>0</v>
          </cell>
        </row>
        <row r="2506">
          <cell r="D2506">
            <v>0</v>
          </cell>
        </row>
        <row r="2507">
          <cell r="D2507">
            <v>0</v>
          </cell>
        </row>
        <row r="2508">
          <cell r="D2508">
            <v>0</v>
          </cell>
        </row>
        <row r="2509">
          <cell r="D2509">
            <v>0</v>
          </cell>
        </row>
        <row r="2510">
          <cell r="D2510">
            <v>0</v>
          </cell>
        </row>
        <row r="2511">
          <cell r="D2511">
            <v>0</v>
          </cell>
        </row>
        <row r="2512">
          <cell r="D2512">
            <v>0</v>
          </cell>
        </row>
        <row r="2513">
          <cell r="D2513">
            <v>0</v>
          </cell>
        </row>
        <row r="2514">
          <cell r="D2514">
            <v>0</v>
          </cell>
        </row>
        <row r="2515">
          <cell r="D2515">
            <v>0</v>
          </cell>
        </row>
        <row r="2516">
          <cell r="D2516">
            <v>0</v>
          </cell>
        </row>
        <row r="2517">
          <cell r="D2517">
            <v>0</v>
          </cell>
        </row>
        <row r="2518">
          <cell r="D2518">
            <v>0</v>
          </cell>
        </row>
        <row r="2519">
          <cell r="D2519">
            <v>0</v>
          </cell>
        </row>
        <row r="2520">
          <cell r="D2520">
            <v>0</v>
          </cell>
        </row>
        <row r="2521">
          <cell r="D2521">
            <v>0</v>
          </cell>
        </row>
        <row r="2522">
          <cell r="D2522">
            <v>0</v>
          </cell>
        </row>
        <row r="2523">
          <cell r="D2523">
            <v>0</v>
          </cell>
        </row>
        <row r="2524">
          <cell r="D2524">
            <v>0</v>
          </cell>
        </row>
        <row r="2525">
          <cell r="D2525">
            <v>0</v>
          </cell>
        </row>
        <row r="2526">
          <cell r="D2526">
            <v>0</v>
          </cell>
        </row>
        <row r="2527">
          <cell r="D2527">
            <v>0</v>
          </cell>
        </row>
        <row r="2528">
          <cell r="D2528">
            <v>0</v>
          </cell>
        </row>
        <row r="2529">
          <cell r="D2529">
            <v>0</v>
          </cell>
        </row>
        <row r="2530">
          <cell r="D2530">
            <v>0</v>
          </cell>
        </row>
        <row r="2531">
          <cell r="D2531">
            <v>0</v>
          </cell>
        </row>
        <row r="2532">
          <cell r="D2532">
            <v>0</v>
          </cell>
        </row>
        <row r="2533">
          <cell r="D2533">
            <v>0</v>
          </cell>
        </row>
        <row r="2534">
          <cell r="D2534">
            <v>0</v>
          </cell>
        </row>
        <row r="2535">
          <cell r="D2535">
            <v>0</v>
          </cell>
        </row>
        <row r="2536">
          <cell r="D2536">
            <v>0</v>
          </cell>
        </row>
        <row r="2537">
          <cell r="D2537">
            <v>0</v>
          </cell>
        </row>
        <row r="2538">
          <cell r="D2538">
            <v>0</v>
          </cell>
        </row>
        <row r="2539">
          <cell r="D2539">
            <v>0</v>
          </cell>
        </row>
        <row r="2540">
          <cell r="D2540">
            <v>0</v>
          </cell>
        </row>
        <row r="2541">
          <cell r="D2541">
            <v>0</v>
          </cell>
        </row>
        <row r="2542">
          <cell r="D2542">
            <v>0</v>
          </cell>
        </row>
        <row r="2543">
          <cell r="D2543">
            <v>0</v>
          </cell>
        </row>
        <row r="2544">
          <cell r="D2544">
            <v>0</v>
          </cell>
        </row>
        <row r="2545">
          <cell r="D2545">
            <v>0</v>
          </cell>
        </row>
        <row r="2546">
          <cell r="D2546">
            <v>0</v>
          </cell>
        </row>
        <row r="2547">
          <cell r="D2547">
            <v>0</v>
          </cell>
        </row>
        <row r="2548">
          <cell r="D2548">
            <v>0</v>
          </cell>
        </row>
        <row r="2549">
          <cell r="D2549">
            <v>0</v>
          </cell>
        </row>
        <row r="2550">
          <cell r="D2550">
            <v>0</v>
          </cell>
        </row>
        <row r="2551">
          <cell r="D2551">
            <v>0</v>
          </cell>
        </row>
        <row r="2552">
          <cell r="D2552">
            <v>0</v>
          </cell>
        </row>
        <row r="2553">
          <cell r="D2553">
            <v>0</v>
          </cell>
        </row>
        <row r="2554">
          <cell r="D2554">
            <v>0</v>
          </cell>
        </row>
        <row r="2555">
          <cell r="D2555">
            <v>0</v>
          </cell>
        </row>
        <row r="2556">
          <cell r="D2556">
            <v>0</v>
          </cell>
        </row>
        <row r="2557">
          <cell r="D2557">
            <v>0</v>
          </cell>
        </row>
        <row r="2558">
          <cell r="D2558">
            <v>0</v>
          </cell>
        </row>
        <row r="2559">
          <cell r="D2559">
            <v>0</v>
          </cell>
        </row>
        <row r="2560">
          <cell r="D2560">
            <v>0</v>
          </cell>
        </row>
        <row r="2561">
          <cell r="D2561">
            <v>0</v>
          </cell>
        </row>
        <row r="2562">
          <cell r="D2562">
            <v>0</v>
          </cell>
        </row>
        <row r="2563">
          <cell r="D2563">
            <v>0</v>
          </cell>
        </row>
        <row r="2564">
          <cell r="D2564">
            <v>0</v>
          </cell>
        </row>
        <row r="2565">
          <cell r="D2565">
            <v>0</v>
          </cell>
        </row>
        <row r="2566">
          <cell r="D2566">
            <v>0</v>
          </cell>
        </row>
        <row r="2567">
          <cell r="D2567">
            <v>0</v>
          </cell>
        </row>
        <row r="2568">
          <cell r="D2568">
            <v>0</v>
          </cell>
        </row>
        <row r="2569">
          <cell r="D2569">
            <v>0</v>
          </cell>
        </row>
        <row r="2570">
          <cell r="D2570">
            <v>0</v>
          </cell>
        </row>
        <row r="2571">
          <cell r="D2571">
            <v>0</v>
          </cell>
        </row>
        <row r="2572">
          <cell r="D2572">
            <v>0</v>
          </cell>
        </row>
        <row r="2573">
          <cell r="D2573">
            <v>0</v>
          </cell>
        </row>
        <row r="2574">
          <cell r="D2574">
            <v>0</v>
          </cell>
        </row>
        <row r="2575">
          <cell r="D2575">
            <v>0</v>
          </cell>
        </row>
        <row r="2576">
          <cell r="D2576">
            <v>0</v>
          </cell>
        </row>
        <row r="2577">
          <cell r="D2577">
            <v>0</v>
          </cell>
        </row>
        <row r="2578">
          <cell r="D2578">
            <v>0</v>
          </cell>
        </row>
        <row r="2579">
          <cell r="D2579">
            <v>0</v>
          </cell>
        </row>
        <row r="2580">
          <cell r="D2580">
            <v>0</v>
          </cell>
        </row>
        <row r="2581">
          <cell r="D2581">
            <v>0</v>
          </cell>
        </row>
        <row r="2582">
          <cell r="D2582">
            <v>0</v>
          </cell>
        </row>
        <row r="2583">
          <cell r="D2583">
            <v>0</v>
          </cell>
        </row>
        <row r="2584">
          <cell r="D2584">
            <v>0</v>
          </cell>
        </row>
        <row r="2585">
          <cell r="D2585">
            <v>0</v>
          </cell>
        </row>
        <row r="2586">
          <cell r="D2586">
            <v>0</v>
          </cell>
        </row>
        <row r="2587">
          <cell r="D2587">
            <v>0</v>
          </cell>
        </row>
        <row r="2588">
          <cell r="D2588">
            <v>0</v>
          </cell>
        </row>
        <row r="2589">
          <cell r="D2589">
            <v>0</v>
          </cell>
        </row>
        <row r="2590">
          <cell r="D2590">
            <v>0</v>
          </cell>
        </row>
        <row r="2591">
          <cell r="D2591">
            <v>0</v>
          </cell>
        </row>
        <row r="2592">
          <cell r="D2592">
            <v>0</v>
          </cell>
        </row>
        <row r="2593">
          <cell r="D2593">
            <v>0</v>
          </cell>
        </row>
        <row r="2594">
          <cell r="D2594">
            <v>0</v>
          </cell>
        </row>
        <row r="2595">
          <cell r="D2595">
            <v>0</v>
          </cell>
        </row>
        <row r="2596">
          <cell r="D2596">
            <v>0</v>
          </cell>
        </row>
        <row r="2597">
          <cell r="D2597">
            <v>0</v>
          </cell>
        </row>
        <row r="2598">
          <cell r="D2598">
            <v>0</v>
          </cell>
        </row>
        <row r="2599">
          <cell r="D2599">
            <v>0</v>
          </cell>
        </row>
        <row r="2600">
          <cell r="D2600">
            <v>0</v>
          </cell>
        </row>
        <row r="2601">
          <cell r="D2601">
            <v>0</v>
          </cell>
        </row>
        <row r="2602">
          <cell r="D2602">
            <v>0</v>
          </cell>
        </row>
        <row r="2603">
          <cell r="D2603">
            <v>0</v>
          </cell>
        </row>
        <row r="2604">
          <cell r="D2604">
            <v>0</v>
          </cell>
        </row>
        <row r="2605">
          <cell r="D2605">
            <v>0</v>
          </cell>
        </row>
        <row r="2606">
          <cell r="D2606">
            <v>0</v>
          </cell>
        </row>
        <row r="2607">
          <cell r="D2607">
            <v>0</v>
          </cell>
        </row>
        <row r="2608">
          <cell r="D2608">
            <v>0</v>
          </cell>
        </row>
        <row r="2609">
          <cell r="D2609">
            <v>0</v>
          </cell>
        </row>
        <row r="2610">
          <cell r="D2610">
            <v>0</v>
          </cell>
        </row>
        <row r="2611">
          <cell r="D2611">
            <v>0</v>
          </cell>
        </row>
        <row r="2612">
          <cell r="D2612">
            <v>0</v>
          </cell>
        </row>
        <row r="2613">
          <cell r="D2613">
            <v>0</v>
          </cell>
        </row>
        <row r="2614">
          <cell r="D2614">
            <v>0</v>
          </cell>
        </row>
        <row r="2615">
          <cell r="D2615">
            <v>0</v>
          </cell>
        </row>
        <row r="2616">
          <cell r="D2616">
            <v>0</v>
          </cell>
        </row>
        <row r="2617">
          <cell r="D2617">
            <v>0</v>
          </cell>
        </row>
        <row r="2618">
          <cell r="D2618">
            <v>0</v>
          </cell>
        </row>
        <row r="2619">
          <cell r="D2619">
            <v>0</v>
          </cell>
        </row>
        <row r="2620">
          <cell r="D2620">
            <v>0</v>
          </cell>
        </row>
        <row r="2621">
          <cell r="D2621">
            <v>0</v>
          </cell>
        </row>
        <row r="2622">
          <cell r="D2622">
            <v>0</v>
          </cell>
        </row>
        <row r="2623">
          <cell r="D2623">
            <v>0</v>
          </cell>
        </row>
        <row r="2624">
          <cell r="D2624">
            <v>0</v>
          </cell>
        </row>
        <row r="2625">
          <cell r="D2625">
            <v>0</v>
          </cell>
        </row>
        <row r="2626">
          <cell r="D2626">
            <v>0</v>
          </cell>
        </row>
        <row r="2627">
          <cell r="D2627">
            <v>0</v>
          </cell>
        </row>
        <row r="2628">
          <cell r="D2628">
            <v>0</v>
          </cell>
        </row>
        <row r="2629">
          <cell r="D2629">
            <v>0</v>
          </cell>
        </row>
        <row r="2630">
          <cell r="D2630">
            <v>0</v>
          </cell>
        </row>
        <row r="2631">
          <cell r="D2631">
            <v>0</v>
          </cell>
        </row>
        <row r="2632">
          <cell r="D2632">
            <v>0</v>
          </cell>
        </row>
        <row r="2633">
          <cell r="D2633">
            <v>0</v>
          </cell>
        </row>
        <row r="2634">
          <cell r="D2634">
            <v>0</v>
          </cell>
        </row>
        <row r="2635">
          <cell r="D2635">
            <v>0</v>
          </cell>
        </row>
        <row r="2636">
          <cell r="D2636">
            <v>0</v>
          </cell>
        </row>
        <row r="2637">
          <cell r="D2637">
            <v>0</v>
          </cell>
        </row>
        <row r="2638">
          <cell r="D2638">
            <v>0</v>
          </cell>
        </row>
        <row r="2639">
          <cell r="D2639">
            <v>0</v>
          </cell>
        </row>
        <row r="2640">
          <cell r="D2640">
            <v>0</v>
          </cell>
        </row>
        <row r="2641">
          <cell r="D2641">
            <v>0</v>
          </cell>
        </row>
        <row r="2642">
          <cell r="D2642">
            <v>0</v>
          </cell>
        </row>
        <row r="2643">
          <cell r="D2643">
            <v>0</v>
          </cell>
        </row>
        <row r="2644">
          <cell r="D2644">
            <v>0</v>
          </cell>
        </row>
        <row r="2645">
          <cell r="D2645">
            <v>0</v>
          </cell>
        </row>
        <row r="2646">
          <cell r="D2646">
            <v>0</v>
          </cell>
        </row>
        <row r="2647">
          <cell r="D2647">
            <v>0</v>
          </cell>
        </row>
        <row r="2648">
          <cell r="D2648">
            <v>0</v>
          </cell>
        </row>
        <row r="2649">
          <cell r="D2649">
            <v>0</v>
          </cell>
        </row>
        <row r="2650">
          <cell r="D2650">
            <v>0</v>
          </cell>
        </row>
        <row r="2651">
          <cell r="D2651">
            <v>0</v>
          </cell>
        </row>
        <row r="2652">
          <cell r="D2652">
            <v>0</v>
          </cell>
        </row>
        <row r="2653">
          <cell r="D2653">
            <v>0</v>
          </cell>
        </row>
        <row r="2654">
          <cell r="D2654">
            <v>0</v>
          </cell>
        </row>
        <row r="2655">
          <cell r="D2655">
            <v>0</v>
          </cell>
        </row>
        <row r="2656">
          <cell r="D2656">
            <v>0</v>
          </cell>
        </row>
        <row r="2657">
          <cell r="D2657">
            <v>0</v>
          </cell>
        </row>
        <row r="2658">
          <cell r="D2658">
            <v>0</v>
          </cell>
        </row>
        <row r="2659">
          <cell r="D2659">
            <v>0</v>
          </cell>
        </row>
        <row r="2660">
          <cell r="D2660">
            <v>0</v>
          </cell>
        </row>
        <row r="2661">
          <cell r="D2661">
            <v>0</v>
          </cell>
        </row>
        <row r="2662">
          <cell r="D2662">
            <v>0</v>
          </cell>
        </row>
        <row r="2663">
          <cell r="D2663">
            <v>0</v>
          </cell>
        </row>
        <row r="2664">
          <cell r="D2664">
            <v>0</v>
          </cell>
        </row>
        <row r="2665">
          <cell r="D2665">
            <v>0</v>
          </cell>
        </row>
        <row r="2666">
          <cell r="D2666">
            <v>0</v>
          </cell>
        </row>
        <row r="2667">
          <cell r="D2667">
            <v>0</v>
          </cell>
        </row>
        <row r="2668">
          <cell r="D2668">
            <v>0</v>
          </cell>
        </row>
        <row r="2669">
          <cell r="D2669">
            <v>0</v>
          </cell>
        </row>
        <row r="2670">
          <cell r="D2670">
            <v>0</v>
          </cell>
        </row>
        <row r="2671">
          <cell r="D2671">
            <v>0</v>
          </cell>
        </row>
        <row r="2672">
          <cell r="D2672">
            <v>0</v>
          </cell>
        </row>
        <row r="2673">
          <cell r="D2673">
            <v>0</v>
          </cell>
        </row>
        <row r="2674">
          <cell r="D2674">
            <v>0</v>
          </cell>
        </row>
        <row r="2675">
          <cell r="D2675">
            <v>0</v>
          </cell>
        </row>
        <row r="2676">
          <cell r="D2676">
            <v>0</v>
          </cell>
        </row>
        <row r="2677">
          <cell r="D2677">
            <v>0</v>
          </cell>
        </row>
        <row r="2678">
          <cell r="D2678">
            <v>0</v>
          </cell>
        </row>
        <row r="2679">
          <cell r="D2679">
            <v>0</v>
          </cell>
        </row>
        <row r="2680">
          <cell r="D2680">
            <v>0</v>
          </cell>
        </row>
        <row r="2681">
          <cell r="D2681">
            <v>0</v>
          </cell>
        </row>
        <row r="2682">
          <cell r="D2682">
            <v>0</v>
          </cell>
        </row>
        <row r="2683">
          <cell r="D2683">
            <v>0</v>
          </cell>
        </row>
        <row r="2684">
          <cell r="D2684">
            <v>0</v>
          </cell>
        </row>
        <row r="2685">
          <cell r="D2685">
            <v>0</v>
          </cell>
        </row>
        <row r="2686">
          <cell r="D2686">
            <v>0</v>
          </cell>
        </row>
        <row r="2687">
          <cell r="D2687">
            <v>0</v>
          </cell>
        </row>
        <row r="2688">
          <cell r="D2688">
            <v>0</v>
          </cell>
        </row>
        <row r="2689">
          <cell r="D2689">
            <v>0</v>
          </cell>
        </row>
        <row r="2690">
          <cell r="D2690">
            <v>0</v>
          </cell>
        </row>
        <row r="2691">
          <cell r="D2691">
            <v>0</v>
          </cell>
        </row>
        <row r="2692">
          <cell r="D2692">
            <v>0</v>
          </cell>
        </row>
        <row r="2693">
          <cell r="D2693">
            <v>0</v>
          </cell>
        </row>
        <row r="2694">
          <cell r="D2694">
            <v>0</v>
          </cell>
        </row>
        <row r="2695">
          <cell r="D2695">
            <v>0</v>
          </cell>
        </row>
        <row r="2696">
          <cell r="D2696">
            <v>0</v>
          </cell>
        </row>
        <row r="2697">
          <cell r="D2697">
            <v>0</v>
          </cell>
        </row>
        <row r="2698">
          <cell r="D2698">
            <v>0</v>
          </cell>
        </row>
        <row r="2699">
          <cell r="D2699">
            <v>0</v>
          </cell>
        </row>
        <row r="2700">
          <cell r="D2700">
            <v>0</v>
          </cell>
        </row>
        <row r="2701">
          <cell r="D2701">
            <v>0</v>
          </cell>
        </row>
        <row r="2702">
          <cell r="D2702">
            <v>0</v>
          </cell>
        </row>
        <row r="2703">
          <cell r="D2703">
            <v>0</v>
          </cell>
        </row>
        <row r="2704">
          <cell r="D2704">
            <v>0</v>
          </cell>
        </row>
        <row r="2705">
          <cell r="D2705">
            <v>0</v>
          </cell>
        </row>
        <row r="2706">
          <cell r="D2706">
            <v>0</v>
          </cell>
        </row>
        <row r="2707">
          <cell r="D2707">
            <v>0</v>
          </cell>
        </row>
        <row r="2708">
          <cell r="D2708">
            <v>0</v>
          </cell>
        </row>
        <row r="2709">
          <cell r="D2709">
            <v>0</v>
          </cell>
        </row>
        <row r="2710">
          <cell r="D2710">
            <v>0</v>
          </cell>
        </row>
        <row r="2711">
          <cell r="D2711">
            <v>0</v>
          </cell>
        </row>
        <row r="2712">
          <cell r="D2712">
            <v>0</v>
          </cell>
        </row>
        <row r="2713">
          <cell r="D2713">
            <v>0</v>
          </cell>
        </row>
        <row r="2714">
          <cell r="D2714">
            <v>0</v>
          </cell>
        </row>
        <row r="2715">
          <cell r="D2715">
            <v>0</v>
          </cell>
        </row>
        <row r="2716">
          <cell r="D2716">
            <v>0</v>
          </cell>
        </row>
        <row r="2717">
          <cell r="D2717">
            <v>0</v>
          </cell>
        </row>
        <row r="2718">
          <cell r="D2718">
            <v>0</v>
          </cell>
        </row>
        <row r="2719">
          <cell r="D2719">
            <v>0</v>
          </cell>
        </row>
        <row r="2720">
          <cell r="D2720">
            <v>0</v>
          </cell>
        </row>
        <row r="2721">
          <cell r="D2721">
            <v>0</v>
          </cell>
        </row>
        <row r="2722">
          <cell r="D2722">
            <v>0</v>
          </cell>
        </row>
        <row r="2723">
          <cell r="D2723">
            <v>0</v>
          </cell>
        </row>
        <row r="2724">
          <cell r="D2724">
            <v>0</v>
          </cell>
        </row>
        <row r="2725">
          <cell r="D2725">
            <v>0</v>
          </cell>
        </row>
        <row r="2726">
          <cell r="D2726">
            <v>0</v>
          </cell>
        </row>
        <row r="2727">
          <cell r="D2727">
            <v>0</v>
          </cell>
        </row>
        <row r="2728">
          <cell r="D2728">
            <v>0</v>
          </cell>
        </row>
        <row r="2729">
          <cell r="D2729">
            <v>0</v>
          </cell>
        </row>
        <row r="2730">
          <cell r="D2730">
            <v>0</v>
          </cell>
        </row>
        <row r="2731">
          <cell r="D2731">
            <v>0</v>
          </cell>
        </row>
        <row r="2732">
          <cell r="D2732">
            <v>0</v>
          </cell>
        </row>
        <row r="2733">
          <cell r="D2733">
            <v>0</v>
          </cell>
        </row>
        <row r="2734">
          <cell r="D2734">
            <v>0</v>
          </cell>
        </row>
        <row r="2735">
          <cell r="D2735">
            <v>0</v>
          </cell>
        </row>
        <row r="2736">
          <cell r="D2736">
            <v>0</v>
          </cell>
        </row>
        <row r="2737">
          <cell r="D2737">
            <v>0</v>
          </cell>
        </row>
        <row r="2738">
          <cell r="D2738">
            <v>0</v>
          </cell>
        </row>
        <row r="2739">
          <cell r="D2739">
            <v>0</v>
          </cell>
        </row>
        <row r="2740">
          <cell r="D2740">
            <v>0</v>
          </cell>
        </row>
        <row r="2741">
          <cell r="D2741">
            <v>0</v>
          </cell>
        </row>
        <row r="2742">
          <cell r="D2742">
            <v>0</v>
          </cell>
        </row>
        <row r="2743">
          <cell r="D2743">
            <v>0</v>
          </cell>
        </row>
        <row r="2744">
          <cell r="D2744">
            <v>0</v>
          </cell>
        </row>
        <row r="2745">
          <cell r="D2745">
            <v>0</v>
          </cell>
        </row>
        <row r="2746">
          <cell r="D2746">
            <v>0</v>
          </cell>
        </row>
        <row r="2747">
          <cell r="D2747">
            <v>0</v>
          </cell>
        </row>
        <row r="2748">
          <cell r="D2748">
            <v>0</v>
          </cell>
        </row>
        <row r="2749">
          <cell r="D2749">
            <v>0</v>
          </cell>
        </row>
        <row r="2750">
          <cell r="D2750">
            <v>0</v>
          </cell>
        </row>
        <row r="2751">
          <cell r="D2751">
            <v>0</v>
          </cell>
        </row>
        <row r="2752">
          <cell r="D2752">
            <v>0</v>
          </cell>
        </row>
        <row r="2753">
          <cell r="D2753">
            <v>0</v>
          </cell>
        </row>
        <row r="2754">
          <cell r="D2754">
            <v>0</v>
          </cell>
        </row>
        <row r="2755">
          <cell r="D2755">
            <v>0</v>
          </cell>
        </row>
        <row r="2756">
          <cell r="D2756">
            <v>0</v>
          </cell>
        </row>
        <row r="2757">
          <cell r="D2757">
            <v>0</v>
          </cell>
        </row>
        <row r="2758">
          <cell r="D2758">
            <v>0</v>
          </cell>
        </row>
        <row r="2759">
          <cell r="D2759">
            <v>0</v>
          </cell>
        </row>
        <row r="2760">
          <cell r="D2760">
            <v>0</v>
          </cell>
        </row>
        <row r="2761">
          <cell r="D2761">
            <v>0</v>
          </cell>
        </row>
        <row r="2762">
          <cell r="D2762">
            <v>0</v>
          </cell>
        </row>
        <row r="2763">
          <cell r="D2763">
            <v>0</v>
          </cell>
        </row>
        <row r="2764">
          <cell r="D2764">
            <v>0</v>
          </cell>
        </row>
        <row r="2765">
          <cell r="D2765">
            <v>0</v>
          </cell>
        </row>
        <row r="2766">
          <cell r="D2766">
            <v>0</v>
          </cell>
        </row>
        <row r="2767">
          <cell r="D2767">
            <v>0</v>
          </cell>
        </row>
        <row r="2768">
          <cell r="D2768">
            <v>0</v>
          </cell>
        </row>
        <row r="2769">
          <cell r="D2769">
            <v>0</v>
          </cell>
        </row>
        <row r="2770">
          <cell r="D2770">
            <v>0</v>
          </cell>
        </row>
        <row r="2771">
          <cell r="D2771">
            <v>0</v>
          </cell>
        </row>
        <row r="2772">
          <cell r="D2772">
            <v>0</v>
          </cell>
        </row>
        <row r="2773">
          <cell r="D2773">
            <v>0</v>
          </cell>
        </row>
        <row r="2774">
          <cell r="D2774">
            <v>0</v>
          </cell>
        </row>
        <row r="2775">
          <cell r="D2775">
            <v>0</v>
          </cell>
        </row>
        <row r="2776">
          <cell r="D2776">
            <v>0</v>
          </cell>
        </row>
        <row r="2777">
          <cell r="D2777">
            <v>0</v>
          </cell>
        </row>
        <row r="2778">
          <cell r="D2778">
            <v>0</v>
          </cell>
        </row>
        <row r="2779">
          <cell r="D2779">
            <v>0</v>
          </cell>
        </row>
        <row r="2780">
          <cell r="D2780">
            <v>0</v>
          </cell>
        </row>
        <row r="2781">
          <cell r="D2781">
            <v>0</v>
          </cell>
        </row>
        <row r="2782">
          <cell r="D2782">
            <v>0</v>
          </cell>
        </row>
        <row r="2783">
          <cell r="D2783">
            <v>0</v>
          </cell>
        </row>
        <row r="2784">
          <cell r="D2784">
            <v>0</v>
          </cell>
        </row>
        <row r="2785">
          <cell r="D2785">
            <v>0</v>
          </cell>
        </row>
        <row r="2786">
          <cell r="D2786">
            <v>0</v>
          </cell>
        </row>
        <row r="2787">
          <cell r="D2787">
            <v>0</v>
          </cell>
        </row>
        <row r="2788">
          <cell r="D2788">
            <v>0</v>
          </cell>
        </row>
        <row r="2789">
          <cell r="D2789">
            <v>0</v>
          </cell>
        </row>
        <row r="2790">
          <cell r="D2790">
            <v>0</v>
          </cell>
        </row>
        <row r="2791">
          <cell r="D2791">
            <v>0</v>
          </cell>
        </row>
        <row r="2792">
          <cell r="D2792">
            <v>0</v>
          </cell>
        </row>
        <row r="2793">
          <cell r="D2793">
            <v>0</v>
          </cell>
        </row>
        <row r="2794">
          <cell r="D2794">
            <v>0</v>
          </cell>
        </row>
        <row r="2795">
          <cell r="D2795">
            <v>0</v>
          </cell>
        </row>
        <row r="2796">
          <cell r="D2796">
            <v>0</v>
          </cell>
        </row>
        <row r="2797">
          <cell r="D2797">
            <v>0</v>
          </cell>
        </row>
        <row r="2798">
          <cell r="D2798">
            <v>0</v>
          </cell>
        </row>
        <row r="2799">
          <cell r="D2799">
            <v>0</v>
          </cell>
        </row>
        <row r="2800">
          <cell r="D2800">
            <v>0</v>
          </cell>
        </row>
        <row r="2801">
          <cell r="D2801">
            <v>0</v>
          </cell>
        </row>
        <row r="2802">
          <cell r="D2802">
            <v>0</v>
          </cell>
        </row>
        <row r="2803">
          <cell r="D2803">
            <v>0</v>
          </cell>
        </row>
        <row r="2804">
          <cell r="D2804">
            <v>0</v>
          </cell>
        </row>
        <row r="2805">
          <cell r="D2805">
            <v>0</v>
          </cell>
        </row>
        <row r="2806">
          <cell r="D2806">
            <v>0</v>
          </cell>
        </row>
        <row r="2807">
          <cell r="D2807">
            <v>0</v>
          </cell>
        </row>
        <row r="2808">
          <cell r="D2808">
            <v>0</v>
          </cell>
        </row>
        <row r="2809">
          <cell r="D2809">
            <v>0</v>
          </cell>
        </row>
        <row r="2810">
          <cell r="D2810">
            <v>0</v>
          </cell>
        </row>
        <row r="2811">
          <cell r="D2811">
            <v>0</v>
          </cell>
        </row>
        <row r="2812">
          <cell r="D2812">
            <v>0</v>
          </cell>
        </row>
        <row r="2813">
          <cell r="D2813">
            <v>0</v>
          </cell>
        </row>
        <row r="2814">
          <cell r="D2814">
            <v>0</v>
          </cell>
        </row>
        <row r="2815">
          <cell r="D2815">
            <v>0</v>
          </cell>
        </row>
        <row r="2816">
          <cell r="D2816">
            <v>0</v>
          </cell>
        </row>
        <row r="2817">
          <cell r="D2817">
            <v>0</v>
          </cell>
        </row>
        <row r="2818">
          <cell r="D2818">
            <v>0</v>
          </cell>
        </row>
        <row r="2819">
          <cell r="D2819">
            <v>0</v>
          </cell>
        </row>
        <row r="2820">
          <cell r="D2820">
            <v>0</v>
          </cell>
        </row>
        <row r="2821">
          <cell r="D2821">
            <v>0</v>
          </cell>
        </row>
        <row r="2822">
          <cell r="D2822">
            <v>0</v>
          </cell>
        </row>
        <row r="2823">
          <cell r="D2823">
            <v>0</v>
          </cell>
        </row>
        <row r="2824">
          <cell r="D2824">
            <v>0</v>
          </cell>
        </row>
        <row r="2825">
          <cell r="D2825">
            <v>0</v>
          </cell>
        </row>
        <row r="2826">
          <cell r="D2826">
            <v>0</v>
          </cell>
        </row>
        <row r="2827">
          <cell r="D2827">
            <v>0</v>
          </cell>
        </row>
        <row r="2828">
          <cell r="D2828">
            <v>0</v>
          </cell>
        </row>
        <row r="2829">
          <cell r="D2829">
            <v>0</v>
          </cell>
        </row>
        <row r="2830">
          <cell r="D2830">
            <v>0</v>
          </cell>
        </row>
        <row r="2831">
          <cell r="D2831">
            <v>0</v>
          </cell>
        </row>
        <row r="2832">
          <cell r="D2832">
            <v>0</v>
          </cell>
        </row>
        <row r="2833">
          <cell r="D2833">
            <v>0</v>
          </cell>
        </row>
        <row r="2834">
          <cell r="D2834">
            <v>0</v>
          </cell>
        </row>
        <row r="2835">
          <cell r="D2835">
            <v>0</v>
          </cell>
        </row>
        <row r="2836">
          <cell r="D2836">
            <v>0</v>
          </cell>
        </row>
        <row r="2837">
          <cell r="D2837">
            <v>0</v>
          </cell>
        </row>
        <row r="2838">
          <cell r="D2838">
            <v>0</v>
          </cell>
        </row>
        <row r="2839">
          <cell r="D2839">
            <v>0</v>
          </cell>
        </row>
        <row r="2840">
          <cell r="D2840">
            <v>0</v>
          </cell>
        </row>
        <row r="2841">
          <cell r="D2841">
            <v>0</v>
          </cell>
        </row>
        <row r="2842">
          <cell r="D2842">
            <v>0</v>
          </cell>
        </row>
        <row r="2843">
          <cell r="D2843">
            <v>0</v>
          </cell>
        </row>
        <row r="2844">
          <cell r="D2844">
            <v>0</v>
          </cell>
        </row>
        <row r="2845">
          <cell r="D2845">
            <v>0</v>
          </cell>
        </row>
        <row r="2846">
          <cell r="D2846">
            <v>0</v>
          </cell>
        </row>
        <row r="2847">
          <cell r="D2847">
            <v>0</v>
          </cell>
        </row>
        <row r="2848">
          <cell r="D2848">
            <v>0</v>
          </cell>
        </row>
        <row r="2849">
          <cell r="D2849">
            <v>0</v>
          </cell>
        </row>
        <row r="2850">
          <cell r="D2850">
            <v>0</v>
          </cell>
        </row>
        <row r="2851">
          <cell r="D2851">
            <v>0</v>
          </cell>
        </row>
        <row r="2852">
          <cell r="D2852">
            <v>0</v>
          </cell>
        </row>
        <row r="2853">
          <cell r="D2853">
            <v>0</v>
          </cell>
        </row>
        <row r="2854">
          <cell r="D2854">
            <v>0</v>
          </cell>
        </row>
        <row r="2855">
          <cell r="D2855">
            <v>0</v>
          </cell>
        </row>
        <row r="2856">
          <cell r="D2856">
            <v>0</v>
          </cell>
        </row>
        <row r="2857">
          <cell r="D2857">
            <v>0</v>
          </cell>
        </row>
        <row r="2858">
          <cell r="D2858">
            <v>0</v>
          </cell>
        </row>
        <row r="2859">
          <cell r="D2859">
            <v>0</v>
          </cell>
        </row>
        <row r="2860">
          <cell r="D2860">
            <v>0</v>
          </cell>
        </row>
        <row r="2861">
          <cell r="D2861">
            <v>0</v>
          </cell>
        </row>
        <row r="2862">
          <cell r="D2862">
            <v>0</v>
          </cell>
        </row>
        <row r="2863">
          <cell r="D2863">
            <v>0</v>
          </cell>
        </row>
        <row r="2864">
          <cell r="D2864">
            <v>0</v>
          </cell>
        </row>
        <row r="2865">
          <cell r="D2865">
            <v>0</v>
          </cell>
        </row>
        <row r="2866">
          <cell r="D2866">
            <v>0</v>
          </cell>
        </row>
        <row r="2867">
          <cell r="D2867">
            <v>0</v>
          </cell>
        </row>
        <row r="2868">
          <cell r="D2868">
            <v>0</v>
          </cell>
        </row>
        <row r="2869">
          <cell r="D2869">
            <v>0</v>
          </cell>
        </row>
        <row r="2870">
          <cell r="D2870">
            <v>0</v>
          </cell>
        </row>
        <row r="2871">
          <cell r="D2871">
            <v>0</v>
          </cell>
        </row>
        <row r="2872">
          <cell r="D2872">
            <v>0</v>
          </cell>
        </row>
        <row r="2873">
          <cell r="D2873">
            <v>0</v>
          </cell>
        </row>
        <row r="2874">
          <cell r="D2874">
            <v>0</v>
          </cell>
        </row>
        <row r="2875">
          <cell r="D2875">
            <v>0</v>
          </cell>
        </row>
        <row r="2876">
          <cell r="D2876">
            <v>0</v>
          </cell>
        </row>
        <row r="2877">
          <cell r="D2877">
            <v>0</v>
          </cell>
        </row>
        <row r="2878">
          <cell r="D2878">
            <v>0</v>
          </cell>
        </row>
        <row r="2879">
          <cell r="D2879">
            <v>0</v>
          </cell>
        </row>
        <row r="2880">
          <cell r="D2880">
            <v>0</v>
          </cell>
        </row>
        <row r="2881">
          <cell r="D2881">
            <v>0</v>
          </cell>
        </row>
        <row r="2882">
          <cell r="D2882">
            <v>0</v>
          </cell>
        </row>
        <row r="2883">
          <cell r="D2883">
            <v>0</v>
          </cell>
        </row>
        <row r="2884">
          <cell r="D2884">
            <v>0</v>
          </cell>
        </row>
        <row r="2885">
          <cell r="D2885">
            <v>0</v>
          </cell>
        </row>
        <row r="2886">
          <cell r="D2886">
            <v>0</v>
          </cell>
        </row>
        <row r="2887">
          <cell r="D2887">
            <v>0</v>
          </cell>
        </row>
        <row r="2888">
          <cell r="D2888">
            <v>0</v>
          </cell>
        </row>
        <row r="2889">
          <cell r="D2889">
            <v>0</v>
          </cell>
        </row>
        <row r="2890">
          <cell r="D2890">
            <v>0</v>
          </cell>
        </row>
        <row r="2891">
          <cell r="D2891">
            <v>0</v>
          </cell>
        </row>
        <row r="2892">
          <cell r="D2892">
            <v>0</v>
          </cell>
        </row>
        <row r="2893">
          <cell r="D2893">
            <v>0</v>
          </cell>
        </row>
        <row r="2894">
          <cell r="D2894">
            <v>0</v>
          </cell>
        </row>
        <row r="2895">
          <cell r="D2895">
            <v>0</v>
          </cell>
        </row>
        <row r="2896">
          <cell r="D2896">
            <v>0</v>
          </cell>
        </row>
        <row r="2897">
          <cell r="D2897">
            <v>0</v>
          </cell>
        </row>
        <row r="2898">
          <cell r="D2898">
            <v>0</v>
          </cell>
        </row>
        <row r="2899">
          <cell r="D2899">
            <v>0</v>
          </cell>
        </row>
        <row r="2900">
          <cell r="D2900">
            <v>0</v>
          </cell>
        </row>
        <row r="2901">
          <cell r="D2901">
            <v>0</v>
          </cell>
        </row>
        <row r="2902">
          <cell r="D2902">
            <v>0</v>
          </cell>
        </row>
        <row r="2903">
          <cell r="D2903">
            <v>0</v>
          </cell>
        </row>
        <row r="2904">
          <cell r="D2904">
            <v>0</v>
          </cell>
        </row>
        <row r="2905">
          <cell r="D2905">
            <v>0</v>
          </cell>
        </row>
        <row r="2906">
          <cell r="D2906">
            <v>0</v>
          </cell>
        </row>
        <row r="2907">
          <cell r="D2907">
            <v>0</v>
          </cell>
        </row>
        <row r="2908">
          <cell r="D2908">
            <v>0</v>
          </cell>
        </row>
        <row r="2909">
          <cell r="D2909">
            <v>0</v>
          </cell>
        </row>
        <row r="2910">
          <cell r="D2910">
            <v>0</v>
          </cell>
        </row>
        <row r="2911">
          <cell r="D2911">
            <v>0</v>
          </cell>
        </row>
        <row r="2912">
          <cell r="D2912">
            <v>0</v>
          </cell>
        </row>
        <row r="2913">
          <cell r="D2913">
            <v>0</v>
          </cell>
        </row>
        <row r="2914">
          <cell r="D2914">
            <v>0</v>
          </cell>
        </row>
        <row r="2915">
          <cell r="D2915">
            <v>0</v>
          </cell>
        </row>
        <row r="2916">
          <cell r="D2916">
            <v>0</v>
          </cell>
        </row>
        <row r="2917">
          <cell r="D2917">
            <v>0</v>
          </cell>
        </row>
        <row r="2918">
          <cell r="D2918">
            <v>0</v>
          </cell>
        </row>
        <row r="2919">
          <cell r="D2919">
            <v>0</v>
          </cell>
        </row>
        <row r="2920">
          <cell r="D2920">
            <v>0</v>
          </cell>
        </row>
        <row r="2921">
          <cell r="D2921">
            <v>0</v>
          </cell>
        </row>
        <row r="2922">
          <cell r="D2922">
            <v>0</v>
          </cell>
        </row>
        <row r="2923">
          <cell r="D2923">
            <v>0</v>
          </cell>
        </row>
        <row r="2924">
          <cell r="D2924">
            <v>0</v>
          </cell>
        </row>
        <row r="2925">
          <cell r="D2925">
            <v>0</v>
          </cell>
        </row>
        <row r="2926">
          <cell r="D2926">
            <v>0</v>
          </cell>
        </row>
        <row r="2927">
          <cell r="D2927">
            <v>0</v>
          </cell>
        </row>
        <row r="2928">
          <cell r="D2928">
            <v>0</v>
          </cell>
        </row>
        <row r="2929">
          <cell r="D2929">
            <v>0</v>
          </cell>
        </row>
        <row r="2930">
          <cell r="D2930">
            <v>0</v>
          </cell>
        </row>
        <row r="2931">
          <cell r="D2931">
            <v>0</v>
          </cell>
        </row>
        <row r="2932">
          <cell r="D2932">
            <v>0</v>
          </cell>
        </row>
        <row r="2933">
          <cell r="D2933">
            <v>0</v>
          </cell>
        </row>
        <row r="2934">
          <cell r="D2934">
            <v>0</v>
          </cell>
        </row>
        <row r="2935">
          <cell r="D2935">
            <v>0</v>
          </cell>
        </row>
        <row r="2936">
          <cell r="D2936">
            <v>0</v>
          </cell>
        </row>
        <row r="2937">
          <cell r="D2937">
            <v>0</v>
          </cell>
        </row>
        <row r="2938">
          <cell r="D2938">
            <v>0</v>
          </cell>
        </row>
        <row r="2939">
          <cell r="D2939">
            <v>0</v>
          </cell>
        </row>
        <row r="2940">
          <cell r="D2940">
            <v>0</v>
          </cell>
        </row>
        <row r="2941">
          <cell r="D2941">
            <v>0</v>
          </cell>
        </row>
        <row r="2942">
          <cell r="D2942">
            <v>0</v>
          </cell>
        </row>
        <row r="2943">
          <cell r="D2943">
            <v>0</v>
          </cell>
        </row>
        <row r="2944">
          <cell r="D2944">
            <v>0</v>
          </cell>
        </row>
        <row r="2945">
          <cell r="D2945">
            <v>0</v>
          </cell>
        </row>
        <row r="2946">
          <cell r="D2946">
            <v>0</v>
          </cell>
        </row>
        <row r="2947">
          <cell r="D2947">
            <v>0</v>
          </cell>
        </row>
        <row r="2948">
          <cell r="D2948">
            <v>0</v>
          </cell>
        </row>
        <row r="2949">
          <cell r="D2949">
            <v>0</v>
          </cell>
        </row>
        <row r="2950">
          <cell r="D2950">
            <v>0</v>
          </cell>
        </row>
        <row r="2951">
          <cell r="D2951">
            <v>0</v>
          </cell>
        </row>
        <row r="2952">
          <cell r="D2952">
            <v>0</v>
          </cell>
        </row>
        <row r="2953">
          <cell r="D2953">
            <v>0</v>
          </cell>
        </row>
        <row r="2954">
          <cell r="D2954">
            <v>0</v>
          </cell>
        </row>
        <row r="2955">
          <cell r="D2955">
            <v>0</v>
          </cell>
        </row>
        <row r="2956">
          <cell r="D2956">
            <v>0</v>
          </cell>
        </row>
        <row r="2957">
          <cell r="D2957">
            <v>0</v>
          </cell>
        </row>
        <row r="2958">
          <cell r="D2958">
            <v>0</v>
          </cell>
        </row>
        <row r="2959">
          <cell r="D2959">
            <v>0</v>
          </cell>
        </row>
        <row r="2960">
          <cell r="D2960">
            <v>0</v>
          </cell>
        </row>
        <row r="2961">
          <cell r="D2961">
            <v>0</v>
          </cell>
        </row>
        <row r="2962">
          <cell r="D2962">
            <v>0</v>
          </cell>
        </row>
        <row r="2963">
          <cell r="D2963">
            <v>0</v>
          </cell>
        </row>
        <row r="2964">
          <cell r="D2964">
            <v>0</v>
          </cell>
        </row>
        <row r="2965">
          <cell r="D2965">
            <v>0</v>
          </cell>
        </row>
        <row r="2966">
          <cell r="D2966">
            <v>0</v>
          </cell>
        </row>
        <row r="2967">
          <cell r="D2967">
            <v>0</v>
          </cell>
        </row>
        <row r="2968">
          <cell r="D2968">
            <v>0</v>
          </cell>
        </row>
        <row r="2969">
          <cell r="D2969">
            <v>0</v>
          </cell>
        </row>
        <row r="2970">
          <cell r="D2970">
            <v>0</v>
          </cell>
        </row>
        <row r="2971">
          <cell r="D2971">
            <v>0</v>
          </cell>
        </row>
        <row r="2972">
          <cell r="D2972">
            <v>0</v>
          </cell>
        </row>
        <row r="2973">
          <cell r="D2973">
            <v>0</v>
          </cell>
        </row>
        <row r="2974">
          <cell r="D2974">
            <v>0</v>
          </cell>
        </row>
        <row r="2975">
          <cell r="D2975">
            <v>0</v>
          </cell>
        </row>
        <row r="2976">
          <cell r="D2976">
            <v>0</v>
          </cell>
        </row>
        <row r="2977">
          <cell r="D2977">
            <v>0</v>
          </cell>
        </row>
        <row r="2978">
          <cell r="D2978">
            <v>0</v>
          </cell>
        </row>
        <row r="2979">
          <cell r="D2979">
            <v>0</v>
          </cell>
        </row>
        <row r="2980">
          <cell r="D2980">
            <v>0</v>
          </cell>
        </row>
        <row r="2981">
          <cell r="D2981">
            <v>0</v>
          </cell>
        </row>
        <row r="2982">
          <cell r="D2982">
            <v>0</v>
          </cell>
        </row>
        <row r="2983">
          <cell r="D2983">
            <v>0</v>
          </cell>
        </row>
        <row r="2984">
          <cell r="D2984">
            <v>0</v>
          </cell>
        </row>
        <row r="2985">
          <cell r="D2985">
            <v>0</v>
          </cell>
        </row>
        <row r="2986">
          <cell r="D2986">
            <v>0</v>
          </cell>
        </row>
        <row r="2987">
          <cell r="D2987">
            <v>0</v>
          </cell>
        </row>
        <row r="2988">
          <cell r="D2988">
            <v>0</v>
          </cell>
        </row>
        <row r="2989">
          <cell r="D2989">
            <v>0</v>
          </cell>
        </row>
        <row r="2990">
          <cell r="D2990">
            <v>0</v>
          </cell>
        </row>
        <row r="2991">
          <cell r="D2991">
            <v>0</v>
          </cell>
        </row>
        <row r="2992">
          <cell r="D2992">
            <v>0</v>
          </cell>
        </row>
        <row r="2993">
          <cell r="D2993">
            <v>0</v>
          </cell>
        </row>
        <row r="2994">
          <cell r="D2994">
            <v>0</v>
          </cell>
        </row>
        <row r="2995">
          <cell r="D2995">
            <v>0</v>
          </cell>
        </row>
        <row r="2996">
          <cell r="D2996">
            <v>0</v>
          </cell>
        </row>
        <row r="2997">
          <cell r="D2997">
            <v>0</v>
          </cell>
        </row>
        <row r="2998">
          <cell r="D2998">
            <v>0</v>
          </cell>
        </row>
        <row r="2999">
          <cell r="D2999">
            <v>0</v>
          </cell>
        </row>
        <row r="3000">
          <cell r="D3000">
            <v>0</v>
          </cell>
        </row>
        <row r="3001">
          <cell r="D3001">
            <v>0</v>
          </cell>
        </row>
        <row r="3002">
          <cell r="D3002">
            <v>0</v>
          </cell>
        </row>
        <row r="3003">
          <cell r="D3003">
            <v>0</v>
          </cell>
        </row>
        <row r="3004">
          <cell r="D3004">
            <v>0</v>
          </cell>
        </row>
        <row r="3005">
          <cell r="D3005">
            <v>0</v>
          </cell>
        </row>
        <row r="3006">
          <cell r="D3006">
            <v>0</v>
          </cell>
        </row>
        <row r="3007">
          <cell r="D3007">
            <v>0</v>
          </cell>
        </row>
        <row r="3008">
          <cell r="D3008">
            <v>0</v>
          </cell>
        </row>
        <row r="3009">
          <cell r="D3009">
            <v>0</v>
          </cell>
        </row>
        <row r="3010">
          <cell r="D3010">
            <v>0</v>
          </cell>
        </row>
        <row r="3011">
          <cell r="D3011">
            <v>0</v>
          </cell>
        </row>
        <row r="3012">
          <cell r="D3012">
            <v>0</v>
          </cell>
        </row>
        <row r="3013">
          <cell r="D3013">
            <v>0</v>
          </cell>
        </row>
        <row r="3014">
          <cell r="D3014">
            <v>0</v>
          </cell>
        </row>
        <row r="3015">
          <cell r="D3015">
            <v>0</v>
          </cell>
        </row>
        <row r="3016">
          <cell r="D3016">
            <v>0</v>
          </cell>
        </row>
        <row r="3017">
          <cell r="D3017">
            <v>0</v>
          </cell>
        </row>
        <row r="3018">
          <cell r="D3018">
            <v>0</v>
          </cell>
        </row>
        <row r="3019">
          <cell r="D3019">
            <v>0</v>
          </cell>
        </row>
        <row r="3020">
          <cell r="D3020">
            <v>0</v>
          </cell>
        </row>
        <row r="3021">
          <cell r="D3021">
            <v>0</v>
          </cell>
        </row>
        <row r="3022">
          <cell r="D3022">
            <v>0</v>
          </cell>
        </row>
        <row r="3023">
          <cell r="D3023">
            <v>0</v>
          </cell>
        </row>
        <row r="3024">
          <cell r="D3024">
            <v>0</v>
          </cell>
        </row>
        <row r="3025">
          <cell r="D3025">
            <v>0</v>
          </cell>
        </row>
        <row r="3026">
          <cell r="D3026">
            <v>0</v>
          </cell>
        </row>
        <row r="3027">
          <cell r="D3027">
            <v>0</v>
          </cell>
        </row>
        <row r="3028">
          <cell r="D3028">
            <v>0</v>
          </cell>
        </row>
        <row r="3029">
          <cell r="D3029">
            <v>0</v>
          </cell>
        </row>
        <row r="3030">
          <cell r="D3030">
            <v>0</v>
          </cell>
        </row>
        <row r="3031">
          <cell r="D3031">
            <v>0</v>
          </cell>
        </row>
        <row r="3032">
          <cell r="D3032">
            <v>0</v>
          </cell>
        </row>
        <row r="3033">
          <cell r="D3033">
            <v>0</v>
          </cell>
        </row>
        <row r="3034">
          <cell r="D3034">
            <v>0</v>
          </cell>
        </row>
        <row r="3035">
          <cell r="D3035">
            <v>0</v>
          </cell>
        </row>
        <row r="3036">
          <cell r="D3036">
            <v>0</v>
          </cell>
        </row>
        <row r="3037">
          <cell r="D3037">
            <v>0</v>
          </cell>
        </row>
        <row r="3038">
          <cell r="D3038">
            <v>0</v>
          </cell>
        </row>
        <row r="3039">
          <cell r="D3039">
            <v>0</v>
          </cell>
        </row>
        <row r="3040">
          <cell r="D3040">
            <v>0</v>
          </cell>
        </row>
        <row r="3041">
          <cell r="D3041">
            <v>0</v>
          </cell>
        </row>
        <row r="3042">
          <cell r="D3042">
            <v>0</v>
          </cell>
        </row>
        <row r="3043">
          <cell r="D3043">
            <v>0</v>
          </cell>
        </row>
        <row r="3044">
          <cell r="D3044">
            <v>0</v>
          </cell>
        </row>
        <row r="3045">
          <cell r="D3045">
            <v>0</v>
          </cell>
        </row>
        <row r="3046">
          <cell r="D3046">
            <v>0</v>
          </cell>
        </row>
        <row r="3047">
          <cell r="D3047">
            <v>0</v>
          </cell>
        </row>
        <row r="3048">
          <cell r="D3048">
            <v>0</v>
          </cell>
        </row>
        <row r="3049">
          <cell r="D3049">
            <v>0</v>
          </cell>
        </row>
        <row r="3050">
          <cell r="D3050">
            <v>0</v>
          </cell>
        </row>
        <row r="3051">
          <cell r="D3051">
            <v>0</v>
          </cell>
        </row>
        <row r="3052">
          <cell r="D3052">
            <v>0</v>
          </cell>
        </row>
        <row r="3053">
          <cell r="D3053">
            <v>0</v>
          </cell>
        </row>
        <row r="3054">
          <cell r="D3054">
            <v>0</v>
          </cell>
        </row>
        <row r="3055">
          <cell r="D3055">
            <v>0</v>
          </cell>
        </row>
        <row r="3056">
          <cell r="D3056">
            <v>0</v>
          </cell>
        </row>
        <row r="3057">
          <cell r="D3057">
            <v>0</v>
          </cell>
        </row>
        <row r="3058">
          <cell r="D3058">
            <v>0</v>
          </cell>
        </row>
        <row r="3059">
          <cell r="D3059">
            <v>0</v>
          </cell>
        </row>
        <row r="3060">
          <cell r="D3060">
            <v>0</v>
          </cell>
        </row>
        <row r="3061">
          <cell r="D3061">
            <v>0</v>
          </cell>
        </row>
        <row r="3062">
          <cell r="D3062">
            <v>0</v>
          </cell>
        </row>
        <row r="3063">
          <cell r="D3063">
            <v>0</v>
          </cell>
        </row>
        <row r="3064">
          <cell r="D3064">
            <v>0</v>
          </cell>
        </row>
        <row r="3065">
          <cell r="D3065">
            <v>0</v>
          </cell>
        </row>
        <row r="3066">
          <cell r="D3066">
            <v>0</v>
          </cell>
        </row>
        <row r="3067">
          <cell r="D3067">
            <v>0</v>
          </cell>
        </row>
        <row r="3068">
          <cell r="D3068">
            <v>0</v>
          </cell>
        </row>
        <row r="3069">
          <cell r="D3069">
            <v>0</v>
          </cell>
        </row>
        <row r="3070">
          <cell r="D3070">
            <v>0</v>
          </cell>
        </row>
        <row r="3071">
          <cell r="D3071">
            <v>0</v>
          </cell>
        </row>
        <row r="3072">
          <cell r="D3072">
            <v>0</v>
          </cell>
        </row>
        <row r="3073">
          <cell r="D3073">
            <v>0</v>
          </cell>
        </row>
        <row r="3074">
          <cell r="D3074">
            <v>0</v>
          </cell>
        </row>
        <row r="3075">
          <cell r="D3075">
            <v>0</v>
          </cell>
        </row>
        <row r="3076">
          <cell r="D3076">
            <v>0</v>
          </cell>
        </row>
        <row r="3077">
          <cell r="D3077">
            <v>0</v>
          </cell>
        </row>
        <row r="3078">
          <cell r="D3078">
            <v>0</v>
          </cell>
        </row>
        <row r="3079">
          <cell r="D3079">
            <v>0</v>
          </cell>
        </row>
        <row r="3080">
          <cell r="D3080">
            <v>0</v>
          </cell>
        </row>
        <row r="3081">
          <cell r="D3081">
            <v>0</v>
          </cell>
        </row>
        <row r="3082">
          <cell r="D3082">
            <v>0</v>
          </cell>
        </row>
        <row r="3083">
          <cell r="D3083">
            <v>0</v>
          </cell>
        </row>
        <row r="3084">
          <cell r="D3084">
            <v>0</v>
          </cell>
        </row>
        <row r="3085">
          <cell r="D3085">
            <v>0</v>
          </cell>
        </row>
        <row r="3086">
          <cell r="D3086">
            <v>0</v>
          </cell>
        </row>
        <row r="3087">
          <cell r="D3087">
            <v>0</v>
          </cell>
        </row>
        <row r="3088">
          <cell r="D3088">
            <v>0</v>
          </cell>
        </row>
        <row r="3089">
          <cell r="D3089">
            <v>0</v>
          </cell>
        </row>
        <row r="3090">
          <cell r="D3090">
            <v>0</v>
          </cell>
        </row>
        <row r="3091">
          <cell r="D3091">
            <v>0</v>
          </cell>
        </row>
        <row r="3092">
          <cell r="D3092">
            <v>0</v>
          </cell>
        </row>
        <row r="3093">
          <cell r="D3093">
            <v>0</v>
          </cell>
        </row>
        <row r="3094">
          <cell r="D3094">
            <v>0</v>
          </cell>
        </row>
        <row r="3095">
          <cell r="D3095">
            <v>0</v>
          </cell>
        </row>
        <row r="3096">
          <cell r="D3096">
            <v>0</v>
          </cell>
        </row>
        <row r="3097">
          <cell r="D3097">
            <v>0</v>
          </cell>
        </row>
        <row r="3098">
          <cell r="D3098">
            <v>0</v>
          </cell>
        </row>
        <row r="3099">
          <cell r="D3099">
            <v>0</v>
          </cell>
        </row>
        <row r="3100">
          <cell r="D3100">
            <v>0</v>
          </cell>
        </row>
        <row r="3101">
          <cell r="D3101">
            <v>0</v>
          </cell>
        </row>
        <row r="3102">
          <cell r="D3102">
            <v>0</v>
          </cell>
        </row>
        <row r="3103">
          <cell r="D3103">
            <v>0</v>
          </cell>
        </row>
        <row r="3104">
          <cell r="D3104">
            <v>0</v>
          </cell>
        </row>
        <row r="3105">
          <cell r="D3105">
            <v>0</v>
          </cell>
        </row>
        <row r="3106">
          <cell r="D3106">
            <v>0</v>
          </cell>
        </row>
        <row r="3107">
          <cell r="D3107">
            <v>0</v>
          </cell>
        </row>
        <row r="3108">
          <cell r="D3108">
            <v>0</v>
          </cell>
        </row>
        <row r="3109">
          <cell r="D3109">
            <v>0</v>
          </cell>
        </row>
        <row r="3110">
          <cell r="D3110">
            <v>0</v>
          </cell>
        </row>
        <row r="3111">
          <cell r="D3111">
            <v>0</v>
          </cell>
        </row>
        <row r="3112">
          <cell r="D3112">
            <v>0</v>
          </cell>
        </row>
        <row r="3113">
          <cell r="D3113">
            <v>0</v>
          </cell>
        </row>
        <row r="3114">
          <cell r="D3114">
            <v>0</v>
          </cell>
        </row>
        <row r="3115">
          <cell r="D3115">
            <v>0</v>
          </cell>
        </row>
        <row r="3116">
          <cell r="D3116">
            <v>0</v>
          </cell>
        </row>
        <row r="3117">
          <cell r="D3117">
            <v>0</v>
          </cell>
        </row>
        <row r="3118">
          <cell r="D3118">
            <v>0</v>
          </cell>
        </row>
        <row r="3119">
          <cell r="D3119">
            <v>0</v>
          </cell>
        </row>
        <row r="3120">
          <cell r="D3120">
            <v>0</v>
          </cell>
        </row>
        <row r="3121">
          <cell r="D3121">
            <v>0</v>
          </cell>
        </row>
        <row r="3122">
          <cell r="D3122">
            <v>0</v>
          </cell>
        </row>
        <row r="3123">
          <cell r="D3123">
            <v>0</v>
          </cell>
        </row>
        <row r="3124">
          <cell r="D3124">
            <v>0</v>
          </cell>
        </row>
        <row r="3125">
          <cell r="D3125">
            <v>0</v>
          </cell>
        </row>
        <row r="3126">
          <cell r="D3126">
            <v>0</v>
          </cell>
        </row>
        <row r="3127">
          <cell r="D3127">
            <v>0</v>
          </cell>
        </row>
        <row r="3128">
          <cell r="D3128">
            <v>0</v>
          </cell>
        </row>
        <row r="3129">
          <cell r="D3129">
            <v>0</v>
          </cell>
        </row>
        <row r="3130">
          <cell r="D3130">
            <v>0</v>
          </cell>
        </row>
        <row r="3131">
          <cell r="D3131">
            <v>0</v>
          </cell>
        </row>
        <row r="3132">
          <cell r="D3132">
            <v>0</v>
          </cell>
        </row>
        <row r="3133">
          <cell r="D3133">
            <v>0</v>
          </cell>
        </row>
        <row r="3134">
          <cell r="D3134">
            <v>0</v>
          </cell>
        </row>
        <row r="3135">
          <cell r="D3135">
            <v>0</v>
          </cell>
        </row>
        <row r="3136">
          <cell r="D3136">
            <v>0</v>
          </cell>
        </row>
        <row r="3137">
          <cell r="D3137">
            <v>0</v>
          </cell>
        </row>
        <row r="3138">
          <cell r="D3138">
            <v>0</v>
          </cell>
        </row>
        <row r="3139">
          <cell r="D3139">
            <v>0</v>
          </cell>
        </row>
        <row r="3140">
          <cell r="D3140">
            <v>0</v>
          </cell>
        </row>
        <row r="3141">
          <cell r="D3141">
            <v>0</v>
          </cell>
        </row>
        <row r="3142">
          <cell r="D3142">
            <v>0</v>
          </cell>
        </row>
        <row r="3143">
          <cell r="D3143">
            <v>0</v>
          </cell>
        </row>
        <row r="3144">
          <cell r="D3144">
            <v>0</v>
          </cell>
        </row>
        <row r="3145">
          <cell r="D3145">
            <v>0</v>
          </cell>
        </row>
        <row r="3146">
          <cell r="D3146">
            <v>0</v>
          </cell>
        </row>
        <row r="3147">
          <cell r="D3147">
            <v>0</v>
          </cell>
        </row>
        <row r="3148">
          <cell r="D3148">
            <v>0</v>
          </cell>
        </row>
        <row r="3149">
          <cell r="D3149">
            <v>0</v>
          </cell>
        </row>
        <row r="3150">
          <cell r="D3150">
            <v>0</v>
          </cell>
        </row>
        <row r="3151">
          <cell r="D3151">
            <v>0</v>
          </cell>
        </row>
        <row r="3152">
          <cell r="D3152">
            <v>0</v>
          </cell>
        </row>
        <row r="3153">
          <cell r="D3153">
            <v>0</v>
          </cell>
        </row>
        <row r="3154">
          <cell r="D3154">
            <v>0</v>
          </cell>
        </row>
        <row r="3155">
          <cell r="D3155">
            <v>0</v>
          </cell>
        </row>
        <row r="3156">
          <cell r="D3156">
            <v>0</v>
          </cell>
        </row>
        <row r="3157">
          <cell r="D3157">
            <v>0</v>
          </cell>
        </row>
        <row r="3158">
          <cell r="D3158">
            <v>0</v>
          </cell>
        </row>
        <row r="3159">
          <cell r="D3159">
            <v>0</v>
          </cell>
        </row>
        <row r="3160">
          <cell r="D3160">
            <v>0</v>
          </cell>
        </row>
        <row r="3161">
          <cell r="D3161">
            <v>0</v>
          </cell>
        </row>
        <row r="3162">
          <cell r="D3162">
            <v>0</v>
          </cell>
        </row>
        <row r="3163">
          <cell r="D3163">
            <v>0</v>
          </cell>
        </row>
        <row r="3164">
          <cell r="D3164">
            <v>0</v>
          </cell>
        </row>
        <row r="3165">
          <cell r="D3165">
            <v>0</v>
          </cell>
        </row>
        <row r="3166">
          <cell r="D3166">
            <v>0</v>
          </cell>
        </row>
        <row r="3167">
          <cell r="D3167">
            <v>0</v>
          </cell>
        </row>
        <row r="3168">
          <cell r="D3168">
            <v>0</v>
          </cell>
        </row>
        <row r="3169">
          <cell r="D3169">
            <v>0</v>
          </cell>
        </row>
        <row r="3170">
          <cell r="D3170">
            <v>0</v>
          </cell>
        </row>
        <row r="3171">
          <cell r="D3171">
            <v>0</v>
          </cell>
        </row>
        <row r="3172">
          <cell r="D3172">
            <v>0</v>
          </cell>
        </row>
        <row r="3173">
          <cell r="D3173">
            <v>0</v>
          </cell>
        </row>
        <row r="3174">
          <cell r="D3174">
            <v>0</v>
          </cell>
        </row>
        <row r="3175">
          <cell r="D3175">
            <v>0</v>
          </cell>
        </row>
        <row r="3176">
          <cell r="D3176">
            <v>0</v>
          </cell>
        </row>
        <row r="3177">
          <cell r="D3177">
            <v>0</v>
          </cell>
        </row>
        <row r="3178">
          <cell r="D3178">
            <v>0</v>
          </cell>
        </row>
        <row r="3179">
          <cell r="D3179">
            <v>0</v>
          </cell>
        </row>
        <row r="3180">
          <cell r="D3180">
            <v>0</v>
          </cell>
        </row>
        <row r="3181">
          <cell r="D3181">
            <v>0</v>
          </cell>
        </row>
        <row r="3182">
          <cell r="D3182">
            <v>0</v>
          </cell>
        </row>
        <row r="3183">
          <cell r="D3183">
            <v>0</v>
          </cell>
        </row>
        <row r="3184">
          <cell r="D3184">
            <v>0</v>
          </cell>
        </row>
        <row r="3185">
          <cell r="D3185">
            <v>0</v>
          </cell>
        </row>
        <row r="3186">
          <cell r="D3186">
            <v>0</v>
          </cell>
        </row>
        <row r="3187">
          <cell r="D3187">
            <v>0</v>
          </cell>
        </row>
        <row r="3188">
          <cell r="D3188">
            <v>0</v>
          </cell>
        </row>
        <row r="3189">
          <cell r="D3189">
            <v>0</v>
          </cell>
        </row>
        <row r="3190">
          <cell r="D3190">
            <v>0</v>
          </cell>
        </row>
        <row r="3191">
          <cell r="D3191">
            <v>0</v>
          </cell>
        </row>
        <row r="3192">
          <cell r="D3192">
            <v>0</v>
          </cell>
        </row>
        <row r="3193">
          <cell r="D3193">
            <v>0</v>
          </cell>
        </row>
        <row r="3194">
          <cell r="D3194">
            <v>0</v>
          </cell>
        </row>
        <row r="3195">
          <cell r="D3195">
            <v>0</v>
          </cell>
        </row>
        <row r="3196">
          <cell r="D3196">
            <v>0</v>
          </cell>
        </row>
        <row r="3197">
          <cell r="D3197">
            <v>0</v>
          </cell>
        </row>
        <row r="3198">
          <cell r="D3198">
            <v>0</v>
          </cell>
        </row>
        <row r="3199">
          <cell r="D3199">
            <v>0</v>
          </cell>
        </row>
        <row r="3200">
          <cell r="D3200">
            <v>0</v>
          </cell>
        </row>
        <row r="3201">
          <cell r="D3201">
            <v>0</v>
          </cell>
        </row>
        <row r="3202">
          <cell r="D3202">
            <v>0</v>
          </cell>
        </row>
        <row r="3203">
          <cell r="D3203">
            <v>0</v>
          </cell>
        </row>
        <row r="3204">
          <cell r="D3204">
            <v>0</v>
          </cell>
        </row>
        <row r="3205">
          <cell r="D3205">
            <v>0</v>
          </cell>
        </row>
        <row r="3206">
          <cell r="D3206">
            <v>0</v>
          </cell>
        </row>
        <row r="3207">
          <cell r="D3207">
            <v>0</v>
          </cell>
        </row>
        <row r="3208">
          <cell r="D3208">
            <v>0</v>
          </cell>
        </row>
        <row r="3209">
          <cell r="D3209">
            <v>0</v>
          </cell>
        </row>
        <row r="3210">
          <cell r="D3210">
            <v>0</v>
          </cell>
        </row>
        <row r="3211">
          <cell r="D3211">
            <v>0</v>
          </cell>
        </row>
        <row r="3212">
          <cell r="D3212">
            <v>0</v>
          </cell>
        </row>
        <row r="3213">
          <cell r="D3213">
            <v>0</v>
          </cell>
        </row>
        <row r="3214">
          <cell r="D3214">
            <v>0</v>
          </cell>
        </row>
        <row r="3215">
          <cell r="D3215">
            <v>0</v>
          </cell>
        </row>
        <row r="3216">
          <cell r="D3216">
            <v>0</v>
          </cell>
        </row>
        <row r="3217">
          <cell r="D3217">
            <v>0</v>
          </cell>
        </row>
        <row r="3218">
          <cell r="D3218">
            <v>0</v>
          </cell>
        </row>
        <row r="3219">
          <cell r="D3219">
            <v>0</v>
          </cell>
        </row>
        <row r="3220">
          <cell r="D3220">
            <v>0</v>
          </cell>
        </row>
        <row r="3221">
          <cell r="D3221">
            <v>0</v>
          </cell>
        </row>
        <row r="3222">
          <cell r="D3222">
            <v>0</v>
          </cell>
        </row>
        <row r="3223">
          <cell r="D3223">
            <v>0</v>
          </cell>
        </row>
        <row r="3224">
          <cell r="D3224">
            <v>0</v>
          </cell>
        </row>
        <row r="3225">
          <cell r="D3225">
            <v>0</v>
          </cell>
        </row>
        <row r="3226">
          <cell r="D3226">
            <v>0</v>
          </cell>
        </row>
        <row r="3227">
          <cell r="D3227">
            <v>0</v>
          </cell>
        </row>
        <row r="3228">
          <cell r="D3228">
            <v>0</v>
          </cell>
        </row>
        <row r="3229">
          <cell r="D3229">
            <v>0</v>
          </cell>
        </row>
        <row r="3230">
          <cell r="D3230">
            <v>0</v>
          </cell>
        </row>
        <row r="3231">
          <cell r="D3231">
            <v>0</v>
          </cell>
        </row>
        <row r="3232">
          <cell r="D3232">
            <v>0</v>
          </cell>
        </row>
        <row r="3233">
          <cell r="D3233">
            <v>0</v>
          </cell>
        </row>
        <row r="3234">
          <cell r="D3234">
            <v>0</v>
          </cell>
        </row>
        <row r="3235">
          <cell r="D3235">
            <v>0</v>
          </cell>
        </row>
        <row r="3236">
          <cell r="D3236">
            <v>0</v>
          </cell>
        </row>
        <row r="3237">
          <cell r="D3237">
            <v>0</v>
          </cell>
        </row>
        <row r="3238">
          <cell r="D3238">
            <v>0</v>
          </cell>
        </row>
        <row r="3239">
          <cell r="D3239">
            <v>0</v>
          </cell>
        </row>
        <row r="3240">
          <cell r="D3240">
            <v>0</v>
          </cell>
        </row>
        <row r="3241">
          <cell r="D3241">
            <v>0</v>
          </cell>
        </row>
        <row r="3242">
          <cell r="D3242">
            <v>0</v>
          </cell>
        </row>
        <row r="3243">
          <cell r="D3243">
            <v>0</v>
          </cell>
        </row>
        <row r="3244">
          <cell r="D3244">
            <v>0</v>
          </cell>
        </row>
        <row r="3245">
          <cell r="D3245">
            <v>0</v>
          </cell>
        </row>
        <row r="3246">
          <cell r="D3246">
            <v>0</v>
          </cell>
        </row>
        <row r="3247">
          <cell r="D3247">
            <v>0</v>
          </cell>
        </row>
        <row r="3248">
          <cell r="D3248">
            <v>0</v>
          </cell>
        </row>
        <row r="3249">
          <cell r="D3249">
            <v>0</v>
          </cell>
        </row>
        <row r="3250">
          <cell r="D3250">
            <v>0</v>
          </cell>
        </row>
        <row r="3251">
          <cell r="D3251">
            <v>0</v>
          </cell>
        </row>
        <row r="3252">
          <cell r="D3252">
            <v>0</v>
          </cell>
        </row>
        <row r="3253">
          <cell r="D3253">
            <v>0</v>
          </cell>
        </row>
        <row r="3254">
          <cell r="D3254">
            <v>0</v>
          </cell>
        </row>
        <row r="3255">
          <cell r="D3255">
            <v>0</v>
          </cell>
        </row>
        <row r="3256">
          <cell r="D3256">
            <v>0</v>
          </cell>
        </row>
        <row r="3257">
          <cell r="D3257">
            <v>0</v>
          </cell>
        </row>
        <row r="3258">
          <cell r="D3258">
            <v>0</v>
          </cell>
        </row>
        <row r="3259">
          <cell r="D3259">
            <v>0</v>
          </cell>
        </row>
        <row r="3260">
          <cell r="D3260">
            <v>0</v>
          </cell>
        </row>
        <row r="3261">
          <cell r="D3261">
            <v>0</v>
          </cell>
        </row>
        <row r="3262">
          <cell r="D3262">
            <v>0</v>
          </cell>
        </row>
        <row r="3263">
          <cell r="D3263">
            <v>0</v>
          </cell>
        </row>
        <row r="3264">
          <cell r="D3264">
            <v>0</v>
          </cell>
        </row>
        <row r="3265">
          <cell r="D3265">
            <v>0</v>
          </cell>
        </row>
        <row r="3266">
          <cell r="D3266">
            <v>0</v>
          </cell>
        </row>
        <row r="3267">
          <cell r="D3267">
            <v>0</v>
          </cell>
        </row>
        <row r="3268">
          <cell r="D3268">
            <v>0</v>
          </cell>
        </row>
        <row r="3269">
          <cell r="D3269">
            <v>0</v>
          </cell>
        </row>
        <row r="3270">
          <cell r="D3270">
            <v>0</v>
          </cell>
        </row>
        <row r="3271">
          <cell r="D3271">
            <v>0</v>
          </cell>
        </row>
        <row r="3272">
          <cell r="D3272">
            <v>0</v>
          </cell>
        </row>
        <row r="3273">
          <cell r="D3273">
            <v>0</v>
          </cell>
        </row>
        <row r="3274">
          <cell r="D3274">
            <v>0</v>
          </cell>
        </row>
        <row r="3275">
          <cell r="D3275">
            <v>0</v>
          </cell>
        </row>
        <row r="3276">
          <cell r="D3276">
            <v>0</v>
          </cell>
        </row>
        <row r="3277">
          <cell r="D3277">
            <v>0</v>
          </cell>
        </row>
        <row r="3278">
          <cell r="D3278">
            <v>0</v>
          </cell>
        </row>
        <row r="3279">
          <cell r="D3279">
            <v>0</v>
          </cell>
        </row>
        <row r="3280">
          <cell r="D3280">
            <v>0</v>
          </cell>
        </row>
        <row r="3281">
          <cell r="D3281">
            <v>0</v>
          </cell>
        </row>
        <row r="3282">
          <cell r="D3282">
            <v>0</v>
          </cell>
        </row>
        <row r="3283">
          <cell r="D3283">
            <v>0</v>
          </cell>
        </row>
        <row r="3284">
          <cell r="D3284">
            <v>0</v>
          </cell>
        </row>
        <row r="3285">
          <cell r="D3285">
            <v>0</v>
          </cell>
        </row>
        <row r="3286">
          <cell r="D3286">
            <v>0</v>
          </cell>
        </row>
        <row r="3287">
          <cell r="D3287">
            <v>0</v>
          </cell>
        </row>
        <row r="3288">
          <cell r="D3288">
            <v>0</v>
          </cell>
        </row>
        <row r="3289">
          <cell r="D3289">
            <v>0</v>
          </cell>
        </row>
        <row r="3290">
          <cell r="D3290">
            <v>0</v>
          </cell>
        </row>
        <row r="3291">
          <cell r="D3291">
            <v>0</v>
          </cell>
        </row>
        <row r="3292">
          <cell r="D3292">
            <v>0</v>
          </cell>
        </row>
        <row r="3293">
          <cell r="D3293">
            <v>0</v>
          </cell>
        </row>
        <row r="3294">
          <cell r="D3294">
            <v>0</v>
          </cell>
        </row>
        <row r="3295">
          <cell r="D3295">
            <v>0</v>
          </cell>
        </row>
        <row r="3296">
          <cell r="D3296">
            <v>0</v>
          </cell>
        </row>
        <row r="3297">
          <cell r="D3297">
            <v>0</v>
          </cell>
        </row>
        <row r="3298">
          <cell r="D3298">
            <v>0</v>
          </cell>
        </row>
        <row r="3299">
          <cell r="D3299">
            <v>0</v>
          </cell>
        </row>
        <row r="3300">
          <cell r="D3300">
            <v>0</v>
          </cell>
        </row>
        <row r="3301">
          <cell r="D3301">
            <v>0</v>
          </cell>
        </row>
        <row r="3302">
          <cell r="D3302">
            <v>0</v>
          </cell>
        </row>
        <row r="3303">
          <cell r="D3303">
            <v>0</v>
          </cell>
        </row>
        <row r="3304">
          <cell r="D3304">
            <v>0</v>
          </cell>
        </row>
        <row r="3305">
          <cell r="D3305">
            <v>0</v>
          </cell>
        </row>
        <row r="3306">
          <cell r="D3306">
            <v>0</v>
          </cell>
        </row>
        <row r="3307">
          <cell r="D3307">
            <v>0</v>
          </cell>
        </row>
        <row r="3308">
          <cell r="D3308">
            <v>0</v>
          </cell>
        </row>
        <row r="3309">
          <cell r="D3309">
            <v>0</v>
          </cell>
        </row>
        <row r="3310">
          <cell r="D3310">
            <v>0</v>
          </cell>
        </row>
        <row r="3311">
          <cell r="D3311">
            <v>0</v>
          </cell>
        </row>
        <row r="3312">
          <cell r="D3312">
            <v>0</v>
          </cell>
        </row>
        <row r="3313">
          <cell r="D3313">
            <v>0</v>
          </cell>
        </row>
        <row r="3314">
          <cell r="D3314">
            <v>0</v>
          </cell>
        </row>
        <row r="3315">
          <cell r="D3315">
            <v>0</v>
          </cell>
        </row>
        <row r="3316">
          <cell r="D3316">
            <v>0</v>
          </cell>
        </row>
        <row r="3317">
          <cell r="D3317">
            <v>0</v>
          </cell>
        </row>
        <row r="3318">
          <cell r="D3318">
            <v>0</v>
          </cell>
        </row>
        <row r="3319">
          <cell r="D3319">
            <v>0</v>
          </cell>
        </row>
        <row r="3320">
          <cell r="D3320">
            <v>0</v>
          </cell>
        </row>
        <row r="3321">
          <cell r="D3321">
            <v>0</v>
          </cell>
        </row>
        <row r="3322">
          <cell r="D3322">
            <v>0</v>
          </cell>
        </row>
        <row r="3323">
          <cell r="D3323">
            <v>0</v>
          </cell>
        </row>
        <row r="3324">
          <cell r="D3324">
            <v>0</v>
          </cell>
        </row>
        <row r="3325">
          <cell r="D3325">
            <v>0</v>
          </cell>
        </row>
        <row r="3326">
          <cell r="D3326">
            <v>0</v>
          </cell>
        </row>
        <row r="3327">
          <cell r="D3327">
            <v>0</v>
          </cell>
        </row>
        <row r="3328">
          <cell r="D3328">
            <v>0</v>
          </cell>
        </row>
        <row r="3329">
          <cell r="D3329">
            <v>0</v>
          </cell>
        </row>
        <row r="3330">
          <cell r="D3330">
            <v>0</v>
          </cell>
        </row>
        <row r="3331">
          <cell r="D3331">
            <v>0</v>
          </cell>
        </row>
        <row r="3332">
          <cell r="D3332">
            <v>0</v>
          </cell>
        </row>
        <row r="3333">
          <cell r="D3333">
            <v>0</v>
          </cell>
        </row>
        <row r="3334">
          <cell r="D3334">
            <v>0</v>
          </cell>
        </row>
        <row r="3335">
          <cell r="D3335">
            <v>0</v>
          </cell>
        </row>
        <row r="3336">
          <cell r="D3336">
            <v>0</v>
          </cell>
        </row>
        <row r="3337">
          <cell r="D3337">
            <v>0</v>
          </cell>
        </row>
        <row r="3338">
          <cell r="D3338">
            <v>0</v>
          </cell>
        </row>
        <row r="3339">
          <cell r="D3339">
            <v>0</v>
          </cell>
        </row>
        <row r="3340">
          <cell r="D3340">
            <v>0</v>
          </cell>
        </row>
        <row r="3341">
          <cell r="D3341">
            <v>0</v>
          </cell>
        </row>
        <row r="3342">
          <cell r="D3342">
            <v>0</v>
          </cell>
        </row>
        <row r="3343">
          <cell r="D3343">
            <v>0</v>
          </cell>
        </row>
        <row r="3344">
          <cell r="D3344">
            <v>0</v>
          </cell>
        </row>
        <row r="3345">
          <cell r="D3345">
            <v>0</v>
          </cell>
        </row>
        <row r="3346">
          <cell r="D3346">
            <v>0</v>
          </cell>
        </row>
        <row r="3347">
          <cell r="D3347">
            <v>0</v>
          </cell>
        </row>
        <row r="3348">
          <cell r="D3348">
            <v>0</v>
          </cell>
        </row>
        <row r="3349">
          <cell r="D3349">
            <v>0</v>
          </cell>
        </row>
        <row r="3350">
          <cell r="D3350">
            <v>0</v>
          </cell>
        </row>
        <row r="3351">
          <cell r="D3351">
            <v>0</v>
          </cell>
        </row>
        <row r="3352">
          <cell r="D3352">
            <v>0</v>
          </cell>
        </row>
        <row r="3353">
          <cell r="D3353">
            <v>0</v>
          </cell>
        </row>
        <row r="3354">
          <cell r="D3354">
            <v>0</v>
          </cell>
        </row>
        <row r="3355">
          <cell r="D3355">
            <v>0</v>
          </cell>
        </row>
        <row r="3356">
          <cell r="D3356">
            <v>0</v>
          </cell>
        </row>
        <row r="3357">
          <cell r="D3357">
            <v>0</v>
          </cell>
        </row>
        <row r="3358">
          <cell r="D3358">
            <v>0</v>
          </cell>
        </row>
        <row r="3359">
          <cell r="D3359">
            <v>0</v>
          </cell>
        </row>
        <row r="3360">
          <cell r="D3360">
            <v>0</v>
          </cell>
        </row>
        <row r="3361">
          <cell r="D3361">
            <v>0</v>
          </cell>
        </row>
        <row r="3362">
          <cell r="D3362">
            <v>0</v>
          </cell>
        </row>
        <row r="3363">
          <cell r="D3363">
            <v>0</v>
          </cell>
        </row>
        <row r="3364">
          <cell r="D3364">
            <v>0</v>
          </cell>
        </row>
        <row r="3365">
          <cell r="D3365">
            <v>0</v>
          </cell>
        </row>
        <row r="3366">
          <cell r="D3366">
            <v>0</v>
          </cell>
        </row>
        <row r="3367">
          <cell r="D3367">
            <v>0</v>
          </cell>
        </row>
        <row r="3368">
          <cell r="D3368">
            <v>0</v>
          </cell>
        </row>
        <row r="3369">
          <cell r="D3369">
            <v>0</v>
          </cell>
        </row>
        <row r="3370">
          <cell r="D3370">
            <v>0</v>
          </cell>
        </row>
        <row r="3371">
          <cell r="D3371">
            <v>0</v>
          </cell>
        </row>
        <row r="3372">
          <cell r="D3372">
            <v>0</v>
          </cell>
        </row>
        <row r="3373">
          <cell r="D3373">
            <v>0</v>
          </cell>
        </row>
        <row r="3374">
          <cell r="D3374">
            <v>0</v>
          </cell>
        </row>
        <row r="3375">
          <cell r="D3375">
            <v>0</v>
          </cell>
        </row>
        <row r="3376">
          <cell r="D3376">
            <v>0</v>
          </cell>
        </row>
        <row r="3377">
          <cell r="D3377">
            <v>0</v>
          </cell>
        </row>
        <row r="3378">
          <cell r="D3378">
            <v>0</v>
          </cell>
        </row>
        <row r="3379">
          <cell r="D3379">
            <v>0</v>
          </cell>
        </row>
        <row r="3380">
          <cell r="D3380">
            <v>0</v>
          </cell>
        </row>
        <row r="3381">
          <cell r="D3381">
            <v>0</v>
          </cell>
        </row>
        <row r="3382">
          <cell r="D3382">
            <v>0</v>
          </cell>
        </row>
        <row r="3383">
          <cell r="D3383">
            <v>0</v>
          </cell>
        </row>
        <row r="3384">
          <cell r="D3384">
            <v>0</v>
          </cell>
        </row>
        <row r="3385">
          <cell r="D3385">
            <v>0</v>
          </cell>
        </row>
        <row r="3386">
          <cell r="D3386">
            <v>0</v>
          </cell>
        </row>
        <row r="3387">
          <cell r="D3387">
            <v>0</v>
          </cell>
        </row>
        <row r="3388">
          <cell r="D3388">
            <v>0</v>
          </cell>
        </row>
        <row r="3389">
          <cell r="D3389">
            <v>0</v>
          </cell>
        </row>
        <row r="3390">
          <cell r="D3390">
            <v>0</v>
          </cell>
        </row>
        <row r="3391">
          <cell r="D3391">
            <v>0</v>
          </cell>
        </row>
        <row r="3392">
          <cell r="D3392">
            <v>0</v>
          </cell>
        </row>
        <row r="3393">
          <cell r="D3393">
            <v>0</v>
          </cell>
        </row>
        <row r="3394">
          <cell r="D3394">
            <v>0</v>
          </cell>
        </row>
        <row r="3395">
          <cell r="D3395">
            <v>0</v>
          </cell>
        </row>
        <row r="3396">
          <cell r="D3396">
            <v>0</v>
          </cell>
        </row>
        <row r="3397">
          <cell r="D3397">
            <v>0</v>
          </cell>
        </row>
        <row r="3398">
          <cell r="D3398">
            <v>0</v>
          </cell>
        </row>
        <row r="3399">
          <cell r="D3399">
            <v>0</v>
          </cell>
        </row>
        <row r="3400">
          <cell r="D3400">
            <v>0</v>
          </cell>
        </row>
        <row r="3401">
          <cell r="D3401">
            <v>0</v>
          </cell>
        </row>
        <row r="3402">
          <cell r="D3402">
            <v>0</v>
          </cell>
        </row>
        <row r="3403">
          <cell r="D3403">
            <v>0</v>
          </cell>
        </row>
        <row r="3404">
          <cell r="D3404">
            <v>0</v>
          </cell>
        </row>
        <row r="3405">
          <cell r="D3405">
            <v>0</v>
          </cell>
        </row>
        <row r="3406">
          <cell r="D3406">
            <v>0</v>
          </cell>
        </row>
        <row r="3407">
          <cell r="D3407">
            <v>0</v>
          </cell>
        </row>
        <row r="3408">
          <cell r="D3408">
            <v>0</v>
          </cell>
        </row>
        <row r="3409">
          <cell r="D3409">
            <v>0</v>
          </cell>
        </row>
        <row r="3410">
          <cell r="D3410">
            <v>0</v>
          </cell>
        </row>
        <row r="3411">
          <cell r="D3411">
            <v>0</v>
          </cell>
        </row>
        <row r="3412">
          <cell r="D3412">
            <v>0</v>
          </cell>
        </row>
        <row r="3413">
          <cell r="D3413">
            <v>0</v>
          </cell>
        </row>
        <row r="3414">
          <cell r="D3414">
            <v>0</v>
          </cell>
        </row>
        <row r="3415">
          <cell r="D3415">
            <v>0</v>
          </cell>
        </row>
        <row r="3416">
          <cell r="D3416">
            <v>0</v>
          </cell>
        </row>
        <row r="3417">
          <cell r="D3417">
            <v>0</v>
          </cell>
        </row>
        <row r="3418">
          <cell r="D3418">
            <v>0</v>
          </cell>
        </row>
        <row r="3419">
          <cell r="D3419">
            <v>0</v>
          </cell>
        </row>
        <row r="3420">
          <cell r="D3420">
            <v>0</v>
          </cell>
        </row>
        <row r="3421">
          <cell r="D3421">
            <v>0</v>
          </cell>
        </row>
        <row r="3422">
          <cell r="D3422">
            <v>0</v>
          </cell>
        </row>
        <row r="3423">
          <cell r="D3423">
            <v>0</v>
          </cell>
        </row>
        <row r="3424">
          <cell r="D3424">
            <v>0</v>
          </cell>
        </row>
        <row r="3425">
          <cell r="D3425">
            <v>0</v>
          </cell>
        </row>
        <row r="3426">
          <cell r="D3426">
            <v>0</v>
          </cell>
        </row>
        <row r="3427">
          <cell r="D3427">
            <v>0</v>
          </cell>
        </row>
        <row r="3428">
          <cell r="D3428">
            <v>0</v>
          </cell>
        </row>
        <row r="3429">
          <cell r="D3429">
            <v>0</v>
          </cell>
        </row>
        <row r="3430">
          <cell r="D3430">
            <v>0</v>
          </cell>
        </row>
        <row r="3431">
          <cell r="D3431">
            <v>0</v>
          </cell>
        </row>
        <row r="3432">
          <cell r="D3432">
            <v>0</v>
          </cell>
        </row>
        <row r="3433">
          <cell r="D3433">
            <v>0</v>
          </cell>
        </row>
        <row r="3434">
          <cell r="D3434">
            <v>0</v>
          </cell>
        </row>
        <row r="3435">
          <cell r="D3435">
            <v>0</v>
          </cell>
        </row>
        <row r="3436">
          <cell r="D3436">
            <v>0</v>
          </cell>
        </row>
        <row r="3437">
          <cell r="D3437">
            <v>0</v>
          </cell>
        </row>
        <row r="3438">
          <cell r="D3438">
            <v>0</v>
          </cell>
        </row>
        <row r="3439">
          <cell r="D3439">
            <v>0</v>
          </cell>
        </row>
        <row r="3440">
          <cell r="D3440">
            <v>0</v>
          </cell>
        </row>
        <row r="3441">
          <cell r="D3441">
            <v>0</v>
          </cell>
        </row>
        <row r="3442">
          <cell r="D3442">
            <v>0</v>
          </cell>
        </row>
        <row r="3443">
          <cell r="D3443">
            <v>0</v>
          </cell>
        </row>
        <row r="3444">
          <cell r="D3444">
            <v>0</v>
          </cell>
        </row>
        <row r="3445">
          <cell r="D3445">
            <v>0</v>
          </cell>
        </row>
        <row r="3446">
          <cell r="D3446">
            <v>0</v>
          </cell>
        </row>
        <row r="3447">
          <cell r="D3447">
            <v>0</v>
          </cell>
        </row>
        <row r="3448">
          <cell r="D3448">
            <v>0</v>
          </cell>
        </row>
        <row r="3449">
          <cell r="D3449">
            <v>0</v>
          </cell>
        </row>
        <row r="3450">
          <cell r="D3450">
            <v>0</v>
          </cell>
        </row>
        <row r="3451">
          <cell r="D3451">
            <v>0</v>
          </cell>
        </row>
        <row r="3452">
          <cell r="D3452">
            <v>0</v>
          </cell>
        </row>
        <row r="3453">
          <cell r="D3453">
            <v>0</v>
          </cell>
        </row>
        <row r="3454">
          <cell r="D3454">
            <v>0</v>
          </cell>
        </row>
        <row r="3455">
          <cell r="D3455">
            <v>0</v>
          </cell>
        </row>
        <row r="3456">
          <cell r="D3456">
            <v>0</v>
          </cell>
        </row>
        <row r="3457">
          <cell r="D3457">
            <v>0</v>
          </cell>
        </row>
        <row r="3458">
          <cell r="D3458">
            <v>0</v>
          </cell>
        </row>
        <row r="3459">
          <cell r="D3459">
            <v>0</v>
          </cell>
        </row>
        <row r="3460">
          <cell r="D3460">
            <v>0</v>
          </cell>
        </row>
        <row r="3461">
          <cell r="D3461">
            <v>0</v>
          </cell>
        </row>
        <row r="3462">
          <cell r="D3462">
            <v>0</v>
          </cell>
        </row>
        <row r="3463">
          <cell r="D3463">
            <v>0</v>
          </cell>
        </row>
        <row r="3464">
          <cell r="D3464">
            <v>0</v>
          </cell>
        </row>
        <row r="3465">
          <cell r="D3465">
            <v>0</v>
          </cell>
        </row>
        <row r="3466">
          <cell r="D3466">
            <v>0</v>
          </cell>
        </row>
        <row r="3467">
          <cell r="D3467">
            <v>0</v>
          </cell>
        </row>
        <row r="3468">
          <cell r="D3468">
            <v>0</v>
          </cell>
        </row>
        <row r="3469">
          <cell r="D3469">
            <v>0</v>
          </cell>
        </row>
        <row r="3470">
          <cell r="D3470">
            <v>0</v>
          </cell>
        </row>
        <row r="3471">
          <cell r="D3471">
            <v>0</v>
          </cell>
        </row>
        <row r="3472">
          <cell r="D3472">
            <v>0</v>
          </cell>
        </row>
        <row r="3473">
          <cell r="D3473">
            <v>0</v>
          </cell>
        </row>
        <row r="3474">
          <cell r="D3474">
            <v>0</v>
          </cell>
        </row>
        <row r="3475">
          <cell r="D3475">
            <v>0</v>
          </cell>
        </row>
        <row r="3476">
          <cell r="D3476">
            <v>0</v>
          </cell>
        </row>
        <row r="3477">
          <cell r="D3477">
            <v>0</v>
          </cell>
        </row>
        <row r="3478">
          <cell r="D3478">
            <v>0</v>
          </cell>
        </row>
        <row r="3479">
          <cell r="D3479">
            <v>0</v>
          </cell>
        </row>
        <row r="3480">
          <cell r="D3480">
            <v>0</v>
          </cell>
        </row>
        <row r="3481">
          <cell r="D3481">
            <v>0</v>
          </cell>
        </row>
        <row r="3482">
          <cell r="D3482">
            <v>0</v>
          </cell>
        </row>
        <row r="3483">
          <cell r="D3483">
            <v>0</v>
          </cell>
        </row>
        <row r="3484">
          <cell r="D3484">
            <v>0</v>
          </cell>
        </row>
        <row r="3485">
          <cell r="D3485">
            <v>0</v>
          </cell>
        </row>
        <row r="3486">
          <cell r="D3486">
            <v>0</v>
          </cell>
        </row>
        <row r="3487">
          <cell r="D3487">
            <v>0</v>
          </cell>
        </row>
        <row r="3488">
          <cell r="D3488">
            <v>0</v>
          </cell>
        </row>
        <row r="3489">
          <cell r="D3489">
            <v>0</v>
          </cell>
        </row>
        <row r="3490">
          <cell r="D3490">
            <v>0</v>
          </cell>
        </row>
        <row r="3491">
          <cell r="D3491">
            <v>0</v>
          </cell>
        </row>
        <row r="3492">
          <cell r="D3492">
            <v>0</v>
          </cell>
        </row>
        <row r="3493">
          <cell r="D3493">
            <v>0</v>
          </cell>
        </row>
        <row r="3494">
          <cell r="D3494">
            <v>0</v>
          </cell>
        </row>
        <row r="3495">
          <cell r="D3495">
            <v>0</v>
          </cell>
        </row>
        <row r="3496">
          <cell r="D3496">
            <v>0</v>
          </cell>
        </row>
        <row r="3497">
          <cell r="D3497">
            <v>0</v>
          </cell>
        </row>
        <row r="3498">
          <cell r="D3498">
            <v>0</v>
          </cell>
        </row>
        <row r="3499">
          <cell r="D3499">
            <v>0</v>
          </cell>
        </row>
        <row r="3500">
          <cell r="D3500">
            <v>0</v>
          </cell>
        </row>
        <row r="3501">
          <cell r="D3501">
            <v>0</v>
          </cell>
        </row>
        <row r="3502">
          <cell r="D3502">
            <v>0</v>
          </cell>
        </row>
        <row r="3503">
          <cell r="D3503">
            <v>0</v>
          </cell>
        </row>
        <row r="3504">
          <cell r="D3504">
            <v>0</v>
          </cell>
        </row>
        <row r="3505">
          <cell r="D3505">
            <v>0</v>
          </cell>
        </row>
        <row r="3506">
          <cell r="D3506">
            <v>0</v>
          </cell>
        </row>
        <row r="3507">
          <cell r="D3507">
            <v>0</v>
          </cell>
        </row>
        <row r="3508">
          <cell r="D3508">
            <v>0</v>
          </cell>
        </row>
        <row r="3509">
          <cell r="D3509">
            <v>0</v>
          </cell>
        </row>
        <row r="3510">
          <cell r="D3510">
            <v>0</v>
          </cell>
        </row>
        <row r="3511">
          <cell r="D3511">
            <v>0</v>
          </cell>
        </row>
        <row r="3512">
          <cell r="D3512">
            <v>0</v>
          </cell>
        </row>
        <row r="3513">
          <cell r="D3513">
            <v>0</v>
          </cell>
        </row>
        <row r="3514">
          <cell r="D3514">
            <v>0</v>
          </cell>
        </row>
        <row r="3515">
          <cell r="D3515">
            <v>0</v>
          </cell>
        </row>
        <row r="3516">
          <cell r="D3516">
            <v>0</v>
          </cell>
        </row>
        <row r="3517">
          <cell r="D3517">
            <v>0</v>
          </cell>
        </row>
        <row r="3518">
          <cell r="D3518">
            <v>0</v>
          </cell>
        </row>
        <row r="3519">
          <cell r="D3519">
            <v>0</v>
          </cell>
        </row>
        <row r="3520">
          <cell r="D3520">
            <v>0</v>
          </cell>
        </row>
        <row r="3521">
          <cell r="D3521">
            <v>0</v>
          </cell>
        </row>
        <row r="3522">
          <cell r="D3522">
            <v>0</v>
          </cell>
        </row>
        <row r="3523">
          <cell r="D3523">
            <v>0</v>
          </cell>
        </row>
        <row r="3524">
          <cell r="D3524">
            <v>0</v>
          </cell>
        </row>
        <row r="3525">
          <cell r="D3525">
            <v>0</v>
          </cell>
        </row>
        <row r="3526">
          <cell r="D3526">
            <v>0</v>
          </cell>
        </row>
        <row r="3527">
          <cell r="D3527">
            <v>0</v>
          </cell>
        </row>
        <row r="3528">
          <cell r="D3528">
            <v>0</v>
          </cell>
        </row>
        <row r="3529">
          <cell r="D3529">
            <v>0</v>
          </cell>
        </row>
        <row r="3530">
          <cell r="D3530">
            <v>0</v>
          </cell>
        </row>
        <row r="3531">
          <cell r="D3531">
            <v>0</v>
          </cell>
        </row>
        <row r="3532">
          <cell r="D3532">
            <v>0</v>
          </cell>
        </row>
        <row r="3533">
          <cell r="D3533">
            <v>0</v>
          </cell>
        </row>
        <row r="3534">
          <cell r="D3534">
            <v>0</v>
          </cell>
        </row>
        <row r="3535">
          <cell r="D3535">
            <v>0</v>
          </cell>
        </row>
        <row r="3536">
          <cell r="D3536">
            <v>0</v>
          </cell>
        </row>
        <row r="3537">
          <cell r="D3537">
            <v>0</v>
          </cell>
        </row>
        <row r="3538">
          <cell r="D3538">
            <v>0</v>
          </cell>
        </row>
        <row r="3539">
          <cell r="D3539">
            <v>0</v>
          </cell>
        </row>
        <row r="3540">
          <cell r="D3540">
            <v>0</v>
          </cell>
        </row>
        <row r="3541">
          <cell r="D3541">
            <v>0</v>
          </cell>
        </row>
        <row r="3542">
          <cell r="D3542">
            <v>0</v>
          </cell>
        </row>
        <row r="3543">
          <cell r="D3543">
            <v>0</v>
          </cell>
        </row>
        <row r="3544">
          <cell r="D3544">
            <v>0</v>
          </cell>
        </row>
        <row r="3545">
          <cell r="D3545">
            <v>0</v>
          </cell>
        </row>
        <row r="3546">
          <cell r="D3546">
            <v>0</v>
          </cell>
        </row>
        <row r="3547">
          <cell r="D3547">
            <v>0</v>
          </cell>
        </row>
        <row r="3548">
          <cell r="D3548">
            <v>0</v>
          </cell>
        </row>
        <row r="3549">
          <cell r="D3549">
            <v>0</v>
          </cell>
        </row>
        <row r="3550">
          <cell r="D3550">
            <v>0</v>
          </cell>
        </row>
        <row r="3551">
          <cell r="D3551">
            <v>0</v>
          </cell>
        </row>
        <row r="3552">
          <cell r="D3552">
            <v>0</v>
          </cell>
        </row>
        <row r="3553">
          <cell r="D3553">
            <v>0</v>
          </cell>
        </row>
        <row r="3554">
          <cell r="D3554">
            <v>0</v>
          </cell>
        </row>
        <row r="3555">
          <cell r="D3555">
            <v>0</v>
          </cell>
        </row>
        <row r="3556">
          <cell r="D3556">
            <v>0</v>
          </cell>
        </row>
        <row r="3557">
          <cell r="D3557">
            <v>0</v>
          </cell>
        </row>
        <row r="3558">
          <cell r="D3558">
            <v>0</v>
          </cell>
        </row>
        <row r="3559">
          <cell r="D3559">
            <v>0</v>
          </cell>
        </row>
        <row r="3560">
          <cell r="D3560">
            <v>0</v>
          </cell>
        </row>
        <row r="3561">
          <cell r="D3561">
            <v>0</v>
          </cell>
        </row>
        <row r="3562">
          <cell r="D3562">
            <v>0</v>
          </cell>
        </row>
        <row r="3563">
          <cell r="D3563">
            <v>0</v>
          </cell>
        </row>
        <row r="3564">
          <cell r="D3564">
            <v>0</v>
          </cell>
        </row>
        <row r="3565">
          <cell r="D3565">
            <v>0</v>
          </cell>
        </row>
        <row r="3566">
          <cell r="D3566">
            <v>0</v>
          </cell>
        </row>
        <row r="3567">
          <cell r="D3567">
            <v>0</v>
          </cell>
        </row>
        <row r="3568">
          <cell r="D3568">
            <v>0</v>
          </cell>
        </row>
        <row r="3569">
          <cell r="D3569">
            <v>0</v>
          </cell>
        </row>
        <row r="3570">
          <cell r="D3570">
            <v>0</v>
          </cell>
        </row>
        <row r="3571">
          <cell r="D3571">
            <v>0</v>
          </cell>
        </row>
        <row r="3572">
          <cell r="D3572">
            <v>0</v>
          </cell>
        </row>
        <row r="3573">
          <cell r="D3573">
            <v>0</v>
          </cell>
        </row>
        <row r="3574">
          <cell r="D3574">
            <v>0</v>
          </cell>
        </row>
        <row r="3575">
          <cell r="D3575">
            <v>0</v>
          </cell>
        </row>
        <row r="3576">
          <cell r="D3576">
            <v>0</v>
          </cell>
        </row>
        <row r="3577">
          <cell r="D3577">
            <v>0</v>
          </cell>
        </row>
        <row r="3578">
          <cell r="D3578">
            <v>0</v>
          </cell>
        </row>
        <row r="3579">
          <cell r="D3579">
            <v>0</v>
          </cell>
        </row>
        <row r="3580">
          <cell r="D3580">
            <v>0</v>
          </cell>
        </row>
        <row r="3581">
          <cell r="D3581">
            <v>0</v>
          </cell>
        </row>
        <row r="3582">
          <cell r="D3582">
            <v>0</v>
          </cell>
        </row>
        <row r="3583">
          <cell r="D3583">
            <v>0</v>
          </cell>
        </row>
        <row r="3584">
          <cell r="D3584">
            <v>0</v>
          </cell>
        </row>
        <row r="3585">
          <cell r="D3585">
            <v>0</v>
          </cell>
        </row>
        <row r="3586">
          <cell r="D3586">
            <v>0</v>
          </cell>
        </row>
        <row r="3587">
          <cell r="D3587">
            <v>0</v>
          </cell>
        </row>
        <row r="3588">
          <cell r="D3588">
            <v>0</v>
          </cell>
        </row>
        <row r="3589">
          <cell r="D3589">
            <v>0</v>
          </cell>
        </row>
        <row r="3590">
          <cell r="D3590">
            <v>0</v>
          </cell>
        </row>
        <row r="3591">
          <cell r="D3591">
            <v>0</v>
          </cell>
        </row>
        <row r="3592">
          <cell r="D3592">
            <v>0</v>
          </cell>
        </row>
        <row r="3593">
          <cell r="D3593">
            <v>0</v>
          </cell>
        </row>
        <row r="3594">
          <cell r="D3594">
            <v>0</v>
          </cell>
        </row>
        <row r="3595">
          <cell r="D3595">
            <v>0</v>
          </cell>
        </row>
        <row r="3596">
          <cell r="D3596">
            <v>0</v>
          </cell>
        </row>
        <row r="3597">
          <cell r="D3597">
            <v>0</v>
          </cell>
        </row>
        <row r="3598">
          <cell r="D3598">
            <v>0</v>
          </cell>
        </row>
        <row r="3599">
          <cell r="D3599">
            <v>0</v>
          </cell>
        </row>
        <row r="3600">
          <cell r="D3600">
            <v>0</v>
          </cell>
        </row>
        <row r="3601">
          <cell r="D3601">
            <v>0</v>
          </cell>
        </row>
        <row r="3602">
          <cell r="D3602">
            <v>0</v>
          </cell>
        </row>
        <row r="3603">
          <cell r="D3603">
            <v>0</v>
          </cell>
        </row>
        <row r="3604">
          <cell r="D3604">
            <v>0</v>
          </cell>
        </row>
        <row r="3605">
          <cell r="D3605">
            <v>0</v>
          </cell>
        </row>
        <row r="3606">
          <cell r="D3606">
            <v>0</v>
          </cell>
        </row>
        <row r="3607">
          <cell r="D3607">
            <v>0</v>
          </cell>
        </row>
        <row r="3608">
          <cell r="D3608">
            <v>0</v>
          </cell>
        </row>
        <row r="3609">
          <cell r="D3609">
            <v>0</v>
          </cell>
        </row>
        <row r="3610">
          <cell r="D3610">
            <v>0</v>
          </cell>
        </row>
        <row r="3611">
          <cell r="D3611">
            <v>0</v>
          </cell>
        </row>
        <row r="3612">
          <cell r="D3612">
            <v>0</v>
          </cell>
        </row>
        <row r="3613">
          <cell r="D3613">
            <v>0</v>
          </cell>
        </row>
        <row r="3614">
          <cell r="D3614">
            <v>0</v>
          </cell>
        </row>
        <row r="3615">
          <cell r="D3615">
            <v>0</v>
          </cell>
        </row>
        <row r="3616">
          <cell r="D3616">
            <v>0</v>
          </cell>
        </row>
        <row r="3617">
          <cell r="D3617">
            <v>0</v>
          </cell>
        </row>
        <row r="3618">
          <cell r="D3618">
            <v>0</v>
          </cell>
        </row>
        <row r="3619">
          <cell r="D3619">
            <v>0</v>
          </cell>
        </row>
        <row r="3620">
          <cell r="D3620">
            <v>0</v>
          </cell>
        </row>
        <row r="3621">
          <cell r="D3621">
            <v>0</v>
          </cell>
        </row>
        <row r="3622">
          <cell r="D3622">
            <v>0</v>
          </cell>
        </row>
        <row r="3623">
          <cell r="D3623">
            <v>0</v>
          </cell>
        </row>
        <row r="3624">
          <cell r="D3624">
            <v>0</v>
          </cell>
        </row>
        <row r="3625">
          <cell r="D3625">
            <v>0</v>
          </cell>
        </row>
        <row r="3626">
          <cell r="D3626">
            <v>0</v>
          </cell>
        </row>
        <row r="3627">
          <cell r="D3627">
            <v>0</v>
          </cell>
        </row>
        <row r="3628">
          <cell r="D3628">
            <v>0</v>
          </cell>
        </row>
        <row r="3629">
          <cell r="D3629">
            <v>0</v>
          </cell>
        </row>
        <row r="3630">
          <cell r="D3630">
            <v>0</v>
          </cell>
        </row>
        <row r="3631">
          <cell r="D3631">
            <v>0</v>
          </cell>
        </row>
        <row r="3632">
          <cell r="D3632">
            <v>0</v>
          </cell>
        </row>
        <row r="3633">
          <cell r="D3633">
            <v>0</v>
          </cell>
        </row>
        <row r="3634">
          <cell r="D3634">
            <v>0</v>
          </cell>
        </row>
        <row r="3635">
          <cell r="D3635">
            <v>0</v>
          </cell>
        </row>
        <row r="3636">
          <cell r="D3636">
            <v>0</v>
          </cell>
        </row>
        <row r="3637">
          <cell r="D3637">
            <v>0</v>
          </cell>
        </row>
        <row r="3638">
          <cell r="D3638">
            <v>0</v>
          </cell>
        </row>
        <row r="3639">
          <cell r="D3639">
            <v>0</v>
          </cell>
        </row>
        <row r="3640">
          <cell r="D3640">
            <v>0</v>
          </cell>
        </row>
        <row r="3641">
          <cell r="D3641">
            <v>0</v>
          </cell>
        </row>
        <row r="3642">
          <cell r="D3642">
            <v>0</v>
          </cell>
        </row>
        <row r="3643">
          <cell r="D3643">
            <v>0</v>
          </cell>
        </row>
        <row r="3644">
          <cell r="D3644">
            <v>0</v>
          </cell>
        </row>
        <row r="3645">
          <cell r="D3645">
            <v>0</v>
          </cell>
        </row>
        <row r="3646">
          <cell r="D3646">
            <v>0</v>
          </cell>
        </row>
        <row r="3647">
          <cell r="D3647">
            <v>0</v>
          </cell>
        </row>
        <row r="3648">
          <cell r="D3648">
            <v>0</v>
          </cell>
        </row>
        <row r="3649">
          <cell r="D3649">
            <v>0</v>
          </cell>
        </row>
        <row r="3650">
          <cell r="D3650">
            <v>0</v>
          </cell>
        </row>
        <row r="3651">
          <cell r="D3651">
            <v>0</v>
          </cell>
        </row>
        <row r="3652">
          <cell r="D3652">
            <v>0</v>
          </cell>
        </row>
        <row r="3653">
          <cell r="D3653">
            <v>0</v>
          </cell>
        </row>
        <row r="3654">
          <cell r="D3654">
            <v>0</v>
          </cell>
        </row>
        <row r="3655">
          <cell r="D3655">
            <v>0</v>
          </cell>
        </row>
        <row r="3656">
          <cell r="D3656">
            <v>0</v>
          </cell>
        </row>
        <row r="3657">
          <cell r="D3657">
            <v>0</v>
          </cell>
        </row>
        <row r="3658">
          <cell r="D3658">
            <v>0</v>
          </cell>
        </row>
        <row r="3659">
          <cell r="D3659">
            <v>0</v>
          </cell>
        </row>
        <row r="3660">
          <cell r="D3660">
            <v>0</v>
          </cell>
        </row>
        <row r="3661">
          <cell r="D3661">
            <v>0</v>
          </cell>
        </row>
        <row r="3662">
          <cell r="D3662">
            <v>0</v>
          </cell>
        </row>
        <row r="3663">
          <cell r="D3663">
            <v>0</v>
          </cell>
        </row>
        <row r="3664">
          <cell r="D3664">
            <v>0</v>
          </cell>
        </row>
        <row r="3665">
          <cell r="D3665">
            <v>0</v>
          </cell>
        </row>
        <row r="3666">
          <cell r="D3666">
            <v>0</v>
          </cell>
        </row>
        <row r="3667">
          <cell r="D3667">
            <v>0</v>
          </cell>
        </row>
        <row r="3668">
          <cell r="D3668">
            <v>0</v>
          </cell>
        </row>
        <row r="3669">
          <cell r="D3669">
            <v>0</v>
          </cell>
        </row>
        <row r="3670">
          <cell r="D3670">
            <v>0</v>
          </cell>
        </row>
        <row r="3671">
          <cell r="D3671">
            <v>0</v>
          </cell>
        </row>
        <row r="3672">
          <cell r="D3672">
            <v>0</v>
          </cell>
        </row>
        <row r="3673">
          <cell r="D3673">
            <v>0</v>
          </cell>
        </row>
        <row r="3674">
          <cell r="D3674">
            <v>0</v>
          </cell>
        </row>
        <row r="3675">
          <cell r="D3675">
            <v>0</v>
          </cell>
        </row>
        <row r="3676">
          <cell r="D3676">
            <v>0</v>
          </cell>
        </row>
        <row r="3677">
          <cell r="D3677">
            <v>0</v>
          </cell>
        </row>
        <row r="3678">
          <cell r="D3678">
            <v>0</v>
          </cell>
        </row>
        <row r="3679">
          <cell r="D3679">
            <v>0</v>
          </cell>
        </row>
        <row r="3680">
          <cell r="D3680">
            <v>0</v>
          </cell>
        </row>
        <row r="3681">
          <cell r="D3681">
            <v>0</v>
          </cell>
        </row>
        <row r="3682">
          <cell r="D3682">
            <v>0</v>
          </cell>
        </row>
        <row r="3683">
          <cell r="D3683">
            <v>0</v>
          </cell>
        </row>
        <row r="3684">
          <cell r="D3684">
            <v>0</v>
          </cell>
        </row>
        <row r="3685">
          <cell r="D3685">
            <v>0</v>
          </cell>
        </row>
        <row r="3686">
          <cell r="D3686">
            <v>0</v>
          </cell>
        </row>
        <row r="3687">
          <cell r="D3687">
            <v>0</v>
          </cell>
        </row>
        <row r="3688">
          <cell r="D3688">
            <v>0</v>
          </cell>
        </row>
        <row r="3689">
          <cell r="D3689">
            <v>0</v>
          </cell>
        </row>
        <row r="3690">
          <cell r="D3690">
            <v>0</v>
          </cell>
        </row>
        <row r="3691">
          <cell r="D3691">
            <v>0</v>
          </cell>
        </row>
        <row r="3692">
          <cell r="D3692">
            <v>0</v>
          </cell>
        </row>
        <row r="3693">
          <cell r="D3693">
            <v>0</v>
          </cell>
        </row>
        <row r="3694">
          <cell r="D3694">
            <v>0</v>
          </cell>
        </row>
        <row r="3695">
          <cell r="D3695">
            <v>0</v>
          </cell>
        </row>
        <row r="3696">
          <cell r="D3696">
            <v>0</v>
          </cell>
        </row>
        <row r="3697">
          <cell r="D3697">
            <v>0</v>
          </cell>
        </row>
        <row r="3698">
          <cell r="D3698">
            <v>0</v>
          </cell>
        </row>
        <row r="3699">
          <cell r="D3699">
            <v>0</v>
          </cell>
        </row>
        <row r="3700">
          <cell r="D3700">
            <v>0</v>
          </cell>
        </row>
        <row r="3701">
          <cell r="D3701">
            <v>0</v>
          </cell>
        </row>
        <row r="3702">
          <cell r="D3702">
            <v>0</v>
          </cell>
        </row>
        <row r="3703">
          <cell r="D3703">
            <v>0</v>
          </cell>
        </row>
        <row r="3704">
          <cell r="D3704">
            <v>0</v>
          </cell>
        </row>
        <row r="3705">
          <cell r="D3705">
            <v>0</v>
          </cell>
        </row>
        <row r="3706">
          <cell r="D3706">
            <v>0</v>
          </cell>
        </row>
        <row r="3707">
          <cell r="D3707">
            <v>0</v>
          </cell>
        </row>
        <row r="3708">
          <cell r="D3708">
            <v>0</v>
          </cell>
        </row>
        <row r="3709">
          <cell r="D3709">
            <v>0</v>
          </cell>
        </row>
        <row r="3710">
          <cell r="D3710">
            <v>0</v>
          </cell>
        </row>
        <row r="3711">
          <cell r="D3711">
            <v>0</v>
          </cell>
        </row>
        <row r="3712">
          <cell r="D3712">
            <v>0</v>
          </cell>
        </row>
        <row r="3713">
          <cell r="D3713">
            <v>0</v>
          </cell>
        </row>
        <row r="3714">
          <cell r="D3714">
            <v>0</v>
          </cell>
        </row>
        <row r="3715">
          <cell r="D3715">
            <v>0</v>
          </cell>
        </row>
        <row r="3716">
          <cell r="D3716">
            <v>0</v>
          </cell>
        </row>
        <row r="3717">
          <cell r="D3717">
            <v>0</v>
          </cell>
        </row>
        <row r="3718">
          <cell r="D3718">
            <v>0</v>
          </cell>
        </row>
        <row r="3719">
          <cell r="D3719">
            <v>0</v>
          </cell>
        </row>
        <row r="3720">
          <cell r="D3720">
            <v>0</v>
          </cell>
        </row>
        <row r="3721">
          <cell r="D3721">
            <v>0</v>
          </cell>
        </row>
        <row r="3722">
          <cell r="D3722">
            <v>0</v>
          </cell>
        </row>
        <row r="3723">
          <cell r="D3723">
            <v>0</v>
          </cell>
        </row>
        <row r="3724">
          <cell r="D3724">
            <v>0</v>
          </cell>
        </row>
        <row r="3725">
          <cell r="D3725">
            <v>0</v>
          </cell>
        </row>
        <row r="3726">
          <cell r="D3726">
            <v>0</v>
          </cell>
        </row>
        <row r="3727">
          <cell r="D3727">
            <v>0</v>
          </cell>
        </row>
        <row r="3728">
          <cell r="D3728">
            <v>0</v>
          </cell>
        </row>
        <row r="3729">
          <cell r="D3729">
            <v>0</v>
          </cell>
        </row>
        <row r="3730">
          <cell r="D3730">
            <v>0</v>
          </cell>
        </row>
        <row r="3731">
          <cell r="D3731">
            <v>0</v>
          </cell>
        </row>
        <row r="3732">
          <cell r="D3732">
            <v>0</v>
          </cell>
        </row>
        <row r="3733">
          <cell r="D3733">
            <v>0</v>
          </cell>
        </row>
        <row r="3734">
          <cell r="D3734">
            <v>0</v>
          </cell>
        </row>
        <row r="3735">
          <cell r="D3735">
            <v>0</v>
          </cell>
        </row>
        <row r="3736">
          <cell r="D3736">
            <v>0</v>
          </cell>
        </row>
        <row r="3737">
          <cell r="D3737">
            <v>0</v>
          </cell>
        </row>
        <row r="3738">
          <cell r="D3738">
            <v>0</v>
          </cell>
        </row>
        <row r="3739">
          <cell r="D3739">
            <v>0</v>
          </cell>
        </row>
        <row r="3740">
          <cell r="D3740">
            <v>0</v>
          </cell>
        </row>
        <row r="3741">
          <cell r="D3741">
            <v>0</v>
          </cell>
        </row>
        <row r="3742">
          <cell r="D3742">
            <v>0</v>
          </cell>
        </row>
        <row r="3743">
          <cell r="D3743">
            <v>0</v>
          </cell>
        </row>
        <row r="3744">
          <cell r="D3744">
            <v>0</v>
          </cell>
        </row>
        <row r="3745">
          <cell r="D3745">
            <v>0</v>
          </cell>
        </row>
        <row r="3746">
          <cell r="D3746">
            <v>0</v>
          </cell>
        </row>
        <row r="3747">
          <cell r="D3747">
            <v>0</v>
          </cell>
        </row>
        <row r="3748">
          <cell r="D3748">
            <v>0</v>
          </cell>
        </row>
        <row r="3749">
          <cell r="D3749">
            <v>0</v>
          </cell>
        </row>
        <row r="3750">
          <cell r="D3750">
            <v>0</v>
          </cell>
        </row>
        <row r="3751">
          <cell r="D3751">
            <v>0</v>
          </cell>
        </row>
        <row r="3752">
          <cell r="D3752">
            <v>0</v>
          </cell>
        </row>
        <row r="3753">
          <cell r="D3753">
            <v>0</v>
          </cell>
        </row>
        <row r="3754">
          <cell r="D3754">
            <v>0</v>
          </cell>
        </row>
        <row r="3755">
          <cell r="D3755">
            <v>0</v>
          </cell>
        </row>
        <row r="3756">
          <cell r="D3756">
            <v>0</v>
          </cell>
        </row>
        <row r="3757">
          <cell r="D3757">
            <v>0</v>
          </cell>
        </row>
        <row r="3758">
          <cell r="D3758">
            <v>0</v>
          </cell>
        </row>
        <row r="3759">
          <cell r="D3759">
            <v>0</v>
          </cell>
        </row>
        <row r="3760">
          <cell r="D3760">
            <v>0</v>
          </cell>
        </row>
        <row r="3761">
          <cell r="D3761">
            <v>0</v>
          </cell>
        </row>
        <row r="3762">
          <cell r="D3762">
            <v>0</v>
          </cell>
        </row>
        <row r="3763">
          <cell r="D3763">
            <v>0</v>
          </cell>
        </row>
        <row r="3764">
          <cell r="D3764">
            <v>0</v>
          </cell>
        </row>
        <row r="3765">
          <cell r="D3765">
            <v>0</v>
          </cell>
        </row>
        <row r="3766">
          <cell r="D3766">
            <v>0</v>
          </cell>
        </row>
        <row r="3767">
          <cell r="D3767">
            <v>0</v>
          </cell>
        </row>
        <row r="3768">
          <cell r="D3768">
            <v>0</v>
          </cell>
        </row>
        <row r="3769">
          <cell r="D3769">
            <v>0</v>
          </cell>
        </row>
        <row r="3770">
          <cell r="D3770">
            <v>0</v>
          </cell>
        </row>
        <row r="3771">
          <cell r="D3771">
            <v>0</v>
          </cell>
        </row>
        <row r="3772">
          <cell r="D3772">
            <v>0</v>
          </cell>
        </row>
        <row r="3773">
          <cell r="D3773">
            <v>0</v>
          </cell>
        </row>
        <row r="3774">
          <cell r="D3774">
            <v>0</v>
          </cell>
        </row>
        <row r="3775">
          <cell r="D3775">
            <v>0</v>
          </cell>
        </row>
        <row r="3776">
          <cell r="D3776">
            <v>0</v>
          </cell>
        </row>
        <row r="3777">
          <cell r="D3777">
            <v>0</v>
          </cell>
        </row>
        <row r="3778">
          <cell r="D3778">
            <v>0</v>
          </cell>
        </row>
        <row r="3779">
          <cell r="D3779">
            <v>0</v>
          </cell>
        </row>
        <row r="3780">
          <cell r="D3780">
            <v>0</v>
          </cell>
        </row>
        <row r="3781">
          <cell r="D3781">
            <v>0</v>
          </cell>
        </row>
        <row r="3782">
          <cell r="D3782">
            <v>0</v>
          </cell>
        </row>
        <row r="3783">
          <cell r="D3783">
            <v>0</v>
          </cell>
        </row>
        <row r="3784">
          <cell r="D3784">
            <v>0</v>
          </cell>
        </row>
        <row r="3785">
          <cell r="D3785">
            <v>0</v>
          </cell>
        </row>
        <row r="3786">
          <cell r="D3786">
            <v>0</v>
          </cell>
        </row>
        <row r="3787">
          <cell r="D3787">
            <v>0</v>
          </cell>
        </row>
        <row r="3788">
          <cell r="D3788">
            <v>0</v>
          </cell>
        </row>
        <row r="3789">
          <cell r="D3789">
            <v>0</v>
          </cell>
        </row>
        <row r="3790">
          <cell r="D3790">
            <v>0</v>
          </cell>
        </row>
        <row r="3791">
          <cell r="D3791">
            <v>0</v>
          </cell>
        </row>
        <row r="3792">
          <cell r="D3792">
            <v>0</v>
          </cell>
        </row>
        <row r="3793">
          <cell r="D3793">
            <v>0</v>
          </cell>
        </row>
        <row r="3794">
          <cell r="D3794">
            <v>0</v>
          </cell>
        </row>
        <row r="3795">
          <cell r="D3795">
            <v>0</v>
          </cell>
        </row>
        <row r="3796">
          <cell r="D3796">
            <v>0</v>
          </cell>
        </row>
        <row r="3797">
          <cell r="D3797">
            <v>0</v>
          </cell>
        </row>
        <row r="3798">
          <cell r="D3798">
            <v>0</v>
          </cell>
        </row>
        <row r="3799">
          <cell r="D3799">
            <v>0</v>
          </cell>
        </row>
        <row r="3800">
          <cell r="D3800">
            <v>0</v>
          </cell>
        </row>
        <row r="3801">
          <cell r="D3801">
            <v>0</v>
          </cell>
        </row>
        <row r="3802">
          <cell r="D3802">
            <v>0</v>
          </cell>
        </row>
        <row r="3803">
          <cell r="D3803">
            <v>0</v>
          </cell>
        </row>
        <row r="3804">
          <cell r="D3804">
            <v>0</v>
          </cell>
        </row>
        <row r="3805">
          <cell r="D3805">
            <v>0</v>
          </cell>
        </row>
        <row r="3806">
          <cell r="D3806">
            <v>0</v>
          </cell>
        </row>
        <row r="3807">
          <cell r="D3807">
            <v>0</v>
          </cell>
        </row>
        <row r="3808">
          <cell r="D3808">
            <v>0</v>
          </cell>
        </row>
        <row r="3809">
          <cell r="D3809">
            <v>0</v>
          </cell>
        </row>
        <row r="3810">
          <cell r="D3810">
            <v>0</v>
          </cell>
        </row>
        <row r="3811">
          <cell r="D3811">
            <v>0</v>
          </cell>
        </row>
        <row r="3812">
          <cell r="D3812">
            <v>0</v>
          </cell>
        </row>
        <row r="3813">
          <cell r="D3813">
            <v>0</v>
          </cell>
        </row>
        <row r="3814">
          <cell r="D3814">
            <v>0</v>
          </cell>
        </row>
        <row r="3815">
          <cell r="D3815">
            <v>0</v>
          </cell>
        </row>
        <row r="3816">
          <cell r="D3816">
            <v>0</v>
          </cell>
        </row>
        <row r="3817">
          <cell r="D3817">
            <v>0</v>
          </cell>
        </row>
        <row r="3818">
          <cell r="D3818">
            <v>0</v>
          </cell>
        </row>
        <row r="3819">
          <cell r="D3819">
            <v>0</v>
          </cell>
        </row>
        <row r="3820">
          <cell r="D3820">
            <v>0</v>
          </cell>
        </row>
        <row r="3821">
          <cell r="D3821">
            <v>0</v>
          </cell>
        </row>
        <row r="3822">
          <cell r="D3822">
            <v>0</v>
          </cell>
        </row>
        <row r="3823">
          <cell r="D3823">
            <v>0</v>
          </cell>
        </row>
        <row r="3824">
          <cell r="D3824">
            <v>0</v>
          </cell>
        </row>
        <row r="3825">
          <cell r="D3825">
            <v>0</v>
          </cell>
        </row>
        <row r="3826">
          <cell r="D3826">
            <v>0</v>
          </cell>
        </row>
        <row r="3827">
          <cell r="D3827">
            <v>0</v>
          </cell>
        </row>
        <row r="3828">
          <cell r="D3828">
            <v>0</v>
          </cell>
        </row>
        <row r="3829">
          <cell r="D3829">
            <v>0</v>
          </cell>
        </row>
        <row r="3830">
          <cell r="D3830">
            <v>0</v>
          </cell>
        </row>
        <row r="3831">
          <cell r="D3831">
            <v>0</v>
          </cell>
        </row>
        <row r="3832">
          <cell r="D3832">
            <v>0</v>
          </cell>
        </row>
        <row r="3833">
          <cell r="D3833">
            <v>0</v>
          </cell>
        </row>
        <row r="3834">
          <cell r="D3834">
            <v>0</v>
          </cell>
        </row>
        <row r="3835">
          <cell r="D3835">
            <v>0</v>
          </cell>
        </row>
        <row r="3836">
          <cell r="D3836">
            <v>0</v>
          </cell>
        </row>
        <row r="3837">
          <cell r="D3837">
            <v>0</v>
          </cell>
        </row>
        <row r="3838">
          <cell r="D3838">
            <v>0</v>
          </cell>
        </row>
        <row r="3839">
          <cell r="D3839">
            <v>0</v>
          </cell>
        </row>
        <row r="3840">
          <cell r="D3840">
            <v>0</v>
          </cell>
        </row>
        <row r="3841">
          <cell r="D3841">
            <v>0</v>
          </cell>
        </row>
        <row r="3842">
          <cell r="D3842">
            <v>0</v>
          </cell>
        </row>
        <row r="3843">
          <cell r="D3843">
            <v>0</v>
          </cell>
        </row>
        <row r="3844">
          <cell r="D3844">
            <v>0</v>
          </cell>
        </row>
        <row r="3845">
          <cell r="D3845">
            <v>0</v>
          </cell>
        </row>
        <row r="3846">
          <cell r="D3846">
            <v>0</v>
          </cell>
        </row>
        <row r="3847">
          <cell r="D3847">
            <v>0</v>
          </cell>
        </row>
        <row r="3848">
          <cell r="D3848">
            <v>0</v>
          </cell>
        </row>
        <row r="3849">
          <cell r="D3849">
            <v>0</v>
          </cell>
        </row>
        <row r="3850">
          <cell r="D3850">
            <v>0</v>
          </cell>
        </row>
        <row r="3851">
          <cell r="D3851">
            <v>0</v>
          </cell>
        </row>
        <row r="3852">
          <cell r="D3852">
            <v>0</v>
          </cell>
        </row>
        <row r="3853">
          <cell r="D3853">
            <v>0</v>
          </cell>
        </row>
        <row r="3854">
          <cell r="D3854">
            <v>0</v>
          </cell>
        </row>
        <row r="3855">
          <cell r="D3855">
            <v>0</v>
          </cell>
        </row>
        <row r="3856">
          <cell r="D3856">
            <v>0</v>
          </cell>
        </row>
        <row r="3857">
          <cell r="D3857">
            <v>0</v>
          </cell>
        </row>
        <row r="3858">
          <cell r="D3858">
            <v>0</v>
          </cell>
        </row>
        <row r="3859">
          <cell r="D3859">
            <v>0</v>
          </cell>
        </row>
        <row r="3860">
          <cell r="D3860">
            <v>0</v>
          </cell>
        </row>
        <row r="3861">
          <cell r="D3861">
            <v>0</v>
          </cell>
        </row>
        <row r="3862">
          <cell r="D3862">
            <v>0</v>
          </cell>
        </row>
        <row r="3863">
          <cell r="D3863">
            <v>0</v>
          </cell>
        </row>
        <row r="3864">
          <cell r="D3864">
            <v>0</v>
          </cell>
        </row>
        <row r="3865">
          <cell r="D3865">
            <v>0</v>
          </cell>
        </row>
        <row r="3866">
          <cell r="D3866">
            <v>0</v>
          </cell>
        </row>
        <row r="3867">
          <cell r="D3867">
            <v>0</v>
          </cell>
        </row>
        <row r="3868">
          <cell r="D3868">
            <v>0</v>
          </cell>
        </row>
        <row r="3869">
          <cell r="D3869">
            <v>0</v>
          </cell>
        </row>
        <row r="3870">
          <cell r="D3870">
            <v>0</v>
          </cell>
        </row>
        <row r="3871">
          <cell r="D3871">
            <v>0</v>
          </cell>
        </row>
        <row r="3872">
          <cell r="D3872">
            <v>0</v>
          </cell>
        </row>
        <row r="3873">
          <cell r="D3873">
            <v>0</v>
          </cell>
        </row>
        <row r="3874">
          <cell r="D3874">
            <v>0</v>
          </cell>
        </row>
        <row r="3875">
          <cell r="D3875">
            <v>0</v>
          </cell>
        </row>
        <row r="3876">
          <cell r="D3876">
            <v>0</v>
          </cell>
        </row>
        <row r="3877">
          <cell r="D3877">
            <v>0</v>
          </cell>
        </row>
        <row r="3878">
          <cell r="D3878">
            <v>0</v>
          </cell>
        </row>
        <row r="3879">
          <cell r="D3879">
            <v>0</v>
          </cell>
        </row>
        <row r="3880">
          <cell r="D3880">
            <v>0</v>
          </cell>
        </row>
        <row r="3881">
          <cell r="D3881">
            <v>0</v>
          </cell>
        </row>
        <row r="3882">
          <cell r="D3882">
            <v>0</v>
          </cell>
        </row>
        <row r="3883">
          <cell r="D3883">
            <v>0</v>
          </cell>
        </row>
        <row r="3884">
          <cell r="D3884">
            <v>0</v>
          </cell>
        </row>
        <row r="3885">
          <cell r="D3885">
            <v>0</v>
          </cell>
        </row>
        <row r="3886">
          <cell r="D3886">
            <v>0</v>
          </cell>
        </row>
        <row r="3887">
          <cell r="D3887">
            <v>0</v>
          </cell>
        </row>
        <row r="3888">
          <cell r="D3888">
            <v>0</v>
          </cell>
        </row>
        <row r="3889">
          <cell r="D3889">
            <v>0</v>
          </cell>
        </row>
        <row r="3890">
          <cell r="D3890">
            <v>0</v>
          </cell>
        </row>
        <row r="3891">
          <cell r="D3891">
            <v>0</v>
          </cell>
        </row>
        <row r="3892">
          <cell r="D3892">
            <v>0</v>
          </cell>
        </row>
        <row r="3893">
          <cell r="D3893">
            <v>0</v>
          </cell>
        </row>
        <row r="3894">
          <cell r="D3894">
            <v>0</v>
          </cell>
        </row>
        <row r="3895">
          <cell r="D3895">
            <v>0</v>
          </cell>
        </row>
        <row r="3896">
          <cell r="D3896">
            <v>0</v>
          </cell>
        </row>
        <row r="3897">
          <cell r="D3897">
            <v>0</v>
          </cell>
        </row>
        <row r="3898">
          <cell r="D3898">
            <v>0</v>
          </cell>
        </row>
        <row r="3899">
          <cell r="D3899">
            <v>0</v>
          </cell>
        </row>
        <row r="3900">
          <cell r="D3900">
            <v>0</v>
          </cell>
        </row>
        <row r="3901">
          <cell r="D3901">
            <v>0</v>
          </cell>
        </row>
        <row r="3902">
          <cell r="D3902">
            <v>0</v>
          </cell>
        </row>
        <row r="3903">
          <cell r="D3903">
            <v>0</v>
          </cell>
        </row>
        <row r="3904">
          <cell r="D3904">
            <v>0</v>
          </cell>
        </row>
        <row r="3905">
          <cell r="D3905">
            <v>0</v>
          </cell>
        </row>
        <row r="3906">
          <cell r="D3906">
            <v>0</v>
          </cell>
        </row>
        <row r="3907">
          <cell r="D3907">
            <v>0</v>
          </cell>
        </row>
        <row r="3908">
          <cell r="D3908">
            <v>0</v>
          </cell>
        </row>
        <row r="3909">
          <cell r="D3909">
            <v>0</v>
          </cell>
        </row>
        <row r="3910">
          <cell r="D3910">
            <v>0</v>
          </cell>
        </row>
        <row r="3911">
          <cell r="D3911">
            <v>0</v>
          </cell>
        </row>
        <row r="3912">
          <cell r="D3912">
            <v>0</v>
          </cell>
        </row>
        <row r="3913">
          <cell r="D3913">
            <v>0</v>
          </cell>
        </row>
        <row r="3914">
          <cell r="D3914">
            <v>0</v>
          </cell>
        </row>
        <row r="3915">
          <cell r="D3915">
            <v>0</v>
          </cell>
        </row>
        <row r="3916">
          <cell r="D3916">
            <v>0</v>
          </cell>
        </row>
        <row r="3917">
          <cell r="D3917">
            <v>0</v>
          </cell>
        </row>
        <row r="3918">
          <cell r="D3918">
            <v>0</v>
          </cell>
        </row>
        <row r="3919">
          <cell r="D3919">
            <v>0</v>
          </cell>
        </row>
        <row r="3920">
          <cell r="D3920">
            <v>0</v>
          </cell>
        </row>
        <row r="3921">
          <cell r="D3921">
            <v>0</v>
          </cell>
        </row>
        <row r="3922">
          <cell r="D3922">
            <v>0</v>
          </cell>
        </row>
        <row r="3923">
          <cell r="D3923">
            <v>0</v>
          </cell>
        </row>
        <row r="3924">
          <cell r="D3924">
            <v>0</v>
          </cell>
        </row>
        <row r="3925">
          <cell r="D3925">
            <v>0</v>
          </cell>
        </row>
        <row r="3926">
          <cell r="D3926">
            <v>0</v>
          </cell>
        </row>
        <row r="3927">
          <cell r="D3927">
            <v>0</v>
          </cell>
        </row>
        <row r="3928">
          <cell r="D3928">
            <v>0</v>
          </cell>
        </row>
        <row r="3929">
          <cell r="D3929">
            <v>0</v>
          </cell>
        </row>
        <row r="3930">
          <cell r="D3930">
            <v>0</v>
          </cell>
        </row>
        <row r="3931">
          <cell r="D3931">
            <v>0</v>
          </cell>
        </row>
        <row r="3932">
          <cell r="D3932">
            <v>0</v>
          </cell>
        </row>
        <row r="3933">
          <cell r="D3933">
            <v>0</v>
          </cell>
        </row>
        <row r="3934">
          <cell r="D3934">
            <v>0</v>
          </cell>
        </row>
        <row r="3935">
          <cell r="D3935">
            <v>0</v>
          </cell>
        </row>
        <row r="3936">
          <cell r="D3936">
            <v>0</v>
          </cell>
        </row>
        <row r="3937">
          <cell r="D3937">
            <v>0</v>
          </cell>
        </row>
        <row r="3938">
          <cell r="D3938">
            <v>0</v>
          </cell>
        </row>
        <row r="3939">
          <cell r="D3939">
            <v>0</v>
          </cell>
        </row>
        <row r="3940">
          <cell r="D3940">
            <v>0</v>
          </cell>
        </row>
        <row r="3941">
          <cell r="D3941">
            <v>0</v>
          </cell>
        </row>
        <row r="3942">
          <cell r="D3942">
            <v>0</v>
          </cell>
        </row>
        <row r="3943">
          <cell r="D3943">
            <v>0</v>
          </cell>
        </row>
        <row r="3944">
          <cell r="D3944">
            <v>0</v>
          </cell>
        </row>
        <row r="3945">
          <cell r="D3945">
            <v>0</v>
          </cell>
        </row>
        <row r="3946">
          <cell r="D3946">
            <v>0</v>
          </cell>
        </row>
        <row r="3947">
          <cell r="D3947">
            <v>0</v>
          </cell>
        </row>
        <row r="3948">
          <cell r="D3948">
            <v>0</v>
          </cell>
        </row>
        <row r="3949">
          <cell r="D3949">
            <v>0</v>
          </cell>
        </row>
        <row r="3950">
          <cell r="D3950">
            <v>0</v>
          </cell>
        </row>
        <row r="3951">
          <cell r="D3951">
            <v>0</v>
          </cell>
        </row>
        <row r="3952">
          <cell r="D3952">
            <v>0</v>
          </cell>
        </row>
        <row r="3953">
          <cell r="D3953">
            <v>0</v>
          </cell>
        </row>
        <row r="3954">
          <cell r="D3954">
            <v>0</v>
          </cell>
        </row>
        <row r="3955">
          <cell r="D3955">
            <v>0</v>
          </cell>
        </row>
        <row r="3956">
          <cell r="D3956">
            <v>0</v>
          </cell>
        </row>
        <row r="3957">
          <cell r="D3957">
            <v>0</v>
          </cell>
        </row>
        <row r="3958">
          <cell r="D3958">
            <v>0</v>
          </cell>
        </row>
        <row r="3959">
          <cell r="D3959">
            <v>0</v>
          </cell>
        </row>
        <row r="3960">
          <cell r="D3960">
            <v>0</v>
          </cell>
        </row>
        <row r="3961">
          <cell r="D3961">
            <v>0</v>
          </cell>
        </row>
        <row r="3962">
          <cell r="D3962">
            <v>0</v>
          </cell>
        </row>
        <row r="3963">
          <cell r="D3963">
            <v>0</v>
          </cell>
        </row>
        <row r="3964">
          <cell r="D3964">
            <v>0</v>
          </cell>
        </row>
        <row r="3965">
          <cell r="D3965">
            <v>0</v>
          </cell>
        </row>
        <row r="3966">
          <cell r="D3966">
            <v>0</v>
          </cell>
        </row>
        <row r="3967">
          <cell r="D3967">
            <v>0</v>
          </cell>
        </row>
        <row r="3968">
          <cell r="D3968">
            <v>0</v>
          </cell>
        </row>
        <row r="3969">
          <cell r="D3969">
            <v>0</v>
          </cell>
        </row>
        <row r="3970">
          <cell r="D3970">
            <v>0</v>
          </cell>
        </row>
        <row r="3971">
          <cell r="D3971">
            <v>0</v>
          </cell>
        </row>
        <row r="3972">
          <cell r="D3972">
            <v>0</v>
          </cell>
        </row>
        <row r="3973">
          <cell r="D3973">
            <v>0</v>
          </cell>
        </row>
        <row r="3974">
          <cell r="D3974">
            <v>0</v>
          </cell>
        </row>
        <row r="3975">
          <cell r="D3975">
            <v>0</v>
          </cell>
        </row>
        <row r="3976">
          <cell r="D3976">
            <v>0</v>
          </cell>
        </row>
        <row r="3977">
          <cell r="D3977">
            <v>0</v>
          </cell>
        </row>
        <row r="3978">
          <cell r="D3978">
            <v>0</v>
          </cell>
        </row>
        <row r="3979">
          <cell r="D3979">
            <v>0</v>
          </cell>
        </row>
        <row r="3980">
          <cell r="D3980">
            <v>0</v>
          </cell>
        </row>
        <row r="3981">
          <cell r="D3981">
            <v>0</v>
          </cell>
        </row>
        <row r="3982">
          <cell r="D3982">
            <v>0</v>
          </cell>
        </row>
        <row r="3983">
          <cell r="D3983">
            <v>0</v>
          </cell>
        </row>
        <row r="3984">
          <cell r="D3984">
            <v>0</v>
          </cell>
        </row>
        <row r="3985">
          <cell r="D3985">
            <v>0</v>
          </cell>
        </row>
        <row r="3986">
          <cell r="D3986">
            <v>0</v>
          </cell>
        </row>
        <row r="3987">
          <cell r="D3987">
            <v>0</v>
          </cell>
        </row>
        <row r="3988">
          <cell r="D3988">
            <v>0</v>
          </cell>
        </row>
        <row r="3989">
          <cell r="D3989">
            <v>0</v>
          </cell>
        </row>
        <row r="3990">
          <cell r="D3990">
            <v>0</v>
          </cell>
        </row>
        <row r="3991">
          <cell r="D3991">
            <v>0</v>
          </cell>
        </row>
        <row r="3992">
          <cell r="D3992">
            <v>0</v>
          </cell>
        </row>
        <row r="3993">
          <cell r="D3993">
            <v>0</v>
          </cell>
        </row>
        <row r="3994">
          <cell r="D3994">
            <v>0</v>
          </cell>
        </row>
        <row r="3995">
          <cell r="D3995">
            <v>0</v>
          </cell>
        </row>
        <row r="3996">
          <cell r="D3996">
            <v>0</v>
          </cell>
        </row>
        <row r="3997">
          <cell r="D3997">
            <v>0</v>
          </cell>
        </row>
        <row r="3998">
          <cell r="D3998">
            <v>0</v>
          </cell>
        </row>
        <row r="3999">
          <cell r="D3999">
            <v>0</v>
          </cell>
        </row>
        <row r="4000">
          <cell r="D4000">
            <v>0</v>
          </cell>
        </row>
        <row r="4001">
          <cell r="D4001">
            <v>0</v>
          </cell>
        </row>
        <row r="4002">
          <cell r="D4002">
            <v>0</v>
          </cell>
        </row>
        <row r="4003">
          <cell r="D4003">
            <v>0</v>
          </cell>
        </row>
        <row r="4004">
          <cell r="D4004">
            <v>0</v>
          </cell>
        </row>
        <row r="4005">
          <cell r="D4005">
            <v>0</v>
          </cell>
        </row>
        <row r="4006">
          <cell r="D4006">
            <v>0</v>
          </cell>
        </row>
        <row r="4007">
          <cell r="D4007">
            <v>0</v>
          </cell>
        </row>
        <row r="4008">
          <cell r="D4008">
            <v>0</v>
          </cell>
        </row>
        <row r="4009">
          <cell r="D4009">
            <v>0</v>
          </cell>
        </row>
        <row r="4010">
          <cell r="D4010">
            <v>0</v>
          </cell>
        </row>
        <row r="4011">
          <cell r="D4011">
            <v>0</v>
          </cell>
        </row>
        <row r="4012">
          <cell r="D4012">
            <v>0</v>
          </cell>
        </row>
        <row r="4013">
          <cell r="D4013">
            <v>0</v>
          </cell>
        </row>
        <row r="4014">
          <cell r="D4014">
            <v>0</v>
          </cell>
        </row>
        <row r="4015">
          <cell r="D4015">
            <v>0</v>
          </cell>
        </row>
        <row r="4016">
          <cell r="D4016">
            <v>0</v>
          </cell>
        </row>
        <row r="4017">
          <cell r="D4017">
            <v>0</v>
          </cell>
        </row>
        <row r="4018">
          <cell r="D4018">
            <v>0</v>
          </cell>
        </row>
        <row r="4019">
          <cell r="D4019">
            <v>0</v>
          </cell>
        </row>
        <row r="4020">
          <cell r="D4020">
            <v>0</v>
          </cell>
        </row>
        <row r="4021">
          <cell r="D4021">
            <v>0</v>
          </cell>
        </row>
        <row r="4022">
          <cell r="D4022">
            <v>0</v>
          </cell>
        </row>
        <row r="4023">
          <cell r="D4023">
            <v>0</v>
          </cell>
        </row>
        <row r="4024">
          <cell r="D4024">
            <v>0</v>
          </cell>
        </row>
        <row r="4025">
          <cell r="D4025">
            <v>0</v>
          </cell>
        </row>
        <row r="4026">
          <cell r="D4026">
            <v>0</v>
          </cell>
        </row>
        <row r="4027">
          <cell r="D4027">
            <v>0</v>
          </cell>
        </row>
        <row r="4028">
          <cell r="D4028">
            <v>0</v>
          </cell>
        </row>
        <row r="4029">
          <cell r="D4029">
            <v>0</v>
          </cell>
        </row>
        <row r="4030">
          <cell r="D4030">
            <v>0</v>
          </cell>
        </row>
        <row r="4031">
          <cell r="D4031">
            <v>0</v>
          </cell>
        </row>
        <row r="4032">
          <cell r="D4032">
            <v>0</v>
          </cell>
        </row>
        <row r="4033">
          <cell r="D4033">
            <v>0</v>
          </cell>
        </row>
        <row r="4034">
          <cell r="D4034">
            <v>0</v>
          </cell>
        </row>
        <row r="4035">
          <cell r="D4035">
            <v>0</v>
          </cell>
        </row>
        <row r="4036">
          <cell r="D4036">
            <v>0</v>
          </cell>
        </row>
        <row r="4037">
          <cell r="D4037">
            <v>0</v>
          </cell>
        </row>
        <row r="4038">
          <cell r="D4038">
            <v>0</v>
          </cell>
        </row>
        <row r="4039">
          <cell r="D4039">
            <v>0</v>
          </cell>
        </row>
        <row r="4040">
          <cell r="D4040">
            <v>0</v>
          </cell>
        </row>
        <row r="4041">
          <cell r="D4041">
            <v>0</v>
          </cell>
        </row>
        <row r="4042">
          <cell r="D4042">
            <v>0</v>
          </cell>
        </row>
        <row r="4043">
          <cell r="D4043">
            <v>0</v>
          </cell>
        </row>
        <row r="4044">
          <cell r="D4044">
            <v>0</v>
          </cell>
        </row>
        <row r="4045">
          <cell r="D4045">
            <v>0</v>
          </cell>
        </row>
        <row r="4046">
          <cell r="D4046">
            <v>0</v>
          </cell>
        </row>
        <row r="4047">
          <cell r="D4047">
            <v>0</v>
          </cell>
        </row>
        <row r="4048">
          <cell r="D4048">
            <v>0</v>
          </cell>
        </row>
        <row r="4049">
          <cell r="D4049">
            <v>0</v>
          </cell>
        </row>
        <row r="4050">
          <cell r="D4050">
            <v>0</v>
          </cell>
        </row>
        <row r="4051">
          <cell r="D4051">
            <v>0</v>
          </cell>
        </row>
        <row r="4052">
          <cell r="D4052">
            <v>0</v>
          </cell>
        </row>
        <row r="4053">
          <cell r="D4053">
            <v>0</v>
          </cell>
        </row>
        <row r="4054">
          <cell r="D4054">
            <v>0</v>
          </cell>
        </row>
        <row r="4055">
          <cell r="D4055">
            <v>0</v>
          </cell>
        </row>
        <row r="4056">
          <cell r="D4056">
            <v>0</v>
          </cell>
        </row>
        <row r="4057">
          <cell r="D4057">
            <v>0</v>
          </cell>
        </row>
        <row r="4058">
          <cell r="D4058">
            <v>0</v>
          </cell>
        </row>
        <row r="4059">
          <cell r="D4059">
            <v>0</v>
          </cell>
        </row>
        <row r="4060">
          <cell r="D4060">
            <v>0</v>
          </cell>
        </row>
        <row r="4061">
          <cell r="D4061">
            <v>0</v>
          </cell>
        </row>
        <row r="4062">
          <cell r="D4062">
            <v>0</v>
          </cell>
        </row>
        <row r="4063">
          <cell r="D4063">
            <v>0</v>
          </cell>
        </row>
        <row r="4064">
          <cell r="D4064">
            <v>0</v>
          </cell>
        </row>
        <row r="4065">
          <cell r="D4065">
            <v>0</v>
          </cell>
        </row>
        <row r="4066">
          <cell r="D4066">
            <v>0</v>
          </cell>
        </row>
        <row r="4067">
          <cell r="D4067">
            <v>0</v>
          </cell>
        </row>
        <row r="4068">
          <cell r="D4068">
            <v>0</v>
          </cell>
        </row>
        <row r="4069">
          <cell r="D4069">
            <v>0</v>
          </cell>
        </row>
        <row r="4070">
          <cell r="D4070">
            <v>0</v>
          </cell>
        </row>
        <row r="4071">
          <cell r="D4071">
            <v>0</v>
          </cell>
        </row>
        <row r="4072">
          <cell r="D4072">
            <v>0</v>
          </cell>
        </row>
        <row r="4073">
          <cell r="D4073">
            <v>0</v>
          </cell>
        </row>
        <row r="4074">
          <cell r="D4074">
            <v>0</v>
          </cell>
        </row>
        <row r="4075">
          <cell r="D4075">
            <v>0</v>
          </cell>
        </row>
        <row r="4076">
          <cell r="D4076">
            <v>0</v>
          </cell>
        </row>
        <row r="4077">
          <cell r="D4077">
            <v>0</v>
          </cell>
        </row>
        <row r="4078">
          <cell r="D4078">
            <v>0</v>
          </cell>
        </row>
        <row r="4079">
          <cell r="D4079">
            <v>0</v>
          </cell>
        </row>
        <row r="4080">
          <cell r="D4080">
            <v>0</v>
          </cell>
        </row>
        <row r="4081">
          <cell r="D4081">
            <v>0</v>
          </cell>
        </row>
        <row r="4082">
          <cell r="D4082">
            <v>0</v>
          </cell>
        </row>
        <row r="4083">
          <cell r="D4083">
            <v>0</v>
          </cell>
        </row>
        <row r="4084">
          <cell r="D4084">
            <v>0</v>
          </cell>
        </row>
        <row r="4085">
          <cell r="D4085">
            <v>0</v>
          </cell>
        </row>
        <row r="4086">
          <cell r="D4086">
            <v>0</v>
          </cell>
        </row>
        <row r="4087">
          <cell r="D4087">
            <v>0</v>
          </cell>
        </row>
        <row r="4088">
          <cell r="D4088">
            <v>0</v>
          </cell>
        </row>
        <row r="4089">
          <cell r="D4089">
            <v>0</v>
          </cell>
        </row>
        <row r="4090">
          <cell r="D4090">
            <v>0</v>
          </cell>
        </row>
        <row r="4091">
          <cell r="D4091">
            <v>0</v>
          </cell>
        </row>
        <row r="4092">
          <cell r="D4092">
            <v>0</v>
          </cell>
        </row>
      </sheetData>
      <sheetData sheetId="14">
        <row r="2">
          <cell r="A2" t="str">
            <v>CRC</v>
          </cell>
        </row>
        <row r="3">
          <cell r="A3" t="str">
            <v>USD</v>
          </cell>
        </row>
      </sheetData>
      <sheetData sheetId="15">
        <row r="35">
          <cell r="B35" t="str">
            <v>Anual</v>
          </cell>
        </row>
      </sheetData>
      <sheetData sheetId="16">
        <row r="2">
          <cell r="A2" t="str">
            <v>SI</v>
          </cell>
        </row>
        <row r="3">
          <cell r="A3" t="str">
            <v>NO</v>
          </cell>
        </row>
      </sheetData>
      <sheetData sheetId="17" refreshError="1"/>
      <sheetData sheetId="18">
        <row r="1">
          <cell r="A1" t="str">
            <v>Análisis</v>
          </cell>
        </row>
        <row r="2">
          <cell r="A2" t="str">
            <v>Pre-análisis</v>
          </cell>
        </row>
        <row r="3">
          <cell r="A3" t="str">
            <v>Cotización</v>
          </cell>
        </row>
      </sheetData>
      <sheetData sheetId="19" refreshError="1"/>
      <sheetData sheetId="20" refreshError="1"/>
      <sheetData sheetId="21">
        <row r="1">
          <cell r="A1" t="str">
            <v>Administrador</v>
          </cell>
        </row>
        <row r="2">
          <cell r="A2" t="str">
            <v>Cotizador</v>
          </cell>
        </row>
        <row r="3">
          <cell r="A3" t="str">
            <v>Servicio al Cliente</v>
          </cell>
        </row>
        <row r="4">
          <cell r="A4" t="str">
            <v>Analista de Crédito</v>
          </cell>
        </row>
        <row r="5">
          <cell r="A5" t="str">
            <v>Admin. Analista</v>
          </cell>
        </row>
      </sheetData>
      <sheetData sheetId="22">
        <row r="1">
          <cell r="A1" t="str">
            <v>Prendario</v>
          </cell>
        </row>
        <row r="2">
          <cell r="A2" t="str">
            <v>Leasing</v>
          </cell>
        </row>
      </sheetData>
      <sheetData sheetId="23" refreshError="1"/>
      <sheetData sheetId="24" refreshError="1"/>
      <sheetData sheetId="25" refreshError="1"/>
      <sheetData sheetId="26" refreshError="1"/>
      <sheetData sheetId="2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gef"/>
      <sheetName val="Moodys"/>
      <sheetName val="Desempeño Financiero"/>
      <sheetName val="Supuestos"/>
      <sheetName val="Auxiliar Ventas"/>
      <sheetName val="Deudas"/>
      <sheetName val="Flujo SUGEF"/>
      <sheetName val="Trdc"/>
      <sheetName val="CF Base CRC"/>
      <sheetName val="CF Down CRC"/>
      <sheetName val="CF Base USD"/>
      <sheetName val="CF Down USD"/>
      <sheetName val="CF Sugef CRC"/>
      <sheetName val="CF Base Mensual"/>
      <sheetName val="CF DOWN Mensual"/>
      <sheetName val="Forex"/>
      <sheetName val="Deuda_Base"/>
      <sheetName val="Deuda_Down"/>
      <sheetName val="Lineas_Down"/>
      <sheetName val="Lineas_Sensibilizado"/>
      <sheetName val="Lineas_Base"/>
    </sheetNames>
    <sheetDataSet>
      <sheetData sheetId="0"/>
      <sheetData sheetId="1"/>
      <sheetData sheetId="2">
        <row r="4">
          <cell r="G4">
            <v>12</v>
          </cell>
        </row>
      </sheetData>
      <sheetData sheetId="3">
        <row r="1">
          <cell r="F1">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gef"/>
      <sheetName val="Moodys"/>
      <sheetName val="Desempeño Financiero"/>
      <sheetName val="Supuestos"/>
      <sheetName val="Auxiliar Ventas"/>
      <sheetName val="Deudas"/>
      <sheetName val="Flujo SUGEF"/>
      <sheetName val="Trdc"/>
      <sheetName val="CF Base CRC"/>
      <sheetName val="CF Down CRC"/>
      <sheetName val="CF Base USD"/>
      <sheetName val="CF Down USD"/>
      <sheetName val="CF Sugef CRC"/>
      <sheetName val="CF Base Mensual"/>
      <sheetName val="CF DOWN Mensual"/>
      <sheetName val="Forex"/>
      <sheetName val="Deuda_Base"/>
      <sheetName val="Deuda_Down"/>
      <sheetName val="Lineas_Down"/>
      <sheetName val="Lineas_Sensibilizado"/>
      <sheetName val="Lineas_Base"/>
    </sheetNames>
    <sheetDataSet>
      <sheetData sheetId="0"/>
      <sheetData sheetId="1"/>
      <sheetData sheetId="2">
        <row r="4">
          <cell r="G4">
            <v>12</v>
          </cell>
        </row>
      </sheetData>
      <sheetData sheetId="3">
        <row r="1">
          <cell r="F1">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ECCION"/>
      <sheetName val="OFERTA"/>
      <sheetName val="CARATULA"/>
      <sheetName val="Anexo 1"/>
      <sheetName val="Login"/>
      <sheetName val="ACEPTACION"/>
      <sheetName val="RECURSOS"/>
      <sheetName val="Usuarios"/>
      <sheetName val="TiposUsuarios"/>
      <sheetName val="CRITERIOS DE SELECCION"/>
      <sheetName val="CRITERIOS DE OFERTA"/>
      <sheetName val="CRITERIOS DE CARATULA"/>
      <sheetName val="CRITERIOS DE ACEPTACION"/>
      <sheetName val="OTROS CRITERIOS"/>
      <sheetName val="CODIGOS"/>
      <sheetName val="MAPEO"/>
    </sheetNames>
    <sheetDataSet>
      <sheetData sheetId="0"/>
      <sheetData sheetId="1"/>
      <sheetData sheetId="2"/>
      <sheetData sheetId="3"/>
      <sheetData sheetId="4"/>
      <sheetData sheetId="5"/>
      <sheetData sheetId="6"/>
      <sheetData sheetId="7"/>
      <sheetData sheetId="8">
        <row r="1">
          <cell r="A1" t="str">
            <v>Administrador</v>
          </cell>
        </row>
        <row r="2">
          <cell r="A2" t="str">
            <v>Administrador TI</v>
          </cell>
        </row>
        <row r="3">
          <cell r="A3" t="str">
            <v>Analista de Crédito</v>
          </cell>
        </row>
        <row r="4">
          <cell r="A4" t="str">
            <v>Ejecutivo de Negocios</v>
          </cell>
        </row>
      </sheetData>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ALeerBPM"/>
      <sheetName val="SELECCIÓN"/>
      <sheetName val="OFERTA."/>
      <sheetName val="Anexo 1"/>
      <sheetName val="SELECCION"/>
      <sheetName val="OFERTA"/>
      <sheetName val="CARATULA"/>
      <sheetName val="Leasing"/>
      <sheetName val="Login"/>
      <sheetName val="ACEPTACION"/>
      <sheetName val="RECURSOS"/>
      <sheetName val="Usuarios"/>
      <sheetName val="TiposUsuarios"/>
      <sheetName val="CRITERIOS DE SELECCION"/>
      <sheetName val="CRITERIOS DE OFERTA"/>
      <sheetName val="CRITERIOS DE CARATULA"/>
      <sheetName val="CRITERIOS DE ACEPTACION"/>
      <sheetName val="OTROS CRITERIOS"/>
      <sheetName val="CODIGOS"/>
      <sheetName val="MAPE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A1" t="str">
            <v>Administrador</v>
          </cell>
        </row>
        <row r="2">
          <cell r="A2" t="str">
            <v>Administrador TI</v>
          </cell>
        </row>
        <row r="3">
          <cell r="A3" t="str">
            <v>Analista de Crédito</v>
          </cell>
        </row>
        <row r="4">
          <cell r="A4" t="str">
            <v>Ejecutivo de Negocios</v>
          </cell>
        </row>
      </sheetData>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ALeerBPM"/>
      <sheetName val="SELECCIÓN"/>
      <sheetName val="OFERTA."/>
      <sheetName val="Anexo 1"/>
      <sheetName val="SELECCION"/>
      <sheetName val="OFERTA"/>
      <sheetName val="CARATULA"/>
      <sheetName val="Leasing"/>
      <sheetName val="Login"/>
      <sheetName val="ACEPTACION"/>
      <sheetName val="RECURSOS"/>
      <sheetName val="Usuarios"/>
      <sheetName val="TiposUsuarios"/>
      <sheetName val="CRITERIOS DE SELECCION"/>
      <sheetName val="CRITERIOS DE OFERTA"/>
      <sheetName val="CRITERIOS DE CARATULA"/>
      <sheetName val="CRITERIOS DE ACEPTACION"/>
      <sheetName val="OTROS CRITERIOS"/>
      <sheetName val="CODIGOS"/>
      <sheetName val="MAPE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
          <cell r="A1" t="str">
            <v>Administrador</v>
          </cell>
        </row>
        <row r="2">
          <cell r="A2" t="str">
            <v>Administrador TI</v>
          </cell>
        </row>
        <row r="3">
          <cell r="A3" t="str">
            <v>Analista de Crédito</v>
          </cell>
        </row>
        <row r="4">
          <cell r="A4" t="str">
            <v>Ejecutivo de Negocios</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Gustavo  Gutierrez Alfaro" refreshedDate="42948.727944675928" createdVersion="4" refreshedVersion="5" minRefreshableVersion="3" recordCount="398">
  <cacheSource type="worksheet">
    <worksheetSource ref="A1:J399" sheet="MAPEO"/>
  </cacheSource>
  <cacheFields count="10">
    <cacheField name="l" numFmtId="49">
      <sharedItems/>
    </cacheField>
    <cacheField name="CIIU Nivel 4" numFmtId="0">
      <sharedItems containsSemiMixedTypes="0" containsString="0" containsNumber="1" containsInteger="1" minValue="111" maxValue="9900"/>
    </cacheField>
    <cacheField name="CIIU Detallado" numFmtId="0">
      <sharedItems/>
    </cacheField>
    <cacheField name="SUGEF resumen  // SUGEF General sector económico" numFmtId="0">
      <sharedItems/>
    </cacheField>
    <cacheField name="SUGEF Detallado" numFmtId="0">
      <sharedItems/>
    </cacheField>
    <cacheField name="N" numFmtId="0">
      <sharedItems/>
    </cacheField>
    <cacheField name="SUGEF Detallado Actividad" numFmtId="0">
      <sharedItems/>
    </cacheField>
    <cacheField name="PIB // ACTIVIDAD ECONOMICA" numFmtId="0">
      <sharedItems/>
    </cacheField>
    <cacheField name="Concatenado" numFmtId="0">
      <sharedItems/>
    </cacheField>
    <cacheField name="Lista" numFmtId="0">
      <sharedItems count="30">
        <s v=""/>
        <s v="A021105-Sorgo" u="1"/>
        <s v="A02182-Tabaco" u="1"/>
        <s v="A02142-Cultivo de flores y plantas ornamentales para vivero (para exportación)" u="1"/>
        <s v="D52-Reciclaje" u="1"/>
        <s v="Y909-Otras actividades de la administración pública no contempladas en las anteriores" u="1"/>
        <s v="A021106-Soya" u="1"/>
        <s v="A021154-Ñame, ñampí y tiquisque" u="1"/>
        <s v="A021202-Cultivo de hortalizas, legumbres y especialidades hortícolas" u="1"/>
        <s v="A02181-Algodón" u="1"/>
        <s v="A021152-Yuca" u="1"/>
        <s v="A02189-Otros cultivos" u="1"/>
        <s v="A02144-Cultivo de productos de semillero" u="1"/>
        <s v="Y903-Gestión judicial" u="1"/>
        <s v="D22-Refinamiento de petróleo, combustible nuclear y fabricación de coque" u="1"/>
        <s v="Y904-Gestión electoral" u="1"/>
        <s v="A021201-Cultivo de vegetales" u="1"/>
        <s v="A021101-Arroz" u="1"/>
        <s v="A021153-Camote" u="1"/>
        <s v="D28-Manufactura de otros productos minerales no metálicos" u="1"/>
        <s v="A02149-Cultivo de otras plantas y actividades conexas" u="1"/>
        <s v="A021190-Otros granos comestibles y verduras" u="1"/>
        <s v="A021151-Papa" u="1"/>
        <s v="Y901-Gestión legislativa" u="1"/>
        <s v="A02143-Cultivo y elaboración de otros productos de vivero" u="1"/>
        <s v="A021103-Maíz" u="1"/>
        <s v="A021107-Macadamia" u="1"/>
        <s v="A021104-Frijol" u="1"/>
        <s v="A021102-Café" u="1"/>
        <s v="A02141-Cultivo de flores y plantas ornamentales para vivero (no para exportación)"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98">
  <r>
    <s v="A"/>
    <n v="111"/>
    <s v="Cultivo de cereales y otros cultivos n.c.p."/>
    <s v="A-Agricultura, ganadería, caza y actividades de servicios conexas"/>
    <s v="A021101"/>
    <s v="-"/>
    <s v="Arroz"/>
    <s v="Agricultura, silvicultura y pesca"/>
    <s v="A021101-Arroz"/>
    <x v="0"/>
  </r>
  <r>
    <s v="A"/>
    <n v="111"/>
    <s v="Cultivo de cereales y otros cultivos n.c.p."/>
    <s v="A-Agricultura, ganadería, caza y actividades de servicios conexas"/>
    <s v="A021102"/>
    <s v="-"/>
    <s v="Café"/>
    <s v="Agricultura, silvicultura y pesca"/>
    <s v="A021102-Café"/>
    <x v="0"/>
  </r>
  <r>
    <s v="A"/>
    <n v="111"/>
    <s v="Cultivo de cereales y otros cultivos n.c.p."/>
    <s v="A-Agricultura, ganadería, caza y actividades de servicios conexas"/>
    <s v="A021103"/>
    <s v="-"/>
    <s v="Maíz"/>
    <s v="Agricultura, silvicultura y pesca"/>
    <s v="A021103-Maíz"/>
    <x v="0"/>
  </r>
  <r>
    <s v="A"/>
    <n v="111"/>
    <s v="Cultivo de cereales y otros cultivos n.c.p."/>
    <s v="A-Agricultura, ganadería, caza y actividades de servicios conexas"/>
    <s v="A021104"/>
    <s v="-"/>
    <s v="Frijol"/>
    <s v="Agricultura, silvicultura y pesca"/>
    <s v="A021104-Frijol"/>
    <x v="0"/>
  </r>
  <r>
    <s v="A"/>
    <n v="111"/>
    <s v="Cultivo de cereales y otros cultivos n.c.p."/>
    <s v="A-Agricultura, ganadería, caza y actividades de servicios conexas"/>
    <s v="A021105"/>
    <s v="-"/>
    <s v="Sorgo"/>
    <s v="Agricultura, silvicultura y pesca"/>
    <s v="A021105-Sorgo"/>
    <x v="0"/>
  </r>
  <r>
    <s v="A"/>
    <n v="111"/>
    <s v="Cultivo de cereales y otros cultivos n.c.p."/>
    <s v="A-Agricultura, ganadería, caza y actividades de servicios conexas"/>
    <s v="A021106"/>
    <s v="-"/>
    <s v="Soya"/>
    <s v="Agricultura, silvicultura y pesca"/>
    <s v="A021106-Soya"/>
    <x v="0"/>
  </r>
  <r>
    <s v="A"/>
    <n v="111"/>
    <s v="Cultivo de cereales y otros cultivos n.c.p."/>
    <s v="A-Agricultura, ganadería, caza y actividades de servicios conexas"/>
    <s v="A021107"/>
    <s v="-"/>
    <s v="Macadamia"/>
    <s v="Agricultura, silvicultura y pesca"/>
    <s v="A021107-Macadamia"/>
    <x v="0"/>
  </r>
  <r>
    <s v="A"/>
    <n v="111"/>
    <s v="Cultivo de cereales y otros cultivos n.c.p."/>
    <s v="A-Agricultura, ganadería, caza y actividades de servicios conexas"/>
    <s v="A021151"/>
    <s v="-"/>
    <s v="Papa"/>
    <s v="Agricultura, silvicultura y pesca"/>
    <s v="A021151-Papa"/>
    <x v="0"/>
  </r>
  <r>
    <s v="A"/>
    <n v="111"/>
    <s v="Cultivo de cereales y otros cultivos n.c.p."/>
    <s v="A-Agricultura, ganadería, caza y actividades de servicios conexas"/>
    <s v="A021152"/>
    <s v="-"/>
    <s v="Yuca"/>
    <s v="Agricultura, silvicultura y pesca"/>
    <s v="A021152-Yuca"/>
    <x v="0"/>
  </r>
  <r>
    <s v="A"/>
    <n v="111"/>
    <s v="Cultivo de cereales y otros cultivos n.c.p."/>
    <s v="A-Agricultura, ganadería, caza y actividades de servicios conexas"/>
    <s v="A021153"/>
    <s v="-"/>
    <s v="Camote"/>
    <s v="Agricultura, silvicultura y pesca"/>
    <s v="A021153-Camote"/>
    <x v="0"/>
  </r>
  <r>
    <s v="A"/>
    <n v="111"/>
    <s v="Cultivo de cereales y otros cultivos n.c.p."/>
    <s v="A-Agricultura, ganadería, caza y actividades de servicios conexas"/>
    <s v="A021154"/>
    <s v="-"/>
    <s v="Ñame, ñampí y tiquisque"/>
    <s v="Agricultura, silvicultura y pesca"/>
    <s v="A021154-Ñame, ñampí y tiquisque"/>
    <x v="0"/>
  </r>
  <r>
    <s v="A"/>
    <n v="111"/>
    <s v="Cultivo de cereales y otros cultivos n.c.p."/>
    <s v="A-Agricultura, ganadería, caza y actividades de servicios conexas"/>
    <s v="A021190"/>
    <s v="-"/>
    <s v="Otros granos comestibles y verduras"/>
    <s v="Agricultura, silvicultura y pesca"/>
    <s v="A021190-Otros granos comestibles y verduras"/>
    <x v="0"/>
  </r>
  <r>
    <s v="A"/>
    <n v="111"/>
    <s v="Cultivo de cereales y otros cultivos n.c.p."/>
    <s v="A-Agricultura, ganadería, caza y actividades de servicios conexas"/>
    <s v="A021201"/>
    <s v="-"/>
    <s v="Cultivo de vegetales"/>
    <s v="Agricultura, silvicultura y pesca"/>
    <s v="A021201-Cultivo de vegetales"/>
    <x v="0"/>
  </r>
  <r>
    <s v="A"/>
    <n v="111"/>
    <s v="Cultivo de cereales y otros cultivos n.c.p."/>
    <s v="A-Agricultura, ganadería, caza y actividades de servicios conexas"/>
    <s v="A02181"/>
    <s v="-"/>
    <s v="Algodón"/>
    <s v="Agricultura, silvicultura y pesca"/>
    <s v="A02181-Algodón"/>
    <x v="0"/>
  </r>
  <r>
    <s v="A"/>
    <n v="111"/>
    <s v="Cultivo de cereales y otros cultivos n.c.p."/>
    <s v="A-Agricultura, ganadería, caza y actividades de servicios conexas"/>
    <s v="A02182"/>
    <s v="-"/>
    <s v="Tabaco"/>
    <s v="Agricultura, silvicultura y pesca"/>
    <s v="A02182-Tabaco"/>
    <x v="0"/>
  </r>
  <r>
    <s v="A"/>
    <n v="111"/>
    <s v="Cultivo de cereales y otros cultivos n.c.p."/>
    <s v="A-Agricultura, ganadería, caza y actividades de servicios conexas"/>
    <s v="A02189"/>
    <s v="-"/>
    <s v="Otros cultivos"/>
    <s v="Agricultura, silvicultura y pesca"/>
    <s v="A02189-Otros cultivos"/>
    <x v="0"/>
  </r>
  <r>
    <s v="A"/>
    <n v="112"/>
    <s v="Cultivo de hortalizas y legumbres, especialidades hortícolas y productos de vivero"/>
    <s v="A-Agricultura, ganadería, caza y actividades de servicios conexas"/>
    <s v="A021202"/>
    <s v="-"/>
    <s v="Cultivo de hortalizas, legumbres y especialidades hortícolas"/>
    <s v="Agricultura, silvicultura y pesca"/>
    <s v="A021202-Cultivo de hortalizas, legumbres y especialidades hortícolas"/>
    <x v="0"/>
  </r>
  <r>
    <s v="A"/>
    <n v="112"/>
    <s v="Cultivo de hortalizas y legumbres, especialidades hortícolas y productos de vivero"/>
    <s v="A-Agricultura, ganadería, caza y actividades de servicios conexas"/>
    <s v="A02141"/>
    <s v="-"/>
    <s v="Cultivo de flores y plantas ornamentales para vivero (no para exportación)"/>
    <s v="Agricultura, silvicultura y pesca"/>
    <s v="A02141-Cultivo de flores y plantas ornamentales para vivero (no para exportación)"/>
    <x v="0"/>
  </r>
  <r>
    <s v="A"/>
    <n v="112"/>
    <s v="Cultivo de hortalizas y legumbres, especialidades hortícolas y productos de vivero"/>
    <s v="A-Agricultura, ganadería, caza y actividades de servicios conexas"/>
    <s v="A02142"/>
    <s v="-"/>
    <s v="Cultivo de flores y plantas ornamentales para vivero (para exportación)"/>
    <s v="Agricultura, silvicultura y pesca"/>
    <s v="A02142-Cultivo de flores y plantas ornamentales para vivero (para exportación)"/>
    <x v="0"/>
  </r>
  <r>
    <s v="A"/>
    <n v="112"/>
    <s v="Cultivo de hortalizas y legumbres, especialidades hortícolas y productos de vivero"/>
    <s v="A-Agricultura, ganadería, caza y actividades de servicios conexas"/>
    <s v="A02143"/>
    <s v="-"/>
    <s v="Cultivo y elaboración de otros productos de vivero"/>
    <s v="Agricultura, silvicultura y pesca"/>
    <s v="A02143-Cultivo y elaboración de otros productos de vivero"/>
    <x v="0"/>
  </r>
  <r>
    <s v="A"/>
    <n v="112"/>
    <s v="Cultivo de hortalizas y legumbres, especialidades hortícolas y productos de vivero"/>
    <s v="A-Agricultura, ganadería, caza y actividades de servicios conexas"/>
    <s v="A02144"/>
    <s v="-"/>
    <s v="Cultivo de productos de semillero"/>
    <s v="Agricultura, silvicultura y pesca"/>
    <s v="A02144-Cultivo de productos de semillero"/>
    <x v="0"/>
  </r>
  <r>
    <s v="A"/>
    <n v="112"/>
    <s v="Cultivo de hortalizas y legumbres, especialidades hortícolas y productos de vivero"/>
    <s v="A-Agricultura, ganadería, caza y actividades de servicios conexas"/>
    <s v="A02149"/>
    <s v="-"/>
    <s v="Cultivo de otras plantas y actividades conexas"/>
    <s v="Agricultura, silvicultura y pesca"/>
    <s v="A02149-Cultivo de otras plantas y actividades conexas"/>
    <x v="0"/>
  </r>
  <r>
    <s v="A"/>
    <n v="113"/>
    <s v="Cultivo de frutas, nueces, plantas cuyas hojas o frutas se utilizan para preparar bebidas, y especias"/>
    <s v="A-Agricultura, ganadería, caza y actividades de servicios conexas"/>
    <s v="A0213101"/>
    <s v="-"/>
    <s v="Melón"/>
    <s v="Agricultura, silvicultura y pesca"/>
    <s v="A0213101-Melón"/>
    <x v="0"/>
  </r>
  <r>
    <s v="A"/>
    <n v="113"/>
    <s v="Cultivo de frutas, nueces, plantas cuyas hojas o frutas se utilizan para preparar bebidas, y especias"/>
    <s v="A-Agricultura, ganadería, caza y actividades de servicios conexas"/>
    <s v="A0213102"/>
    <s v="-"/>
    <s v="Banano"/>
    <s v="Agricultura, silvicultura y pesca"/>
    <s v="A0213102-Banano"/>
    <x v="0"/>
  </r>
  <r>
    <s v="A"/>
    <n v="113"/>
    <s v="Cultivo de frutas, nueces, plantas cuyas hojas o frutas se utilizan para preparar bebidas, y especias"/>
    <s v="A-Agricultura, ganadería, caza y actividades de servicios conexas"/>
    <s v="A0213103"/>
    <s v="-"/>
    <s v="Piña"/>
    <s v="Agricultura, silvicultura y pesca"/>
    <s v="A0213103-Piña"/>
    <x v="0"/>
  </r>
  <r>
    <s v="A"/>
    <n v="113"/>
    <s v="Cultivo de frutas, nueces, plantas cuyas hojas o frutas se utilizan para preparar bebidas, y especias"/>
    <s v="A-Agricultura, ganadería, caza y actividades de servicios conexas"/>
    <s v="A0213104"/>
    <s v="-"/>
    <s v="Sandía"/>
    <s v="Agricultura, silvicultura y pesca"/>
    <s v="A0213104-Sandía"/>
    <x v="0"/>
  </r>
  <r>
    <s v="A"/>
    <n v="113"/>
    <s v="Cultivo de frutas, nueces, plantas cuyas hojas o frutas se utilizan para preparar bebidas, y especias"/>
    <s v="A-Agricultura, ganadería, caza y actividades de servicios conexas"/>
    <s v="A0213190"/>
    <s v="-"/>
    <s v="Otras frutas"/>
    <s v="Agricultura, silvicultura y pesca"/>
    <s v="A0213190-Otras frutas"/>
    <x v="0"/>
  </r>
  <r>
    <s v="A"/>
    <n v="113"/>
    <s v="Cultivo de frutas, nueces, plantas cuyas hojas o frutas se utilizan para preparar bebidas, y especias"/>
    <s v="A-Agricultura, ganadería, caza y actividades de servicios conexas"/>
    <s v="A02132"/>
    <s v="-"/>
    <s v="Cultivo de especias"/>
    <s v="Agricultura, silvicultura y pesca"/>
    <s v="A02132-Cultivo de especias"/>
    <x v="0"/>
  </r>
  <r>
    <s v="A"/>
    <n v="113"/>
    <s v="Cultivo de frutas, nueces, plantas cuyas hojas o frutas se utilizan para preparar bebidas, y especias"/>
    <s v="A-Agricultura, ganadería, caza y actividades de servicios conexas"/>
    <s v="A0213301"/>
    <s v="-"/>
    <s v="Caña de azúcar"/>
    <s v="Agricultura, silvicultura y pesca"/>
    <s v="A0213301-Caña de azúcar"/>
    <x v="0"/>
  </r>
  <r>
    <s v="A"/>
    <n v="113"/>
    <s v="Cultivo de frutas, nueces, plantas cuyas hojas o frutas se utilizan para preparar bebidas, y especias"/>
    <s v="A-Agricultura, ganadería, caza y actividades de servicios conexas"/>
    <s v="A0213302"/>
    <s v="-"/>
    <s v="Palma aceitera"/>
    <s v="Agricultura, silvicultura y pesca"/>
    <s v="A0213302-Palma aceitera"/>
    <x v="0"/>
  </r>
  <r>
    <s v="A"/>
    <n v="113"/>
    <s v="Cultivo de frutas, nueces, plantas cuyas hojas o frutas se utilizan para preparar bebidas, y especias"/>
    <s v="A-Agricultura, ganadería, caza y actividades de servicios conexas"/>
    <s v="A0213303"/>
    <s v="-"/>
    <s v="Palmito"/>
    <s v="Agricultura, silvicultura y pesca"/>
    <s v="A0213303-Palmito"/>
    <x v="0"/>
  </r>
  <r>
    <s v="A"/>
    <n v="113"/>
    <s v="Cultivo de frutas, nueces, plantas cuyas hojas o frutas se utilizan para preparar bebidas, y especias"/>
    <s v="A-Agricultura, ganadería, caza y actividades de servicios conexas"/>
    <s v="A0213390"/>
    <s v="-"/>
    <s v="Otras plantas utilizables para preparar bebidas y alimentos"/>
    <s v="Agricultura, silvicultura y pesca"/>
    <s v="A0213390-Otras plantas utilizables para preparar bebidas y alimentos"/>
    <x v="0"/>
  </r>
  <r>
    <s v="A"/>
    <n v="121"/>
    <s v="Cría de ganado vacuno y de ovejas, cabras, caballos, asnos, mulas y burdéganos; cría de ganado lechero"/>
    <s v="A-Agricultura, ganadería, caza y actividades de servicios conexas"/>
    <s v="A0411"/>
    <s v="-"/>
    <s v="Cría, desarrollo y engorde de ganado vacuno"/>
    <s v="Agricultura, silvicultura y pesca"/>
    <s v="A0411-Cría, desarrollo y engorde de ganado vacuno"/>
    <x v="0"/>
  </r>
  <r>
    <s v="A"/>
    <n v="121"/>
    <s v="Cría de ganado vacuno y de ovejas, cabras, caballos, asnos, mulas y burdéganos; cría de ganado lechero"/>
    <s v="A-Agricultura, ganadería, caza y actividades de servicios conexas"/>
    <s v="A0412"/>
    <s v="-"/>
    <s v="Cría y desarrollo de ganado lechero"/>
    <s v="Agricultura, silvicultura y pesca"/>
    <s v="A0412-Cría y desarrollo de ganado lechero"/>
    <x v="0"/>
  </r>
  <r>
    <s v="A"/>
    <n v="121"/>
    <s v="Cría de ganado vacuno y de ovejas, cabras, caballos, asnos, mulas y burdéganos; cría de ganado lechero"/>
    <s v="A-Agricultura, ganadería, caza y actividades de servicios conexas"/>
    <s v="A0414"/>
    <s v="-"/>
    <s v="Cría de cabras y ovejas"/>
    <s v="Agricultura, silvicultura y pesca"/>
    <s v="A0414-Cría de cabras y ovejas"/>
    <x v="0"/>
  </r>
  <r>
    <s v="A"/>
    <n v="121"/>
    <s v="Cría de ganado vacuno y de ovejas, cabras, caballos, asnos, mulas y burdéganos; cría de ganado lechero"/>
    <s v="A-Agricultura, ganadería, caza y actividades de servicios conexas"/>
    <s v="A0418"/>
    <s v="-"/>
    <s v="Cría y desarrollo de ganado doble propósito (carne/leche)"/>
    <s v="Agricultura, silvicultura y pesca"/>
    <s v="A0418-Cría y desarrollo de ganado doble propósito (carne/leche)"/>
    <x v="0"/>
  </r>
  <r>
    <s v="A"/>
    <n v="122"/>
    <s v="Cría de otros animales; elaboración de productos animales n.c.p."/>
    <s v="A-Agricultura, ganadería, caza y actividades de servicios conexas"/>
    <s v="A0413"/>
    <s v="-"/>
    <s v="Cría de aves"/>
    <s v="Agricultura, silvicultura y pesca"/>
    <s v="A0413-Cría de aves"/>
    <x v="0"/>
  </r>
  <r>
    <s v="A"/>
    <n v="122"/>
    <s v="Cría de otros animales; elaboración de productos animales n.c.p."/>
    <s v="A-Agricultura, ganadería, caza y actividades de servicios conexas"/>
    <s v="A0419"/>
    <s v="-"/>
    <s v="Cría de otros animales"/>
    <s v="Agricultura, silvicultura y pesca"/>
    <s v="A0419-Cría de otros animales"/>
    <x v="0"/>
  </r>
  <r>
    <s v="A"/>
    <n v="130"/>
    <s v="Cultivo de productos agrícolas en combinación con la cría de animales (explotación mixta)"/>
    <s v="A-Agricultura, ganadería, caza y actividades de servicios conexas"/>
    <s v="A0611"/>
    <s v="-"/>
    <s v="Cultivo de productos agrícolas en combinación con la cría de animales (explotación mixta)"/>
    <s v="Agricultura, silvicultura y pesca"/>
    <s v="A0611-Cultivo de productos agrícolas en combinación con la cría de animales (explotación mixta)"/>
    <x v="0"/>
  </r>
  <r>
    <s v="A"/>
    <n v="140"/>
    <s v="Actividades de servicios agrícolas y ganaderos, excepto las actividades veterinarias"/>
    <s v="A-Agricultura, ganadería, caza y actividades de servicios conexas"/>
    <s v="A0619"/>
    <s v="-"/>
    <s v="Actividades conexas de servicios agropecuarios, excepto las actividades veterinarias"/>
    <s v="Agricultura, silvicultura y pesca"/>
    <s v="A0619-Actividades conexas de servicios agropecuarios, excepto las actividades veterinarias"/>
    <x v="0"/>
  </r>
  <r>
    <s v="A"/>
    <n v="150"/>
    <s v="Caza ordinaria y mediante trampas, y repoblación de animales de caza, incluso las actividades de servicios conexas"/>
    <s v="A-Agricultura, ganadería, caza y actividades de servicios conexas"/>
    <s v="A081"/>
    <s v="-"/>
    <s v="Caza, pieles y repoblación de animales de caza, incluyendo actividades conexas"/>
    <s v="Agricultura, silvicultura y pesca"/>
    <s v="A081-Caza, pieles y repoblación de animales de caza, incluyendo actividades conexas"/>
    <x v="0"/>
  </r>
  <r>
    <s v="A"/>
    <n v="200"/>
    <s v="Silvicultura, extracción de madera y actividades de servicios conexas"/>
    <s v="A-Agricultura, ganadería, caza y actividades de servicios conexas"/>
    <s v="A101"/>
    <s v="-"/>
    <s v="Silvicultura (reforestación) y actividades de servicio conexas"/>
    <s v="Agricultura, silvicultura y pesca"/>
    <s v="A101-Silvicultura (reforestación) y actividades de servicio conexas"/>
    <x v="0"/>
  </r>
  <r>
    <s v="A"/>
    <n v="200"/>
    <s v="Silvicultura, extracción de madera y actividades de servicios conexas"/>
    <s v="A-Agricultura, ganadería, caza y actividades de servicios conexas"/>
    <s v="A102"/>
    <s v="-"/>
    <s v="Extracción de madera y actividades de servicios conexas"/>
    <s v="Agricultura, silvicultura y pesca"/>
    <s v="A102-Extracción de madera y actividades de servicios conexas"/>
    <x v="0"/>
  </r>
  <r>
    <s v="B"/>
    <n v="501"/>
    <s v="Pesca"/>
    <s v="B-Pesca y  acuacultura"/>
    <s v="B061"/>
    <s v="-"/>
    <s v="Atún"/>
    <s v="Agricultura, silvicultura y pesca"/>
    <s v="B061-Atún"/>
    <x v="0"/>
  </r>
  <r>
    <s v="B"/>
    <n v="501"/>
    <s v="Pesca"/>
    <s v="B-Pesca y  acuacultura"/>
    <s v="B062"/>
    <s v="-"/>
    <s v="Camarones"/>
    <s v="Agricultura, silvicultura y pesca"/>
    <s v="B062-Camarones"/>
    <x v="0"/>
  </r>
  <r>
    <s v="B"/>
    <n v="501"/>
    <s v="Pesca"/>
    <s v="B-Pesca y  acuacultura"/>
    <s v="B063"/>
    <s v="-"/>
    <s v="Tilapia"/>
    <s v="Agricultura, silvicultura y pesca"/>
    <s v="B063-Tilapia"/>
    <x v="0"/>
  </r>
  <r>
    <s v="B"/>
    <n v="501"/>
    <s v="Pesca"/>
    <s v="B-Pesca y  acuacultura"/>
    <s v="B064"/>
    <s v="-"/>
    <s v="Escama y tiburón"/>
    <s v="Agricultura, silvicultura y pesca"/>
    <s v="B064-Escama y tiburón"/>
    <x v="0"/>
  </r>
  <r>
    <s v="B"/>
    <n v="501"/>
    <s v="Pesca"/>
    <s v="B-Pesca y  acuacultura"/>
    <s v="B068"/>
    <s v="-"/>
    <s v="Pesca de otros animales "/>
    <s v="Agricultura, silvicultura y pesca"/>
    <s v="B068-Pesca de otros animales "/>
    <x v="0"/>
  </r>
  <r>
    <s v="B"/>
    <n v="501"/>
    <s v="Pesca"/>
    <s v="B-Pesca y  acuacultura"/>
    <s v="B069"/>
    <s v="-"/>
    <s v="Actividades conexas de pesca"/>
    <s v="Agricultura, silvicultura y pesca"/>
    <s v="B069-Actividades conexas de pesca"/>
    <x v="0"/>
  </r>
  <r>
    <s v="B"/>
    <n v="502"/>
    <s v="Acuicultura"/>
    <s v="B-Pesca y  acuacultura"/>
    <s v="B04"/>
    <s v="-"/>
    <s v="Acuacultura y actividades de servicio conexas"/>
    <s v="Agricultura, silvicultura y pesca"/>
    <s v="B04-Acuacultura y actividades de servicio conexas"/>
    <x v="0"/>
  </r>
  <r>
    <s v="C"/>
    <n v="1010"/>
    <s v="Extracción y aglomeración de carbón de piedra"/>
    <s v="C-Explotación de  minas y canteras"/>
    <s v="C04"/>
    <s v="-"/>
    <s v="Extracción de otras minas y canteras y actividades de servicios conexas"/>
    <s v="Extracción de minas y canteras"/>
    <s v="C04-Extracción de otras minas y canteras y actividades de servicios conexas"/>
    <x v="0"/>
  </r>
  <r>
    <s v="C"/>
    <n v="1020"/>
    <s v="Extracción y aglomeración de lignito"/>
    <s v="C-Explotación de  minas y canteras"/>
    <s v="C04"/>
    <s v="-"/>
    <s v="Extracción de otras minas y canteras y actividades de servicios conexas"/>
    <s v="Extracción de minas y canteras"/>
    <s v="C04-Extracción de otras minas y canteras y actividades de servicios conexas"/>
    <x v="0"/>
  </r>
  <r>
    <s v="C"/>
    <n v="1030"/>
    <s v="Extracción y aglomeración de turba"/>
    <s v="C-Explotación de  minas y canteras"/>
    <s v="C04"/>
    <s v="-"/>
    <s v="Extracción de otras minas y canteras y actividades de servicios conexas"/>
    <s v="Extracción de minas y canteras"/>
    <s v="C04-Extracción de otras minas y canteras y actividades de servicios conexas"/>
    <x v="0"/>
  </r>
  <r>
    <s v="C"/>
    <n v="1110"/>
    <s v="Extracción de petróleo crudo y gas natural"/>
    <s v="C-Explotación de  minas y canteras"/>
    <s v="C02"/>
    <s v="-"/>
    <s v="Extracción de petróleo crudo y gas natural y actividades de servicio conexas"/>
    <s v="Extracción de minas y canteras"/>
    <s v="C02-Extracción de petróleo crudo y gas natural y actividades de servicio conexas"/>
    <x v="0"/>
  </r>
  <r>
    <s v="C"/>
    <n v="1120"/>
    <s v="Actividades de servicios relacionadas con la extracción de petróleo y gas, excepto las actividades de prospección"/>
    <s v="C-Explotación de  minas y canteras"/>
    <s v="C02"/>
    <s v="-"/>
    <s v="Extracción de petróleo crudo y gas natural y actividades de servicio conexas"/>
    <s v="Extracción de minas y canteras"/>
    <s v="C02-Extracción de petróleo crudo y gas natural y actividades de servicio conexas"/>
    <x v="0"/>
  </r>
  <r>
    <s v="C"/>
    <n v="1200"/>
    <s v="Extracción de minerales de uranio y torio"/>
    <s v="C-Explotación de  minas y canteras"/>
    <s v="C06"/>
    <s v="-"/>
    <s v="Preparación y enriquecimiento de minerales y actividades de servicios conexas"/>
    <s v="Extracción de minas y canteras"/>
    <s v="C06-Preparación y enriquecimiento de minerales y actividades de servicios conexas"/>
    <x v="0"/>
  </r>
  <r>
    <s v="C"/>
    <n v="1310"/>
    <s v="Extracción de minerales de hierro"/>
    <s v="C-Explotación de  minas y canteras"/>
    <s v="C06"/>
    <s v="-"/>
    <s v="Preparación y enriquecimiento de minerales y actividades de servicios conexas"/>
    <s v="Extracción de minas y canteras"/>
    <s v="C06-Preparación y enriquecimiento de minerales y actividades de servicios conexas"/>
    <x v="0"/>
  </r>
  <r>
    <s v="C"/>
    <n v="1320"/>
    <s v="Extracción de minerales metalíferos no ferrosos, excepto los minerales de uranio y torio"/>
    <s v="C-Explotación de  minas y canteras"/>
    <s v="C06"/>
    <s v="-"/>
    <s v="Preparación y enriquecimiento de minerales y actividades de servicios conexas"/>
    <s v="Extracción de minas y canteras"/>
    <s v="C06-Preparación y enriquecimiento de minerales y actividades de servicios conexas"/>
    <x v="0"/>
  </r>
  <r>
    <s v="C"/>
    <n v="1410"/>
    <s v="Extracción de piedra, arena y arcilla"/>
    <s v="C-Explotación de  minas y canteras"/>
    <s v="C04"/>
    <s v="-"/>
    <s v="Extracción de otras minas y canteras y actividades de servicios conexas"/>
    <s v="Extracción de minas y canteras"/>
    <s v="C04-Extracción de otras minas y canteras y actividades de servicios conexas"/>
    <x v="0"/>
  </r>
  <r>
    <s v="C"/>
    <n v="1421"/>
    <s v="Extracción de minerales para la fabricación de abonos y productos químicos"/>
    <s v="C-Explotación de  minas y canteras"/>
    <s v="C04"/>
    <s v="-"/>
    <s v="Extracción de otras minas y canteras y actividades de servicios conexas"/>
    <s v="Extracción de minas y canteras"/>
    <s v="C04-Extracción de otras minas y canteras y actividades de servicios conexas"/>
    <x v="0"/>
  </r>
  <r>
    <s v="C"/>
    <n v="1422"/>
    <s v="Extracción de sal"/>
    <s v="C-Explotación de  minas y canteras"/>
    <s v="C04"/>
    <s v="-"/>
    <s v="Extracción de otras minas y canteras y actividades de servicios conexas"/>
    <s v="Extracción de minas y canteras"/>
    <s v="C04-Extracción de otras minas y canteras y actividades de servicios conexas"/>
    <x v="0"/>
  </r>
  <r>
    <s v="C"/>
    <n v="1429"/>
    <s v="Explotación de otras minas y canteras n.c.p."/>
    <s v="C-Explotación de  minas y canteras"/>
    <s v="C04"/>
    <s v="-"/>
    <s v="Extracción de otras minas y canteras y actividades de servicios conexas"/>
    <s v="Extracción de minas y canteras"/>
    <s v="C04-Extracción de otras minas y canteras y actividades de servicios conexas"/>
    <x v="0"/>
  </r>
  <r>
    <s v="D"/>
    <n v="1511"/>
    <s v="Producción, procesamiento y conservación de carne y productos cárnicos"/>
    <s v="D-Industria Manufacturera   "/>
    <s v="D0211"/>
    <s v="-"/>
    <s v="Producción, procesamiento y conservación de carne de ganado vacuno"/>
    <s v="Industria manufacturera"/>
    <s v="D0211-Producción, procesamiento y conservación de carne de ganado vacuno"/>
    <x v="0"/>
  </r>
  <r>
    <s v="D"/>
    <n v="1511"/>
    <s v="Producción, procesamiento y conservación de carne y productos cárnicos"/>
    <s v="D-Industria Manufacturera   "/>
    <s v="D0212"/>
    <s v="-"/>
    <s v="Producción, procesamiento y conservación de carne de ganado porcino"/>
    <s v="Industria manufacturera"/>
    <s v="D0212-Producción, procesamiento y conservación de carne de ganado porcino"/>
    <x v="0"/>
  </r>
  <r>
    <s v="D"/>
    <n v="1511"/>
    <s v="Producción, procesamiento y conservación de carne y productos cárnicos"/>
    <s v="D-Industria Manufacturera   "/>
    <s v="D0213"/>
    <s v="-"/>
    <s v="Producción, procesamiento y conservación de carne de pollo"/>
    <s v="Industria manufacturera"/>
    <s v="D0213-Producción, procesamiento y conservación de carne de pollo"/>
    <x v="0"/>
  </r>
  <r>
    <s v="D"/>
    <n v="1511"/>
    <s v="Producción, procesamiento y conservación de carne y productos cárnicos"/>
    <s v="D-Industria Manufacturera   "/>
    <s v="D0214"/>
    <s v="-"/>
    <s v="Producción, procesamiento y conservación de carne de otro tipo de animales"/>
    <s v="Industria manufacturera"/>
    <s v="D0214-Producción, procesamiento y conservación de carne de otro tipo de animales"/>
    <x v="0"/>
  </r>
  <r>
    <s v="D"/>
    <n v="1511"/>
    <s v="Producción, procesamiento y conservación de carne y productos cárnicos"/>
    <s v="D-Industria Manufacturera   "/>
    <s v="D0215"/>
    <s v="-"/>
    <s v="Elaboración de embutidos"/>
    <s v="Industria manufacturera"/>
    <s v="D0215-Elaboración de embutidos"/>
    <x v="0"/>
  </r>
  <r>
    <s v="D"/>
    <n v="1512"/>
    <s v="Elaboración y conservación de pescado y productos de pescado"/>
    <s v="D-Industria Manufacturera   "/>
    <s v="D022"/>
    <s v="-"/>
    <s v="Elaboración y conservación de pescado y productos de pescado"/>
    <s v="Industria manufacturera"/>
    <s v="D022-Elaboración y conservación de pescado y productos de pescado"/>
    <x v="0"/>
  </r>
  <r>
    <s v="D"/>
    <n v="1513"/>
    <s v="Elaboración y conservación de frutas, legumbres y hortalizas"/>
    <s v="D-Industria Manufacturera   "/>
    <s v="D024"/>
    <s v="-"/>
    <s v="Elaboración de productos alimenticios a base de frutas, legumbres y hortalizas"/>
    <s v="Industria manufacturera"/>
    <s v="D024-Elaboración de productos alimenticios a base de frutas, legumbres y hortalizas"/>
    <x v="0"/>
  </r>
  <r>
    <s v="D"/>
    <n v="1514"/>
    <s v="Elaboración de aceites y grasas de origen vegetal y animal"/>
    <s v="D-Industria Manufacturera   "/>
    <s v="D029"/>
    <s v="-"/>
    <s v="Manufactura de otros productos alimenticios"/>
    <s v="Industria manufacturera"/>
    <s v="D029-Manufactura de otros productos alimenticios"/>
    <x v="0"/>
  </r>
  <r>
    <s v="D"/>
    <n v="1520"/>
    <s v="Elaboración de productos lácteos"/>
    <s v="D-Industria Manufacturera   "/>
    <s v="D023"/>
    <s v="-"/>
    <s v="Elaboración de productos lácteos"/>
    <s v="Industria manufacturera"/>
    <s v="D023-Elaboración de productos lácteos"/>
    <x v="0"/>
  </r>
  <r>
    <s v="D"/>
    <n v="1531"/>
    <s v="Elaboración de productos de molinería"/>
    <s v="D-Industria Manufacturera   "/>
    <s v="D0251"/>
    <s v="-"/>
    <s v="Beneficio de arroz"/>
    <s v="Industria manufacturera"/>
    <s v="D0251-Beneficio de arroz"/>
    <x v="0"/>
  </r>
  <r>
    <s v="D"/>
    <n v="1531"/>
    <s v="Elaboración de productos de molinería"/>
    <s v="D-Industria Manufacturera   "/>
    <s v="D0252"/>
    <s v="-"/>
    <s v="Beneficio de café"/>
    <s v="Industria manufacturera"/>
    <s v="D0252-Beneficio de café"/>
    <x v="0"/>
  </r>
  <r>
    <s v="D"/>
    <n v="1531"/>
    <s v="Elaboración de productos de molinería"/>
    <s v="D-Industria Manufacturera   "/>
    <s v="D0259"/>
    <s v="-"/>
    <s v="Otros productos de molinería"/>
    <s v="Industria manufacturera"/>
    <s v="D0259-Otros productos de molinería"/>
    <x v="0"/>
  </r>
  <r>
    <s v="D"/>
    <n v="1532"/>
    <s v="Elaboración de almidones y productos derivados del almidón"/>
    <s v="D-Industria Manufacturera   "/>
    <s v="D0259"/>
    <s v="-"/>
    <s v="Otros productos de molinería"/>
    <s v="Industria manufacturera"/>
    <s v="D0259-Otros productos de molinería"/>
    <x v="0"/>
  </r>
  <r>
    <s v="D"/>
    <n v="1533"/>
    <s v="Elaboración de alimentos preparados para animales"/>
    <s v="D-Industria Manufacturera   "/>
    <s v="D0259"/>
    <s v="-"/>
    <s v="Otros productos de molinería"/>
    <s v="Industria manufacturera"/>
    <s v="D0259-Otros productos de molinería"/>
    <x v="0"/>
  </r>
  <r>
    <s v="D"/>
    <n v="1541"/>
    <s v="Elaboración de productos de panadería"/>
    <s v="D-Industria Manufacturera   "/>
    <s v="D029"/>
    <s v="-"/>
    <s v="Manufactura de otros productos alimenticios"/>
    <s v="Industria manufacturera"/>
    <s v="D029-Manufactura de otros productos alimenticios"/>
    <x v="0"/>
  </r>
  <r>
    <s v="D"/>
    <n v="1542"/>
    <s v="Elaboración de azúcar"/>
    <s v="D-Industria Manufacturera   "/>
    <s v="D029"/>
    <s v="-"/>
    <s v="Manufactura de otros productos alimenticios"/>
    <s v="Industria manufacturera"/>
    <s v="D029-Manufactura de otros productos alimenticios"/>
    <x v="0"/>
  </r>
  <r>
    <s v="D"/>
    <n v="1543"/>
    <s v="Elaboración de cacao y chocolate y de productos de confitería"/>
    <s v="D-Industria Manufacturera   "/>
    <s v="D029"/>
    <s v="-"/>
    <s v="Manufactura de otros productos alimenticios"/>
    <s v="Industria manufacturera"/>
    <s v="D029-Manufactura de otros productos alimenticios"/>
    <x v="0"/>
  </r>
  <r>
    <s v="D"/>
    <n v="1544"/>
    <s v="Elaboración de macarrones, fideos, alcuzcuz y productos farináceos similares"/>
    <s v="D-Industria Manufacturera   "/>
    <s v="D029"/>
    <s v="-"/>
    <s v="Manufactura de otros productos alimenticios"/>
    <s v="Industria manufacturera"/>
    <s v="D029-Manufactura de otros productos alimenticios"/>
    <x v="0"/>
  </r>
  <r>
    <s v="D"/>
    <n v="1549"/>
    <s v="Elaboración de otros productos alimenticios n.c.p."/>
    <s v="D-Industria Manufacturera   "/>
    <s v="D029"/>
    <s v="-"/>
    <s v="Manufactura de otros productos alimenticios"/>
    <s v="Industria manufacturera"/>
    <s v="D029-Manufactura de otros productos alimenticios"/>
    <x v="0"/>
  </r>
  <r>
    <s v="D"/>
    <n v="1551"/>
    <s v="Destilación, rectificación y mezcla de bebidas alcohólicas; producción de alcohol etílico a partir de sustancias fermentadas"/>
    <s v="D-Industria Manufacturera   "/>
    <s v="D026"/>
    <s v="-"/>
    <s v="Elaboración de bebidas"/>
    <s v="Industria manufacturera"/>
    <s v="D026-Elaboración de bebidas"/>
    <x v="0"/>
  </r>
  <r>
    <s v="D"/>
    <n v="1552"/>
    <s v="Elaboración de vinos"/>
    <s v="D-Industria Manufacturera   "/>
    <s v="D026"/>
    <s v="-"/>
    <s v="Elaboración de bebidas"/>
    <s v="Industria manufacturera"/>
    <s v="D026-Elaboración de bebidas"/>
    <x v="0"/>
  </r>
  <r>
    <s v="D"/>
    <n v="1553"/>
    <s v="Elaboración de bebidas malteadas y de malta"/>
    <s v="D-Industria Manufacturera   "/>
    <s v="D026"/>
    <s v="-"/>
    <s v="Elaboración de bebidas"/>
    <s v="Industria manufacturera"/>
    <s v="D026-Elaboración de bebidas"/>
    <x v="0"/>
  </r>
  <r>
    <s v="D"/>
    <n v="1554"/>
    <s v="Elaboración de bebidas no alcohólicas; producción de aguas minerales"/>
    <s v="D-Industria Manufacturera   "/>
    <s v="D026"/>
    <s v="-"/>
    <s v="Elaboración de bebidas"/>
    <s v="Industria manufacturera"/>
    <s v="D026-Elaboración de bebidas"/>
    <x v="0"/>
  </r>
  <r>
    <s v="D"/>
    <n v="1600"/>
    <s v="Elaboración de productos de tabaco"/>
    <s v="D-Industria Manufacturera   "/>
    <s v="D04"/>
    <s v="-"/>
    <s v="Manufactura de productos de tabaco"/>
    <s v="Industria manufacturera"/>
    <s v="D04-Manufactura de productos de tabaco"/>
    <x v="0"/>
  </r>
  <r>
    <s v="D"/>
    <n v="1711"/>
    <s v="Preparación e hilatura de fibras textiles; tejedura de productos textiles"/>
    <s v="D-Industria Manufacturera   "/>
    <s v="D06"/>
    <s v="-"/>
    <s v="Manufactura de productos textiles"/>
    <s v="Industria manufacturera"/>
    <s v="D06-Manufactura de productos textiles"/>
    <x v="0"/>
  </r>
  <r>
    <s v="D"/>
    <n v="1712"/>
    <s v="Acabado de productos textiles"/>
    <s v="D-Industria Manufacturera   "/>
    <s v="D06"/>
    <s v="-"/>
    <s v="Manufactura de productos textiles"/>
    <s v="Industria manufacturera"/>
    <s v="D06-Manufactura de productos textiles"/>
    <x v="0"/>
  </r>
  <r>
    <s v="D"/>
    <n v="1721"/>
    <s v="Fabricación de artículos confeccionados de materiales textiles, excepto prendas de vestir"/>
    <s v="D-Industria Manufacturera   "/>
    <s v="D06"/>
    <s v="-"/>
    <s v="Manufactura de productos textiles"/>
    <s v="Industria manufacturera"/>
    <s v="D06-Manufactura de productos textiles"/>
    <x v="0"/>
  </r>
  <r>
    <s v="D"/>
    <n v="1722"/>
    <s v="Fabricación de tapices y alfombras"/>
    <s v="D-Industria Manufacturera   "/>
    <s v="D06"/>
    <s v="-"/>
    <s v="Manufactura de productos textiles"/>
    <s v="Industria manufacturera"/>
    <s v="D06-Manufactura de productos textiles"/>
    <x v="0"/>
  </r>
  <r>
    <s v="D"/>
    <n v="1723"/>
    <s v="Fabricación de cuerdas, cordeles, bramantes y redes"/>
    <s v="D-Industria Manufacturera   "/>
    <s v="D06"/>
    <s v="-"/>
    <s v="Manufactura de productos textiles"/>
    <s v="Industria manufacturera"/>
    <s v="D06-Manufactura de productos textiles"/>
    <x v="0"/>
  </r>
  <r>
    <s v="D"/>
    <n v="1729"/>
    <s v="Fabricación de otros productos textiles n.c.p."/>
    <s v="D-Industria Manufacturera   "/>
    <s v="D06"/>
    <s v="-"/>
    <s v="Manufactura de productos textiles"/>
    <s v="Industria manufacturera"/>
    <s v="D06-Manufactura de productos textiles"/>
    <x v="0"/>
  </r>
  <r>
    <s v="D"/>
    <n v="1730"/>
    <s v="Fabricación de tejidos y artículos de punto y ganchillo"/>
    <s v="D-Industria Manufacturera   "/>
    <s v="D06"/>
    <s v="-"/>
    <s v="Manufactura de productos textiles"/>
    <s v="Industria manufacturera"/>
    <s v="D06-Manufactura de productos textiles"/>
    <x v="0"/>
  </r>
  <r>
    <s v="D"/>
    <n v="1810"/>
    <s v="Fabricación de prendas de vestir, excepto prendas de piel"/>
    <s v="D-Industria Manufacturera   "/>
    <s v="D08"/>
    <s v="-"/>
    <s v="Manufactura de productos de vestir"/>
    <s v="Industria manufacturera"/>
    <s v="D08-Manufactura de productos de vestir"/>
    <x v="0"/>
  </r>
  <r>
    <s v="D"/>
    <n v="1820"/>
    <s v="Adobo y teñido de pieles; fabricación de artículos de piel"/>
    <s v="D-Industria Manufacturera   "/>
    <s v="D10"/>
    <s v="-"/>
    <s v="Curtido y adobo de cueros y  pieles; fabricación de maletas, bolsos de mano, artículos de talabartería y guarnicionería (excepto calzado)"/>
    <s v="Industria manufacturera"/>
    <s v="D10-Curtido y adobo de cueros y  pieles; fabricación de maletas, bolsos de mano, artículos de talabartería y guarnicionería (excepto calzado)"/>
    <x v="0"/>
  </r>
  <r>
    <s v="D"/>
    <n v="1911"/>
    <s v="Curtido y adobo de cueros"/>
    <s v="D-Industria Manufacturera   "/>
    <s v="D10"/>
    <s v="-"/>
    <s v="Curtido y adobo de cueros y  pieles; fabricación de maletas, bolsos de mano, artículos de talabartería y guarnicionería (excepto calzado)"/>
    <s v="Industria manufacturera"/>
    <s v="D10-Curtido y adobo de cueros y  pieles; fabricación de maletas, bolsos de mano, artículos de talabartería y guarnicionería (excepto calzado)"/>
    <x v="0"/>
  </r>
  <r>
    <s v="D"/>
    <n v="1912"/>
    <s v="Fabricación de maletas, bolsos de mano y artículos similares, y de artículos de talabartería y guarnicionería"/>
    <s v="D-Industria Manufacturera   "/>
    <s v="D10"/>
    <s v="-"/>
    <s v="Curtido y adobo de cueros y  pieles; fabricación de maletas, bolsos de mano, artículos de talabartería y guarnicionería (excepto calzado)"/>
    <s v="Industria manufacturera"/>
    <s v="D10-Curtido y adobo de cueros y  pieles; fabricación de maletas, bolsos de mano, artículos de talabartería y guarnicionería (excepto calzado)"/>
    <x v="0"/>
  </r>
  <r>
    <s v="D"/>
    <n v="1920"/>
    <s v="Fabricación de calzado"/>
    <s v="D-Industria Manufacturera   "/>
    <s v="D12"/>
    <s v="-"/>
    <s v="Elaboración de calzado"/>
    <s v="Industria manufacturera"/>
    <s v="D12-Elaboración de calzado"/>
    <x v="0"/>
  </r>
  <r>
    <s v="D"/>
    <n v="2010"/>
    <s v="Aserrado y acepilladura de madera"/>
    <s v="D-Industria Manufacturera   "/>
    <s v="D14"/>
    <s v="-"/>
    <s v="Producción de madera y fabricación de productos de madera y corcho, excepto muebles"/>
    <s v="Industria manufacturera"/>
    <s v="D14-Producción de madera y fabricación de productos de madera y corcho, excepto muebles"/>
    <x v="0"/>
  </r>
  <r>
    <s v="D"/>
    <n v="2021"/>
    <s v="Fabricación de hojas de madera para enchapado; fabricación de tableros contrachapados, tableros laminados, tableros de partículas y otros tableros y paneles"/>
    <s v="D-Industria Manufacturera   "/>
    <s v="D18"/>
    <s v="-"/>
    <s v="Producción de artículos de paja y de materiales trenzables"/>
    <s v="Industria manufacturera"/>
    <s v="D18-Producción de artículos de paja y de materiales trenzables"/>
    <x v="0"/>
  </r>
  <r>
    <s v="D"/>
    <n v="2022"/>
    <s v="Fabricación de partes y piezas de carpintería para edificios y construcciones"/>
    <s v="D-Industria Manufacturera   "/>
    <s v="D14"/>
    <s v="-"/>
    <s v="Producción de madera y fabricación de productos de madera y corcho, excepto muebles"/>
    <s v="Industria manufacturera"/>
    <s v="D14-Producción de madera y fabricación de productos de madera y corcho, excepto muebles"/>
    <x v="0"/>
  </r>
  <r>
    <s v="D"/>
    <n v="2023"/>
    <s v="Fabricación de recipientes de madera"/>
    <s v="D-Industria Manufacturera   "/>
    <s v="D14"/>
    <s v="-"/>
    <s v="Producción de madera y fabricación de productos de madera y corcho, excepto muebles"/>
    <s v="Industria manufacturera"/>
    <s v="D14-Producción de madera y fabricación de productos de madera y corcho, excepto muebles"/>
    <x v="0"/>
  </r>
  <r>
    <s v="D"/>
    <n v="2029"/>
    <s v="Fabricación de otros productos de madera; fabricación de artículos de corcho, paja y materiales trenzables"/>
    <s v="D-Industria Manufacturera   "/>
    <s v="D18"/>
    <s v="-"/>
    <s v="Producción de artículos de paja y de materiales trenzables"/>
    <s v="Industria manufacturera"/>
    <s v="D18-Producción de artículos de paja y de materiales trenzables"/>
    <x v="0"/>
  </r>
  <r>
    <s v="D"/>
    <n v="2101"/>
    <s v="Fabricación de pasta de madera, papel y cartón"/>
    <s v="D-Industria Manufacturera   "/>
    <s v="D48"/>
    <s v="-"/>
    <s v="Manufactura de papel y productos de papel"/>
    <s v="Industria manufacturera"/>
    <s v="D48-Manufactura de papel y productos de papel"/>
    <x v="0"/>
  </r>
  <r>
    <s v="D"/>
    <n v="2102"/>
    <s v="Fabricación de papel y cartón ondulado y de envases de papel y cartón"/>
    <s v="D-Industria Manufacturera   "/>
    <s v="D48"/>
    <s v="-"/>
    <s v="Manufactura de papel y productos de papel"/>
    <s v="Industria manufacturera"/>
    <s v="D48-Manufactura de papel y productos de papel"/>
    <x v="0"/>
  </r>
  <r>
    <s v="D"/>
    <n v="2109"/>
    <s v="Fabricación de otros artículos de papel y cartón"/>
    <s v="D-Industria Manufacturera   "/>
    <s v="D48"/>
    <s v="-"/>
    <s v="Manufactura de papel y productos de papel"/>
    <s v="Industria manufacturera"/>
    <s v="D48-Manufactura de papel y productos de papel"/>
    <x v="0"/>
  </r>
  <r>
    <s v="D"/>
    <n v="2211"/>
    <s v="Edición de libros, folletos y otras publicaciones"/>
    <s v="D-Industria Manufacturera   "/>
    <s v="D20"/>
    <s v="-"/>
    <s v="Actividades de edición e impresión y de reproducción de grabaciones"/>
    <s v="Industria manufacturera"/>
    <s v="D20-Actividades de edición e impresión y de reproducción de grabaciones"/>
    <x v="0"/>
  </r>
  <r>
    <s v="D"/>
    <n v="2212"/>
    <s v="Edición de periódicos, revistas y publicaciones periódicas"/>
    <s v="D-Industria Manufacturera   "/>
    <s v="D20"/>
    <s v="-"/>
    <s v="Actividades de edición e impresión y de reproducción de grabaciones"/>
    <s v="Industria manufacturera"/>
    <s v="D20-Actividades de edición e impresión y de reproducción de grabaciones"/>
    <x v="0"/>
  </r>
  <r>
    <s v="D"/>
    <n v="2213"/>
    <s v="Edición de música"/>
    <s v="D-Industria Manufacturera   "/>
    <s v="D20"/>
    <s v="-"/>
    <s v="Actividades de edición e impresión y de reproducción de grabaciones"/>
    <s v="Industria manufacturera"/>
    <s v="D20-Actividades de edición e impresión y de reproducción de grabaciones"/>
    <x v="0"/>
  </r>
  <r>
    <s v="D"/>
    <n v="2219"/>
    <s v="Otras actividades de edición"/>
    <s v="D-Industria Manufacturera   "/>
    <s v="D20"/>
    <s v="-"/>
    <s v="Actividades de edición e impresión y de reproducción de grabaciones"/>
    <s v="Industria manufacturera"/>
    <s v="D20-Actividades de edición e impresión y de reproducción de grabaciones"/>
    <x v="0"/>
  </r>
  <r>
    <s v="D"/>
    <n v="2221"/>
    <s v="Actividades de impresión"/>
    <s v="D-Industria Manufacturera   "/>
    <s v="D20"/>
    <s v="-"/>
    <s v="Actividades de edición e impresión y de reproducción de grabaciones"/>
    <s v="Industria manufacturera"/>
    <s v="D20-Actividades de edición e impresión y de reproducción de grabaciones"/>
    <x v="0"/>
  </r>
  <r>
    <s v="D"/>
    <n v="2222"/>
    <s v="Actividades de servicios relacionadas con la impresión"/>
    <s v="D-Industria Manufacturera   "/>
    <s v="D20"/>
    <s v="-"/>
    <s v="Actividades de edición e impresión y de reproducción de grabaciones"/>
    <s v="Industria manufacturera"/>
    <s v="D20-Actividades de edición e impresión y de reproducción de grabaciones"/>
    <x v="0"/>
  </r>
  <r>
    <s v="D"/>
    <n v="2230"/>
    <s v="Reproducción de grabaciones"/>
    <s v="D-Industria Manufacturera   "/>
    <s v="D20"/>
    <s v="-"/>
    <s v="Actividades de edición e impresión y de reproducción de grabaciones"/>
    <s v="Industria manufacturera"/>
    <s v="D20-Actividades de edición e impresión y de reproducción de grabaciones"/>
    <x v="0"/>
  </r>
  <r>
    <s v="D"/>
    <n v="2310"/>
    <s v="Fabricación de productos de hornos de coque"/>
    <s v="D-Industria Manufacturera   "/>
    <s v="D22"/>
    <s v="-"/>
    <s v="Refinamiento de petróleo, combustible nuclear y fabricación de coque"/>
    <s v="Industria manufacturera"/>
    <s v="D22-Refinamiento de petróleo, combustible nuclear y fabricación de coque"/>
    <x v="0"/>
  </r>
  <r>
    <s v="D"/>
    <n v="2320"/>
    <s v="Fabricación de productos de la refinación del petróleo"/>
    <s v="D-Industria Manufacturera   "/>
    <s v="D22"/>
    <s v="-"/>
    <s v="Refinamiento de petróleo, combustible nuclear y fabricación de coque"/>
    <s v="Industria manufacturera"/>
    <s v="D22-Refinamiento de petróleo, combustible nuclear y fabricación de coque"/>
    <x v="0"/>
  </r>
  <r>
    <s v="D"/>
    <n v="2330"/>
    <s v="Elaboración de combustible nuclear"/>
    <s v="D-Industria Manufacturera   "/>
    <s v="D22"/>
    <s v="-"/>
    <s v="Refinamiento de petróleo, combustible nuclear y fabricación de coque"/>
    <s v="Industria manufacturera"/>
    <s v="D22-Refinamiento de petróleo, combustible nuclear y fabricación de coque"/>
    <x v="0"/>
  </r>
  <r>
    <s v="D"/>
    <n v="2411"/>
    <s v="Fabricación de sustancias químicas básicas, excepto abonos y compuestos de nitrógeno"/>
    <s v="D-Industria Manufacturera   "/>
    <s v="D24"/>
    <s v="-"/>
    <s v="Fabricación de sustancias y productos químicos"/>
    <s v="Industria manufacturera"/>
    <s v="D24-Fabricación de sustancias y productos químicos"/>
    <x v="0"/>
  </r>
  <r>
    <s v="D"/>
    <n v="2412"/>
    <s v="Fabricación de abonos y compuestos de nitrógeno"/>
    <s v="D-Industria Manufacturera   "/>
    <s v="D24"/>
    <s v="-"/>
    <s v="Fabricación de sustancias y productos químicos"/>
    <s v="Industria manufacturera"/>
    <s v="D24-Fabricación de sustancias y productos químicos"/>
    <x v="0"/>
  </r>
  <r>
    <s v="D"/>
    <n v="2413"/>
    <s v="Fabricación de plásticos en formas primarias y de caucho sintético"/>
    <s v="D-Industria Manufacturera   "/>
    <s v="D24"/>
    <s v="-"/>
    <s v="Fabricación de sustancias y productos químicos"/>
    <s v="Industria manufacturera"/>
    <s v="D24-Fabricación de sustancias y productos químicos"/>
    <x v="0"/>
  </r>
  <r>
    <s v="D"/>
    <n v="2421"/>
    <s v="Fabricación de plaguicidas y otros productos químicos de uso agropecuario"/>
    <s v="D-Industria Manufacturera   "/>
    <s v="D24"/>
    <s v="-"/>
    <s v="Fabricación de sustancias y productos químicos"/>
    <s v="Industria manufacturera"/>
    <s v="D24-Fabricación de sustancias y productos químicos"/>
    <x v="0"/>
  </r>
  <r>
    <s v="D"/>
    <n v="2422"/>
    <s v="Fabricación de pinturas, barnices y productos de revestimiento similares, tintas de imprenta y masillas"/>
    <s v="D-Industria Manufacturera   "/>
    <s v="D24"/>
    <s v="-"/>
    <s v="Fabricación de sustancias y productos químicos"/>
    <s v="Industria manufacturera"/>
    <s v="D24-Fabricación de sustancias y productos químicos"/>
    <x v="0"/>
  </r>
  <r>
    <s v="D"/>
    <n v="2423"/>
    <s v="Fabricación de productos farmacéuticos, sustancias químicas medicinales y productos botánicos"/>
    <s v="D-Industria Manufacturera   "/>
    <s v="D24"/>
    <s v="-"/>
    <s v="Fabricación de sustancias y productos químicos"/>
    <s v="Industria manufacturera"/>
    <s v="D24-Fabricación de sustancias y productos químicos"/>
    <x v="0"/>
  </r>
  <r>
    <s v="D"/>
    <n v="2424"/>
    <s v="Fabricación de jabones y detergentes, preparados para limpiar y pulir, perfumes y preparados de tocador"/>
    <s v="D-Industria Manufacturera   "/>
    <s v="D24"/>
    <s v="-"/>
    <s v="Fabricación de sustancias y productos químicos"/>
    <s v="Industria manufacturera"/>
    <s v="D24-Fabricación de sustancias y productos químicos"/>
    <x v="0"/>
  </r>
  <r>
    <s v="D"/>
    <n v="2429"/>
    <s v="Fabricación de otros productos químicos n.c.p."/>
    <s v="D-Industria Manufacturera   "/>
    <s v="D24"/>
    <s v="-"/>
    <s v="Fabricación de sustancias y productos químicos"/>
    <s v="Industria manufacturera"/>
    <s v="D24-Fabricación de sustancias y productos químicos"/>
    <x v="0"/>
  </r>
  <r>
    <s v="D"/>
    <n v="2430"/>
    <s v="Fabricación de fibras artificiales"/>
    <s v="D-Industria Manufacturera   "/>
    <s v="D24"/>
    <s v="-"/>
    <s v="Fabricación de sustancias y productos químicos"/>
    <s v="Industria manufacturera"/>
    <s v="D24-Fabricación de sustancias y productos químicos"/>
    <x v="0"/>
  </r>
  <r>
    <s v="D"/>
    <n v="2511"/>
    <s v="Fabricación de cubiertas y cámaras de caucho; recauchutado y renovación de cubiertas de caucho"/>
    <s v="D-Industria Manufacturera   "/>
    <s v="D26"/>
    <s v="-"/>
    <s v="Manufactura de caucho y productos plásticos"/>
    <s v="Industria manufacturera"/>
    <s v="D26-Manufactura de caucho y productos plásticos"/>
    <x v="0"/>
  </r>
  <r>
    <s v="D"/>
    <n v="2519"/>
    <s v="Fabricación de otros productos de caucho"/>
    <s v="D-Industria Manufacturera   "/>
    <s v="D26"/>
    <s v="-"/>
    <s v="Manufactura de caucho y productos plásticos"/>
    <s v="Industria manufacturera"/>
    <s v="D26-Manufactura de caucho y productos plásticos"/>
    <x v="0"/>
  </r>
  <r>
    <s v="D"/>
    <n v="2520"/>
    <s v="Fabricación de productos de plástico"/>
    <s v="D-Industria Manufacturera   "/>
    <s v="D26"/>
    <s v="-"/>
    <s v="Manufactura de caucho y productos plásticos"/>
    <s v="Industria manufacturera"/>
    <s v="D26-Manufactura de caucho y productos plásticos"/>
    <x v="0"/>
  </r>
  <r>
    <s v="D"/>
    <n v="2610"/>
    <s v="Fabricación de vidrio y productos de vidrio"/>
    <s v="D-Industria Manufacturera   "/>
    <s v="D28"/>
    <s v="-"/>
    <s v="Manufactura de otros productos minerales no metálicos"/>
    <s v="Industria manufacturera"/>
    <s v="D28-Manufactura de otros productos minerales no metálicos"/>
    <x v="0"/>
  </r>
  <r>
    <s v="D"/>
    <n v="2691"/>
    <s v="Fabricación de productos de cerámica no refractaria para uso no estructural"/>
    <s v="D-Industria Manufacturera   "/>
    <s v="D28"/>
    <s v="-"/>
    <s v="Manufactura de otros productos minerales no metálicos"/>
    <s v="Industria manufacturera"/>
    <s v="D28-Manufactura de otros productos minerales no metálicos"/>
    <x v="0"/>
  </r>
  <r>
    <s v="D"/>
    <n v="2692"/>
    <s v="Fabricación de productos de cerámica refractaria"/>
    <s v="D-Industria Manufacturera   "/>
    <s v="D28"/>
    <s v="-"/>
    <s v="Manufactura de otros productos minerales no metálicos"/>
    <s v="Industria manufacturera"/>
    <s v="D28-Manufactura de otros productos minerales no metálicos"/>
    <x v="0"/>
  </r>
  <r>
    <s v="D"/>
    <n v="2693"/>
    <s v="Fabricación de productos de arcilla y cerámica no refractarias para uso estructural"/>
    <s v="D-Industria Manufacturera   "/>
    <s v="D28"/>
    <s v="-"/>
    <s v="Manufactura de otros productos minerales no metálicos"/>
    <s v="Industria manufacturera"/>
    <s v="D28-Manufactura de otros productos minerales no metálicos"/>
    <x v="0"/>
  </r>
  <r>
    <s v="D"/>
    <n v="2694"/>
    <s v="Fabricación de cemento, cal y yeso"/>
    <s v="D-Industria Manufacturera   "/>
    <s v="D28"/>
    <s v="-"/>
    <s v="Manufactura de otros productos minerales no metálicos"/>
    <s v="Industria manufacturera"/>
    <s v="D28-Manufactura de otros productos minerales no metálicos"/>
    <x v="0"/>
  </r>
  <r>
    <s v="D"/>
    <n v="2695"/>
    <s v="Fabricación de artículos de hormigón, cemento y yeso"/>
    <s v="D-Industria Manufacturera   "/>
    <s v="D28"/>
    <s v="-"/>
    <s v="Manufactura de otros productos minerales no metálicos"/>
    <s v="Industria manufacturera"/>
    <s v="D28-Manufactura de otros productos minerales no metálicos"/>
    <x v="0"/>
  </r>
  <r>
    <s v="D"/>
    <n v="2696"/>
    <s v="Corte, tallado y acabado de la piedra"/>
    <s v="D-Industria Manufacturera   "/>
    <s v="D28"/>
    <s v="-"/>
    <s v="Manufactura de otros productos minerales no metálicos"/>
    <s v="Industria manufacturera"/>
    <s v="D28-Manufactura de otros productos minerales no metálicos"/>
    <x v="0"/>
  </r>
  <r>
    <s v="D"/>
    <n v="2699"/>
    <s v="Fabricación de otros productos minerales no metálicos n.c.p."/>
    <s v="D-Industria Manufacturera   "/>
    <s v="D28"/>
    <s v="-"/>
    <s v="Manufactura de otros productos minerales no metálicos"/>
    <s v="Industria manufacturera"/>
    <s v="D28-Manufactura de otros productos minerales no metálicos"/>
    <x v="0"/>
  </r>
  <r>
    <s v="D"/>
    <n v="2710"/>
    <s v="Industrias básicas de hierro y acero"/>
    <s v="D-Industria Manufacturera   "/>
    <s v="D30"/>
    <s v="-"/>
    <s v="Manufactura de metales comunes"/>
    <s v="Industria manufacturera"/>
    <s v="D30-Manufactura de metales comunes"/>
    <x v="0"/>
  </r>
  <r>
    <s v="D"/>
    <n v="2720"/>
    <s v="Fabricación de productos primarios de metales preciosos y metales no ferrosos"/>
    <s v="D-Industria Manufacturera   "/>
    <s v="D30"/>
    <s v="-"/>
    <s v="Manufactura de metales comunes"/>
    <s v="Industria manufacturera"/>
    <s v="D30-Manufactura de metales comunes"/>
    <x v="0"/>
  </r>
  <r>
    <s v="D"/>
    <n v="2731"/>
    <s v="Fundición de hierro y acero"/>
    <s v="D-Industria Manufacturera   "/>
    <s v="D32"/>
    <s v="-"/>
    <s v="Manufactura de productos metálicos, excepto maquinaria y equipo"/>
    <s v="Industria manufacturera"/>
    <s v="D32-Manufactura de productos metálicos, excepto maquinaria y equipo"/>
    <x v="0"/>
  </r>
  <r>
    <s v="D"/>
    <n v="2732"/>
    <s v="Fundición de metales no ferrosos"/>
    <s v="D-Industria Manufacturera   "/>
    <s v="D32"/>
    <s v="-"/>
    <s v="Manufactura de productos metálicos, excepto maquinaria y equipo"/>
    <s v="Industria manufacturera"/>
    <s v="D32-Manufactura de productos metálicos, excepto maquinaria y equipo"/>
    <x v="0"/>
  </r>
  <r>
    <s v="D"/>
    <n v="2811"/>
    <s v="Fabricación de productos metálicos para uso estructural"/>
    <s v="D-Industria Manufacturera   "/>
    <s v="D32"/>
    <s v="-"/>
    <s v="Manufactura de productos metálicos, excepto maquinaria y equipo"/>
    <s v="Industria manufacturera"/>
    <s v="D32-Manufactura de productos metálicos, excepto maquinaria y equipo"/>
    <x v="0"/>
  </r>
  <r>
    <s v="D"/>
    <n v="2812"/>
    <s v="Fabricación de tanques, depósitos y recipientes de metal"/>
    <s v="D-Industria Manufacturera   "/>
    <s v="D32"/>
    <s v="-"/>
    <s v="Manufactura de productos metálicos, excepto maquinaria y equipo"/>
    <s v="Industria manufacturera"/>
    <s v="D32-Manufactura de productos metálicos, excepto maquinaria y equipo"/>
    <x v="0"/>
  </r>
  <r>
    <s v="D"/>
    <n v="2813"/>
    <s v="Fabricación de generadores de vapor, excepto calderas de agua caliente para calefacción central"/>
    <s v="D-Industria Manufacturera   "/>
    <s v="D32"/>
    <s v="-"/>
    <s v="Manufactura de productos metálicos, excepto maquinaria y equipo"/>
    <s v="Industria manufacturera"/>
    <s v="D32-Manufactura de productos metálicos, excepto maquinaria y equipo"/>
    <x v="0"/>
  </r>
  <r>
    <s v="D"/>
    <n v="2891"/>
    <s v="Forja, prensado, estampado y laminado de metales; pulvimetalurgia"/>
    <s v="D-Industria Manufacturera   "/>
    <s v="D32"/>
    <s v="-"/>
    <s v="Manufactura de productos metálicos, excepto maquinaria y equipo"/>
    <s v="Industria manufacturera"/>
    <s v="D32-Manufactura de productos metálicos, excepto maquinaria y equipo"/>
    <x v="0"/>
  </r>
  <r>
    <s v="D"/>
    <n v="2892"/>
    <s v="Tratamiento y revestimiento de metales; obras de ingeniería mecánica en general realizadas a cambio de una retribución o por contrata"/>
    <s v="D-Industria Manufacturera   "/>
    <s v="D32"/>
    <s v="-"/>
    <s v="Manufactura de productos metálicos, excepto maquinaria y equipo"/>
    <s v="Industria manufacturera"/>
    <s v="D32-Manufactura de productos metálicos, excepto maquinaria y equipo"/>
    <x v="0"/>
  </r>
  <r>
    <s v="D"/>
    <n v="2893"/>
    <s v="Fabricación de artículos de cuchillería, herramientas de mano y artículos de ferretería"/>
    <s v="D-Industria Manufacturera   "/>
    <s v="D32"/>
    <s v="-"/>
    <s v="Manufactura de productos metálicos, excepto maquinaria y equipo"/>
    <s v="Industria manufacturera"/>
    <s v="D32-Manufactura de productos metálicos, excepto maquinaria y equipo"/>
    <x v="0"/>
  </r>
  <r>
    <s v="D"/>
    <n v="2899"/>
    <s v="Fabricación de otros productos elaborados de metal n.c.p."/>
    <s v="D-Industria Manufacturera   "/>
    <s v="D32"/>
    <s v="-"/>
    <s v="Manufactura de productos metálicos, excepto maquinaria y equipo"/>
    <s v="Industria manufacturera"/>
    <s v="D32-Manufactura de productos metálicos, excepto maquinaria y equipo"/>
    <x v="0"/>
  </r>
  <r>
    <s v="D"/>
    <n v="2911"/>
    <s v="Fabricación de motores y turbinas, excepto motores para aeronaves, vehículos automotores y motocicletas"/>
    <s v="D-Industria Manufacturera   "/>
    <s v="D34"/>
    <s v="-"/>
    <s v="Manufactura de maquinaria y equipo de construcción"/>
    <s v="Industria manufacturera"/>
    <s v="D34-Manufactura de maquinaria y equipo de construcción"/>
    <x v="0"/>
  </r>
  <r>
    <s v="D"/>
    <n v="2912"/>
    <s v="Fabricación de bombas, compresores, grifos y válvulas"/>
    <s v="D-Industria Manufacturera   "/>
    <s v="D34"/>
    <s v="-"/>
    <s v="Manufactura de maquinaria y equipo de construcción"/>
    <s v="Industria manufacturera"/>
    <s v="D34-Manufactura de maquinaria y equipo de construcción"/>
    <x v="0"/>
  </r>
  <r>
    <s v="D"/>
    <n v="2913"/>
    <s v="Fabricación de cojinetes, engranajes, trenes de engranajes y piezas de transmisión"/>
    <s v="D-Industria Manufacturera   "/>
    <s v="D34"/>
    <s v="-"/>
    <s v="Manufactura de maquinaria y equipo de construcción"/>
    <s v="Industria manufacturera"/>
    <s v="D34-Manufactura de maquinaria y equipo de construcción"/>
    <x v="0"/>
  </r>
  <r>
    <s v="D"/>
    <n v="2914"/>
    <s v="Fabricación de hornos, hogares y quemadores"/>
    <s v="D-Industria Manufacturera   "/>
    <s v="D34"/>
    <s v="-"/>
    <s v="Manufactura de maquinaria y equipo de construcción"/>
    <s v="Industria manufacturera"/>
    <s v="D34-Manufactura de maquinaria y equipo de construcción"/>
    <x v="0"/>
  </r>
  <r>
    <s v="D"/>
    <n v="2915"/>
    <s v="Fabricación de equipo de elevación y manipulación"/>
    <s v="D-Industria Manufacturera   "/>
    <s v="D34"/>
    <s v="-"/>
    <s v="Manufactura de maquinaria y equipo de construcción"/>
    <s v="Industria manufacturera"/>
    <s v="D34-Manufactura de maquinaria y equipo de construcción"/>
    <x v="0"/>
  </r>
  <r>
    <s v="D"/>
    <n v="2919"/>
    <s v="Fabricación de otros tipos de maquinaria de uso general"/>
    <s v="D-Industria Manufacturera   "/>
    <s v="D34"/>
    <s v="-"/>
    <s v="Manufactura de maquinaria y equipo de construcción"/>
    <s v="Industria manufacturera"/>
    <s v="D34-Manufactura de maquinaria y equipo de construcción"/>
    <x v="0"/>
  </r>
  <r>
    <s v="D"/>
    <n v="2921"/>
    <s v="Fabricación de maquinaria agropecuaria y forestal"/>
    <s v="D-Industria Manufacturera   "/>
    <s v="D34"/>
    <s v="-"/>
    <s v="Manufactura de maquinaria y equipo de construcción"/>
    <s v="Industria manufacturera"/>
    <s v="D34-Manufactura de maquinaria y equipo de construcción"/>
    <x v="0"/>
  </r>
  <r>
    <s v="D"/>
    <n v="2922"/>
    <s v="Fabricación de máquinas herramienta"/>
    <s v="D-Industria Manufacturera   "/>
    <s v="D34"/>
    <s v="-"/>
    <s v="Manufactura de maquinaria y equipo de construcción"/>
    <s v="Industria manufacturera"/>
    <s v="D34-Manufactura de maquinaria y equipo de construcción"/>
    <x v="0"/>
  </r>
  <r>
    <s v="D"/>
    <n v="2923"/>
    <s v="Fabricación de maquinaria metalúrgica"/>
    <s v="D-Industria Manufacturera   "/>
    <s v="D34"/>
    <s v="-"/>
    <s v="Manufactura de maquinaria y equipo de construcción"/>
    <s v="Industria manufacturera"/>
    <s v="D34-Manufactura de maquinaria y equipo de construcción"/>
    <x v="0"/>
  </r>
  <r>
    <s v="D"/>
    <n v="2924"/>
    <s v="Fabricación de maquinaria para la explotación de minas y canteras y para obras de construcción"/>
    <s v="D-Industria Manufacturera   "/>
    <s v="D34"/>
    <s v="-"/>
    <s v="Manufactura de maquinaria y equipo de construcción"/>
    <s v="Industria manufacturera"/>
    <s v="D34-Manufactura de maquinaria y equipo de construcción"/>
    <x v="0"/>
  </r>
  <r>
    <s v="D"/>
    <n v="2925"/>
    <s v="Fabricación de maquinaria para la elaboración de alimentos, bebidas y tabaco"/>
    <s v="D-Industria Manufacturera   "/>
    <s v="D34"/>
    <s v="-"/>
    <s v="Manufactura de maquinaria y equipo de construcción"/>
    <s v="Industria manufacturera"/>
    <s v="D34-Manufactura de maquinaria y equipo de construcción"/>
    <x v="0"/>
  </r>
  <r>
    <s v="D"/>
    <n v="2926"/>
    <s v="Fabricación de maquinaria para la elaboración de productos textiles, prendas de vestir y cueros"/>
    <s v="D-Industria Manufacturera   "/>
    <s v="D34"/>
    <s v="-"/>
    <s v="Manufactura de maquinaria y equipo de construcción"/>
    <s v="Industria manufacturera"/>
    <s v="D34-Manufactura de maquinaria y equipo de construcción"/>
    <x v="0"/>
  </r>
  <r>
    <s v="D"/>
    <n v="2927"/>
    <s v="Fabricación de armas y municiones"/>
    <s v="D-Industria Manufacturera   "/>
    <s v="D34"/>
    <s v="-"/>
    <s v="Manufactura de maquinaria y equipo de construcción"/>
    <s v="Industria manufacturera"/>
    <s v="D34-Manufactura de maquinaria y equipo de construcción"/>
    <x v="0"/>
  </r>
  <r>
    <s v="D"/>
    <n v="2929"/>
    <s v="Fabricación de otros tipos de maquinaria de uso especial"/>
    <s v="D-Industria Manufacturera   "/>
    <s v="D34"/>
    <s v="-"/>
    <s v="Manufactura de maquinaria y equipo de construcción"/>
    <s v="Industria manufacturera"/>
    <s v="D34-Manufactura de maquinaria y equipo de construcción"/>
    <x v="0"/>
  </r>
  <r>
    <s v="D"/>
    <n v="2930"/>
    <s v="Fabricación de aparatos de uso doméstico n.c.p."/>
    <s v="D-Industria Manufacturera   "/>
    <s v="D34"/>
    <s v="-"/>
    <s v="Manufactura de maquinaria y equipo de construcción"/>
    <s v="Industria manufacturera"/>
    <s v="D34-Manufactura de maquinaria y equipo de construcción"/>
    <x v="0"/>
  </r>
  <r>
    <s v="D"/>
    <n v="3000"/>
    <s v="Fabricación de maquinaria de oficina, contabilidad e informática"/>
    <s v="D-Industria Manufacturera   "/>
    <s v="D36"/>
    <s v="-"/>
    <s v="Manufactura de equipo de oficina, contabilidad e informática"/>
    <s v="Industria manufacturera"/>
    <s v="D36-Manufactura de equipo de oficina, contabilidad e informática"/>
    <x v="0"/>
  </r>
  <r>
    <s v="D"/>
    <n v="3110"/>
    <s v="Fabricación de motores, generadores y transformadores eléctricos"/>
    <s v="D-Industria Manufacturera   "/>
    <s v="D40"/>
    <s v="-"/>
    <s v="Manufactura de otros aparatos eléctricos"/>
    <s v="Industria manufacturera"/>
    <s v="D40-Manufactura de otros aparatos eléctricos"/>
    <x v="0"/>
  </r>
  <r>
    <s v="D"/>
    <n v="3120"/>
    <s v="Fabricación de aparatos de distribución y control de la energía eléctrica"/>
    <s v="D-Industria Manufacturera   "/>
    <s v="D40"/>
    <s v="-"/>
    <s v="Manufactura de otros aparatos eléctricos"/>
    <s v="Industria manufacturera"/>
    <s v="D40-Manufactura de otros aparatos eléctricos"/>
    <x v="0"/>
  </r>
  <r>
    <s v="D"/>
    <n v="3130"/>
    <s v="Fabricación de hilos y cables aislados"/>
    <s v="D-Industria Manufacturera   "/>
    <s v="D40"/>
    <s v="-"/>
    <s v="Manufactura de otros aparatos eléctricos"/>
    <s v="Industria manufacturera"/>
    <s v="D40-Manufactura de otros aparatos eléctricos"/>
    <x v="0"/>
  </r>
  <r>
    <s v="D"/>
    <n v="3140"/>
    <s v="Fabricación de acumuladores y de pilas y baterías primarias"/>
    <s v="D-Industria Manufacturera   "/>
    <s v="D40"/>
    <s v="-"/>
    <s v="Manufactura de otros aparatos eléctricos"/>
    <s v="Industria manufacturera"/>
    <s v="D40-Manufactura de otros aparatos eléctricos"/>
    <x v="0"/>
  </r>
  <r>
    <s v="D"/>
    <n v="3150"/>
    <s v="Fabricación de lámparas eléctricas y equipo de iluminación"/>
    <s v="D-Industria Manufacturera   "/>
    <s v="D40"/>
    <s v="-"/>
    <s v="Manufactura de otros aparatos eléctricos"/>
    <s v="Industria manufacturera"/>
    <s v="D40-Manufactura de otros aparatos eléctricos"/>
    <x v="0"/>
  </r>
  <r>
    <s v="D"/>
    <n v="3190"/>
    <s v="Fabricación de otros tipos de equipo eléctrico n.c.p."/>
    <s v="D-Industria Manufacturera   "/>
    <s v="D40"/>
    <s v="-"/>
    <s v="Manufactura de otros aparatos eléctricos"/>
    <s v="Industria manufacturera"/>
    <s v="D40-Manufactura de otros aparatos eléctricos"/>
    <x v="0"/>
  </r>
  <r>
    <s v="D"/>
    <n v="3210"/>
    <s v="Fabricación de tubos y válvulas electrónicos y de otros componentes electrónicos"/>
    <s v="D-Industria Manufacturera   "/>
    <s v="D38"/>
    <s v="-"/>
    <s v="Manufactura de equipo y aparatos de radio, televisión y comunicaciones"/>
    <s v="Industria manufacturera"/>
    <s v="D38-Manufactura de equipo y aparatos de radio, televisión y comunicaciones"/>
    <x v="0"/>
  </r>
  <r>
    <s v="D"/>
    <n v="3220"/>
    <s v="Fabricación de transmisores de radio y televisión y de aparatos para telefonía y telegrafía con hilos"/>
    <s v="D-Industria Manufacturera   "/>
    <s v="D38"/>
    <s v="-"/>
    <s v="Manufactura de equipo y aparatos de radio, televisión y comunicaciones"/>
    <s v="Industria manufacturera"/>
    <s v="D38-Manufactura de equipo y aparatos de radio, televisión y comunicaciones"/>
    <x v="0"/>
  </r>
  <r>
    <s v="D"/>
    <n v="3230"/>
    <s v="Fabricación de receptores de radio y televisión, aparatos de grabación y reproducción de sonido y vídeo, y productos conexos"/>
    <s v="D-Industria Manufacturera   "/>
    <s v="D38"/>
    <s v="-"/>
    <s v="Manufactura de equipo y aparatos de radio, televisión y comunicaciones"/>
    <s v="Industria manufacturera"/>
    <s v="D38-Manufactura de equipo y aparatos de radio, televisión y comunicaciones"/>
    <x v="0"/>
  </r>
  <r>
    <s v="D"/>
    <n v="3311"/>
    <s v="Fabricación de equipo médico y quirúrgico y de aparatos ortopédicos"/>
    <s v="D-Industria Manufacturera   "/>
    <s v="D42"/>
    <s v="-"/>
    <s v="Manufactura de instrumentos médicos, de precisión, ópticos y otros"/>
    <s v="Industria manufacturera"/>
    <s v="D42-Manufactura de instrumentos médicos, de precisión, ópticos y otros"/>
    <x v="0"/>
  </r>
  <r>
    <s v="D"/>
    <n v="3312"/>
    <s v="Fabricación de instrumentos y aparatos para medir, verificar, ensayar, navegar y otros fines, excepto el equipo de control de procesos industriales"/>
    <s v="D-Industria Manufacturera   "/>
    <s v="D42"/>
    <s v="-"/>
    <s v="Manufactura de instrumentos médicos, de precisión, ópticos y otros"/>
    <s v="Industria manufacturera"/>
    <s v="D42-Manufactura de instrumentos médicos, de precisión, ópticos y otros"/>
    <x v="0"/>
  </r>
  <r>
    <s v="D"/>
    <n v="3313"/>
    <s v="Fabricación de equipo de control de procesos industriales"/>
    <s v="D-Industria Manufacturera   "/>
    <s v="D42"/>
    <s v="-"/>
    <s v="Manufactura de instrumentos médicos, de precisión, ópticos y otros"/>
    <s v="Industria manufacturera"/>
    <s v="D42-Manufactura de instrumentos médicos, de precisión, ópticos y otros"/>
    <x v="0"/>
  </r>
  <r>
    <s v="D"/>
    <n v="3320"/>
    <s v="Fabricación de instrumentos de óptica y equipo fotográfico"/>
    <s v="D-Industria Manufacturera   "/>
    <s v="D42"/>
    <s v="-"/>
    <s v="Manufactura de instrumentos médicos, de precisión, ópticos y otros"/>
    <s v="Industria manufacturera"/>
    <s v="D42-Manufactura de instrumentos médicos, de precisión, ópticos y otros"/>
    <x v="0"/>
  </r>
  <r>
    <s v="D"/>
    <n v="3330"/>
    <s v="Fabricación de relojes"/>
    <s v="D-Industria Manufacturera   "/>
    <s v="D42"/>
    <s v="-"/>
    <s v="Manufactura de instrumentos médicos, de precisión, ópticos y otros"/>
    <s v="Industria manufacturera"/>
    <s v="D42-Manufactura de instrumentos médicos, de precisión, ópticos y otros"/>
    <x v="0"/>
  </r>
  <r>
    <s v="D"/>
    <n v="3410"/>
    <s v="Fabricación de vehículos automotores"/>
    <s v="D-Industria Manufacturera   "/>
    <s v="D44"/>
    <s v="-"/>
    <s v="Manufactura de vehículos automotores, remolques y semirremolques"/>
    <s v="Industria manufacturera"/>
    <s v="D44-Manufactura de vehículos automotores, remolques y semirremolques"/>
    <x v="0"/>
  </r>
  <r>
    <s v="D"/>
    <n v="3420"/>
    <s v="Fabricación de carrocerías para vehículos automotores; fabricación de remolques y semirremolques"/>
    <s v="D-Industria Manufacturera   "/>
    <s v="D44"/>
    <s v="-"/>
    <s v="Manufactura de vehículos automotores, remolques y semirremolques"/>
    <s v="Industria manufacturera"/>
    <s v="D44-Manufactura de vehículos automotores, remolques y semirremolques"/>
    <x v="0"/>
  </r>
  <r>
    <s v="D"/>
    <n v="3430"/>
    <s v="Fabricación de partes, piezas y accesorios para vehículos automotores y sus motores"/>
    <s v="D-Industria Manufacturera   "/>
    <s v="D44"/>
    <s v="-"/>
    <s v="Manufactura de vehículos automotores, remolques y semirremolques"/>
    <s v="Industria manufacturera"/>
    <s v="D44-Manufactura de vehículos automotores, remolques y semirremolques"/>
    <x v="0"/>
  </r>
  <r>
    <s v="D"/>
    <n v="3511"/>
    <s v="Construcción y reparación de buques"/>
    <s v="D-Industria Manufacturera   "/>
    <s v="D46"/>
    <s v="-"/>
    <s v="Manufactura de otros equipos de transporte"/>
    <s v="Industria manufacturera"/>
    <s v="D46-Manufactura de otros equipos de transporte"/>
    <x v="0"/>
  </r>
  <r>
    <s v="D"/>
    <n v="3512"/>
    <s v="Construcción y reparación de embarcaciones de recreo y deporte"/>
    <s v="D-Industria Manufacturera   "/>
    <s v="D46"/>
    <s v="-"/>
    <s v="Manufactura de otros equipos de transporte"/>
    <s v="Industria manufacturera"/>
    <s v="D46-Manufactura de otros equipos de transporte"/>
    <x v="0"/>
  </r>
  <r>
    <s v="D"/>
    <n v="3520"/>
    <s v="Fabricación de locomotoras y de material rodante para ferrocarriles y tranvías"/>
    <s v="D-Industria Manufacturera   "/>
    <s v="D46"/>
    <s v="-"/>
    <s v="Manufactura de otros equipos de transporte"/>
    <s v="Industria manufacturera"/>
    <s v="D46-Manufactura de otros equipos de transporte"/>
    <x v="0"/>
  </r>
  <r>
    <s v="D"/>
    <n v="3530"/>
    <s v="Fabricación de aeronaves y naves espaciales"/>
    <s v="D-Industria Manufacturera   "/>
    <s v="D46"/>
    <s v="-"/>
    <s v="Manufactura de otros equipos de transporte"/>
    <s v="Industria manufacturera"/>
    <s v="D46-Manufactura de otros equipos de transporte"/>
    <x v="0"/>
  </r>
  <r>
    <s v="D"/>
    <n v="3591"/>
    <s v="Fabricación de motocicletas"/>
    <s v="D-Industria Manufacturera   "/>
    <s v="D46"/>
    <s v="-"/>
    <s v="Manufactura de otros equipos de transporte"/>
    <s v="Industria manufacturera"/>
    <s v="D46-Manufactura de otros equipos de transporte"/>
    <x v="0"/>
  </r>
  <r>
    <s v="D"/>
    <n v="3592"/>
    <s v="Fabricación de bicicletas y de sillones de ruedas para inválidos"/>
    <s v="D-Industria Manufacturera   "/>
    <s v="D46"/>
    <s v="-"/>
    <s v="Manufactura de otros equipos de transporte"/>
    <s v="Industria manufacturera"/>
    <s v="D46-Manufactura de otros equipos de transporte"/>
    <x v="0"/>
  </r>
  <r>
    <s v="D"/>
    <n v="3599"/>
    <s v="Fabricación de otros tipos de equipo de transporte n.c.p."/>
    <s v="D-Industria Manufacturera   "/>
    <s v="D46"/>
    <s v="-"/>
    <s v="Manufactura de otros equipos de transporte"/>
    <s v="Industria manufacturera"/>
    <s v="D46-Manufactura de otros equipos de transporte"/>
    <x v="0"/>
  </r>
  <r>
    <s v="D"/>
    <n v="3610"/>
    <s v="Fabricación de muebles"/>
    <s v="D-Industria Manufacturera   "/>
    <s v="D16"/>
    <s v="-"/>
    <s v="Manufactura de muebles"/>
    <s v="Industria manufacturera"/>
    <s v="D16-Manufactura de muebles"/>
    <x v="0"/>
  </r>
  <r>
    <s v="D"/>
    <n v="3691"/>
    <s v="Fabricación de joyas y artículos conexos"/>
    <s v="D-Industria Manufacturera   "/>
    <s v="D80"/>
    <s v="-"/>
    <s v="Manufactura de otros productos"/>
    <s v="Industria manufacturera"/>
    <s v="D80-Manufactura de otros productos"/>
    <x v="0"/>
  </r>
  <r>
    <s v="D"/>
    <n v="3692"/>
    <s v="Fabricación de instrumentos de música"/>
    <s v="D-Industria Manufacturera   "/>
    <s v="D50"/>
    <s v="-"/>
    <s v="Manufactura de instrumentos musicales"/>
    <s v="Industria manufacturera"/>
    <s v="D50-Manufactura de instrumentos musicales"/>
    <x v="0"/>
  </r>
  <r>
    <s v="D"/>
    <n v="3693"/>
    <s v="Fabricación de artículos de deporte"/>
    <s v="D-Industria Manufacturera   "/>
    <s v="D80"/>
    <s v="-"/>
    <s v="Manufactura de otros productos"/>
    <s v="Industria manufacturera"/>
    <s v="D80-Manufactura de otros productos"/>
    <x v="0"/>
  </r>
  <r>
    <s v="D"/>
    <n v="3694"/>
    <s v="Fabricación de juegos y juguetes"/>
    <s v="D-Industria Manufacturera   "/>
    <s v="D80"/>
    <s v="-"/>
    <s v="Manufactura de otros productos"/>
    <s v="Industria manufacturera"/>
    <s v="D80-Manufactura de otros productos"/>
    <x v="0"/>
  </r>
  <r>
    <s v="D"/>
    <n v="3699"/>
    <s v="Otras industrias manufactureras n.c.p."/>
    <s v="D-Industria Manufacturera   "/>
    <s v="D80"/>
    <s v="-"/>
    <s v="Manufactura de otros productos"/>
    <s v="Industria manufacturera"/>
    <s v="D80-Manufactura de otros productos"/>
    <x v="0"/>
  </r>
  <r>
    <s v="D"/>
    <n v="3710"/>
    <s v="Reciclado de desperdicios y desechos metálicos"/>
    <s v="D-Industria Manufacturera   "/>
    <s v="D52"/>
    <s v="-"/>
    <s v="Reciclaje"/>
    <s v="Industria manufacturera"/>
    <s v="D52-Reciclaje"/>
    <x v="0"/>
  </r>
  <r>
    <s v="D"/>
    <n v="3720"/>
    <s v="Reciclado de desperdicios y desechos no metálicos"/>
    <s v="D-Industria Manufacturera   "/>
    <s v="D52"/>
    <s v="-"/>
    <s v="Reciclaje"/>
    <s v="Industria manufacturera"/>
    <s v="D52-Reciclaje"/>
    <x v="0"/>
  </r>
  <r>
    <s v="E"/>
    <n v="4010"/>
    <s v="Generación, captación y distribución de energía eléctrica"/>
    <s v="E-Electricidad, telecomunicaciones,  gas y agua"/>
    <s v="E02"/>
    <s v="-"/>
    <s v="Producción y suministro de electricidad y actividades de servicios conexas"/>
    <s v="Electricidad y agua"/>
    <s v="E02-Producción y suministro de electricidad y actividades de servicios conexas"/>
    <x v="0"/>
  </r>
  <r>
    <s v="E"/>
    <n v="4020"/>
    <s v="Fabricación de gas; distribución de combustibles gaseosos por tuberías"/>
    <s v="E-Electricidad, telecomunicaciones,  gas y agua"/>
    <s v="E04"/>
    <s v="-"/>
    <s v="Producción y suministro de   gas, vapor y agua caliente y actividades de servicios conexas"/>
    <s v="Electricidad y agua"/>
    <s v="E04-Producción y suministro de   gas, vapor y agua caliente y actividades de servicios conexas"/>
    <x v="0"/>
  </r>
  <r>
    <s v="E"/>
    <n v="4030"/>
    <s v="Suministro de vapor y agua caliente"/>
    <s v="E-Electricidad, telecomunicaciones,  gas y agua"/>
    <s v="E04"/>
    <s v="-"/>
    <s v="Producción y suministro de   gas, vapor y agua caliente y actividades de servicios conexas"/>
    <s v="Electricidad y agua"/>
    <s v="E04-Producción y suministro de   gas, vapor y agua caliente y actividades de servicios conexas"/>
    <x v="0"/>
  </r>
  <r>
    <s v="E"/>
    <n v="4100"/>
    <s v="Captación, depuración y distribución de agua"/>
    <s v="E-Electricidad, telecomunicaciones,  gas y agua"/>
    <s v="E06"/>
    <s v="-"/>
    <s v="Recolección, purificación y distribución de agua  y actividades de servicios conexas"/>
    <s v="Electricidad y agua"/>
    <s v="E06-Recolección, purificación y distribución de agua  y actividades de servicios conexas"/>
    <x v="0"/>
  </r>
  <r>
    <s v="F"/>
    <n v="4510"/>
    <s v="Preparación del terreno"/>
    <s v="F-Construcción, compra  y reparación de inmuebles"/>
    <s v="F0411"/>
    <s v="-"/>
    <s v="Compra de terreno para vivienda (no incluye construcción)"/>
    <s v="Construcción"/>
    <s v="F0411-Compra de terreno para vivienda (no incluye construcción)"/>
    <x v="0"/>
  </r>
  <r>
    <s v="F"/>
    <n v="4520"/>
    <s v="Construcción de edificios completos o de partes de edificios; obras de ingeniería civil"/>
    <s v="F-Construcción, compra  y reparación de inmuebles"/>
    <s v="F0221"/>
    <s v="-"/>
    <s v="Construcción de casas y/o edificios"/>
    <s v="Construcción"/>
    <s v="F0221-Construcción de casas y/o edificios"/>
    <x v="0"/>
  </r>
  <r>
    <s v="F"/>
    <n v="4520"/>
    <s v="Construcción de edificios completos o de partes de edificios; obras de ingeniería civil"/>
    <s v="F-Construcción, compra  y reparación de inmuebles"/>
    <s v="F0226"/>
    <s v="-"/>
    <s v="Construcción de otros edificios comerciales"/>
    <s v="Construcción"/>
    <s v="F0226-Construcción de otros edificios comerciales"/>
    <x v="0"/>
  </r>
  <r>
    <s v="F"/>
    <n v="4520"/>
    <s v="Construcción de edificios completos o de partes de edificios; obras de ingeniería civil"/>
    <s v="F-Construcción, compra  y reparación de inmuebles"/>
    <s v="F0229"/>
    <s v="-"/>
    <s v="Construcción de otros inmuebles"/>
    <s v="Construcción"/>
    <s v="F0229-Construcción de otros inmuebles"/>
    <x v="0"/>
  </r>
  <r>
    <s v="F"/>
    <n v="4520"/>
    <s v="Construcción de edificios completos o de partes de edificios; obras de ingeniería civil"/>
    <s v="F-Construcción, compra  y reparación de inmuebles"/>
    <s v="F0412"/>
    <s v="-"/>
    <s v="Compra de vivienda nueva"/>
    <s v="Construcción"/>
    <s v="F0412-Compra de vivienda nueva"/>
    <x v="0"/>
  </r>
  <r>
    <s v="F"/>
    <n v="4520"/>
    <s v="Construcción de edificios completos o de partes de edificios; obras de ingeniería civil"/>
    <s v="F-Construcción, compra  y reparación de inmuebles"/>
    <s v="F0413"/>
    <s v="-"/>
    <s v="Compra de vivienda usada"/>
    <s v="Construcción"/>
    <s v="F0413-Compra de vivienda usada"/>
    <x v="0"/>
  </r>
  <r>
    <s v="F"/>
    <n v="4520"/>
    <s v="Construcción de edificios completos o de partes de edificios; obras de ingeniería civil"/>
    <s v="F-Construcción, compra  y reparación de inmuebles"/>
    <s v="F0414"/>
    <s v="-"/>
    <s v="Compra y reparación de vivieda"/>
    <s v="Construcción"/>
    <s v="F0414-Compra y reparación de vivieda"/>
    <x v="0"/>
  </r>
  <r>
    <s v="F"/>
    <n v="4520"/>
    <s v="Construcción de edificios completos o de partes de edificios; obras de ingeniería civil"/>
    <s v="F-Construcción, compra  y reparación de inmuebles"/>
    <s v="F0421"/>
    <s v="-"/>
    <s v="Construcción de vivienda para uso del deudor"/>
    <s v="Construcción"/>
    <s v="F0421-Construcción de vivienda para uso del deudor"/>
    <x v="0"/>
  </r>
  <r>
    <s v="F"/>
    <n v="4520"/>
    <s v="Construcción de edificios completos o de partes de edificios; obras de ingeniería civil"/>
    <s v="F-Construcción, compra  y reparación de inmuebles"/>
    <s v="F0422"/>
    <s v="-"/>
    <s v="Construcción de vivienda para uso no comercial de terceros"/>
    <s v="Construcción"/>
    <s v="F0422-Construcción de vivienda para uso no comercial de terceros"/>
    <x v="0"/>
  </r>
  <r>
    <s v="F"/>
    <n v="4520"/>
    <s v="Construcción de edificios completos o de partes de edificios; obras de ingeniería civil"/>
    <s v="F-Construcción, compra  y reparación de inmuebles"/>
    <s v="F0429"/>
    <s v="-"/>
    <s v="Construcción de otros inmuebles con fines no comerciales"/>
    <s v="Construcción"/>
    <s v="F0429-Construcción de otros inmuebles con fines no comerciales"/>
    <x v="0"/>
  </r>
  <r>
    <s v="F"/>
    <n v="4530"/>
    <s v="Acondicionamiento de edificios"/>
    <s v="F-Construcción, compra  y reparación de inmuebles"/>
    <s v="F024"/>
    <s v="-"/>
    <s v="Reparación de inmuebles"/>
    <s v="Construcción"/>
    <s v="F024-Reparación de inmuebles"/>
    <x v="0"/>
  </r>
  <r>
    <s v="F"/>
    <n v="4530"/>
    <s v="Acondicionamiento de edificios"/>
    <s v="F-Construcción, compra  y reparación de inmuebles"/>
    <s v="F0415"/>
    <s v="-"/>
    <s v="Reparación de vivienda"/>
    <s v="Construcción"/>
    <s v="F0415-Reparación de vivienda"/>
    <x v="0"/>
  </r>
  <r>
    <s v="F"/>
    <n v="4540"/>
    <s v="Terminación de edificios"/>
    <s v="F-Construcción, compra  y reparación de inmuebles"/>
    <s v="F024"/>
    <s v="-"/>
    <s v="Reparación de inmuebles"/>
    <s v="Construcción"/>
    <s v="F024-Reparación de inmuebles"/>
    <x v="0"/>
  </r>
  <r>
    <s v="F"/>
    <n v="4550"/>
    <s v="Alquiler de equipo de construcción o demolición con operarios"/>
    <s v="F-Construcción, compra  y reparación de inmuebles"/>
    <s v="R12"/>
    <s v="-"/>
    <s v="Alquiler de maquinaria y equipo"/>
    <s v="Construcción"/>
    <s v="R12-Alquiler de maquinaria y equipo"/>
    <x v="0"/>
  </r>
  <r>
    <s v="G"/>
    <n v="5010"/>
    <s v="Venta de vehículos automotores"/>
    <s v="G-Comercio "/>
    <s v="G02"/>
    <s v="-"/>
    <s v="Comercio de vehículos de motor y motocicletas; venta al detalle de combustible automotriz"/>
    <s v="Comercio, restaurantes y hoteles"/>
    <s v="G02-Comercio de vehículos de motor y motocicletas; venta al detalle de combustible automotriz"/>
    <x v="0"/>
  </r>
  <r>
    <s v="G"/>
    <n v="5020"/>
    <s v="Mantenimiento y reparación de vehículos automotores"/>
    <s v="G-Comercio "/>
    <s v="R021"/>
    <s v="-"/>
    <s v="Reparación de vehículos de motor y motocicletas"/>
    <s v="Comercio, restaurantes y hoteles"/>
    <s v="R021-Reparación de vehículos de motor y motocicletas"/>
    <x v="0"/>
  </r>
  <r>
    <s v="G"/>
    <n v="5030"/>
    <s v="Ventas de partes, piezas y accesorios de vehículos automotores"/>
    <s v="G-Comercio "/>
    <s v="G02"/>
    <s v="-"/>
    <s v="Comercio de vehículos de motor y motocicletas; venta al detalle de combustible automotriz"/>
    <s v="Comercio, restaurantes y hoteles"/>
    <s v="G02-Comercio de vehículos de motor y motocicletas; venta al detalle de combustible automotriz"/>
    <x v="0"/>
  </r>
  <r>
    <s v="G"/>
    <n v="5040"/>
    <s v="Venta, mantenimiento y reparación de motocicletas y de sus partes, piezas y accesorios"/>
    <s v="G-Comercio "/>
    <s v="G02"/>
    <s v="-"/>
    <s v="Comercio de vehículos de motor y motocicletas; venta al detalle de combustible automotriz"/>
    <s v="Comercio, restaurantes y hoteles"/>
    <s v="G02-Comercio de vehículos de motor y motocicletas; venta al detalle de combustible automotriz"/>
    <x v="0"/>
  </r>
  <r>
    <s v="G"/>
    <n v="5040"/>
    <s v="Venta, mantenimiento y reparación de motocicletas y de sus partes, piezas y accesorios"/>
    <s v="G-Comercio "/>
    <s v="R021"/>
    <s v="-"/>
    <s v="Reparación de vehículos de motor y motocicletas"/>
    <s v="Comercio, restaurantes y hoteles"/>
    <s v="R021-Reparación de vehículos de motor y motocicletas"/>
    <x v="0"/>
  </r>
  <r>
    <s v="G"/>
    <n v="5050"/>
    <s v="Venta al por menor de combustible para automotores"/>
    <s v="G-Comercio "/>
    <s v="G08"/>
    <s v="-"/>
    <s v="Venta al detalle de combustible automotriz"/>
    <s v="Comercio, restaurantes y hoteles"/>
    <s v="G08-Venta al detalle de combustible automotriz"/>
    <x v="0"/>
  </r>
  <r>
    <s v="G"/>
    <n v="5110"/>
    <s v="Venta al por mayor a cambio de una retribución o por contrata"/>
    <s v="G-Comercio "/>
    <s v="G04"/>
    <s v="-"/>
    <s v="Comercio al por mayor y  por comisión, excepto de vehículos de motor y  motocicletas"/>
    <s v="Comercio, restaurantes y hoteles"/>
    <s v="G04-Comercio al por mayor y  por comisión, excepto de vehículos de motor y  motocicletas"/>
    <x v="0"/>
  </r>
  <r>
    <s v="G"/>
    <n v="5121"/>
    <s v="Venta al por mayor de materias primas agropecuarias y de animales vivos"/>
    <s v="G-Comercio "/>
    <s v="G04"/>
    <s v="-"/>
    <s v="Comercio al por mayor y  por comisión, excepto de vehículos de motor y  motocicletas"/>
    <s v="Comercio, restaurantes y hoteles"/>
    <s v="G04-Comercio al por mayor y  por comisión, excepto de vehículos de motor y  motocicletas"/>
    <x v="0"/>
  </r>
  <r>
    <s v="G"/>
    <n v="5122"/>
    <s v="Venta al por mayor de alimentos, bebidas y tabaco"/>
    <s v="G-Comercio "/>
    <s v="G04"/>
    <s v="-"/>
    <s v="Comercio al por mayor y  por comisión, excepto de vehículos de motor y  motocicletas"/>
    <s v="Comercio, restaurantes y hoteles"/>
    <s v="G04-Comercio al por mayor y  por comisión, excepto de vehículos de motor y  motocicletas"/>
    <x v="0"/>
  </r>
  <r>
    <s v="G"/>
    <n v="5131"/>
    <s v="Venta al por mayor de productos textiles, prendas de vestir y calzado"/>
    <s v="G-Comercio "/>
    <s v="G04"/>
    <s v="-"/>
    <s v="Comercio al por mayor y  por comisión, excepto de vehículos de motor y  motocicletas"/>
    <s v="Comercio, restaurantes y hoteles"/>
    <s v="G04-Comercio al por mayor y  por comisión, excepto de vehículos de motor y  motocicletas"/>
    <x v="0"/>
  </r>
  <r>
    <s v="G"/>
    <n v="5139"/>
    <s v="Venta al por mayor de otros enseres domésticos"/>
    <s v="G-Comercio "/>
    <s v="G04"/>
    <s v="-"/>
    <s v="Comercio al por mayor y  por comisión, excepto de vehículos de motor y  motocicletas"/>
    <s v="Comercio, restaurantes y hoteles"/>
    <s v="G04-Comercio al por mayor y  por comisión, excepto de vehículos de motor y  motocicletas"/>
    <x v="0"/>
  </r>
  <r>
    <s v="G"/>
    <n v="5141"/>
    <s v="Venta al por mayor de combustibles sólidos, líquidos y gaseosos y de productos conexos"/>
    <s v="G-Comercio "/>
    <s v="G04"/>
    <s v="-"/>
    <s v="Comercio al por mayor y  por comisión, excepto de vehículos de motor y  motocicletas"/>
    <s v="Comercio, restaurantes y hoteles"/>
    <s v="G04-Comercio al por mayor y  por comisión, excepto de vehículos de motor y  motocicletas"/>
    <x v="0"/>
  </r>
  <r>
    <s v="G"/>
    <n v="5142"/>
    <s v="Venta al por mayor de metales y minerales metalíferos"/>
    <s v="G-Comercio "/>
    <s v="G04"/>
    <s v="-"/>
    <s v="Comercio al por mayor y  por comisión, excepto de vehículos de motor y  motocicletas"/>
    <s v="Comercio, restaurantes y hoteles"/>
    <s v="G04-Comercio al por mayor y  por comisión, excepto de vehículos de motor y  motocicletas"/>
    <x v="0"/>
  </r>
  <r>
    <s v="G"/>
    <n v="5143"/>
    <s v="Venta al por mayor de materiales de construcción, artículos de ferretería y equipo y materiales de fontanería y calefacción"/>
    <s v="G-Comercio "/>
    <s v="G04"/>
    <s v="-"/>
    <s v="Comercio al por mayor y  por comisión, excepto de vehículos de motor y  motocicletas"/>
    <s v="Comercio, restaurantes y hoteles"/>
    <s v="G04-Comercio al por mayor y  por comisión, excepto de vehículos de motor y  motocicletas"/>
    <x v="0"/>
  </r>
  <r>
    <s v="G"/>
    <n v="5149"/>
    <s v="Venta al por mayor de otros productos intermedios, desperdicios y desechos"/>
    <s v="G-Comercio "/>
    <s v="G04"/>
    <s v="-"/>
    <s v="Comercio al por mayor y  por comisión, excepto de vehículos de motor y  motocicletas"/>
    <s v="Comercio, restaurantes y hoteles"/>
    <s v="G04-Comercio al por mayor y  por comisión, excepto de vehículos de motor y  motocicletas"/>
    <x v="0"/>
  </r>
  <r>
    <s v="G"/>
    <n v="5151"/>
    <s v="Venta al por mayor de ordenadores, equipo periférico y programas informáticos"/>
    <s v="G-Comercio "/>
    <s v="G04"/>
    <s v="-"/>
    <s v="Comercio al por mayor y  por comisión, excepto de vehículos de motor y  motocicletas"/>
    <s v="Comercio, restaurantes y hoteles"/>
    <s v="G04-Comercio al por mayor y  por comisión, excepto de vehículos de motor y  motocicletas"/>
    <x v="0"/>
  </r>
  <r>
    <s v="G"/>
    <n v="5152"/>
    <s v="Venta al por mayor de partes y equipo electrónicos y de comunicaciones"/>
    <s v="G-Comercio "/>
    <s v="G04"/>
    <s v="-"/>
    <s v="Comercio al por mayor y  por comisión, excepto de vehículos de motor y  motocicletas"/>
    <s v="Comercio, restaurantes y hoteles"/>
    <s v="G04-Comercio al por mayor y  por comisión, excepto de vehículos de motor y  motocicletas"/>
    <x v="0"/>
  </r>
  <r>
    <s v="G"/>
    <n v="5159"/>
    <s v="Venta al por mayor de otros tipos de maquinaria, equipo y materiales"/>
    <s v="G-Comercio "/>
    <s v="G04"/>
    <s v="-"/>
    <s v="Comercio al por mayor y  por comisión, excepto de vehículos de motor y  motocicletas"/>
    <s v="Comercio, restaurantes y hoteles"/>
    <s v="G04-Comercio al por mayor y  por comisión, excepto de vehículos de motor y  motocicletas"/>
    <x v="0"/>
  </r>
  <r>
    <s v="G"/>
    <n v="5190"/>
    <s v="Venta al por mayor de otros productos"/>
    <s v="G-Comercio "/>
    <s v="G04"/>
    <s v="-"/>
    <s v="Comercio al por mayor y  por comisión, excepto de vehículos de motor y  motocicletas"/>
    <s v="Comercio, restaurantes y hoteles"/>
    <s v="G04-Comercio al por mayor y  por comisión, excepto de vehículos de motor y  motocicletas"/>
    <x v="0"/>
  </r>
  <r>
    <s v="G"/>
    <n v="5211"/>
    <s v="Venta al por menor en almacenes no especializados con surtido compuesto principalmente de alimentos, bebidas y tabaco"/>
    <s v="G-Comercio "/>
    <s v="G06"/>
    <s v="-"/>
    <s v="Comercio al por menor, excepto de vehículos de motor, motocicletas y combustible automotriz"/>
    <s v="Comercio, restaurantes y hoteles"/>
    <s v="G06-Comercio al por menor, excepto de vehículos de motor, motocicletas y combustible automotriz"/>
    <x v="0"/>
  </r>
  <r>
    <s v="G"/>
    <n v="5219"/>
    <s v="Venta al por menor de otros productos en almacenes no especializados"/>
    <s v="G-Comercio "/>
    <s v="G06"/>
    <s v="-"/>
    <s v="Comercio al por menor, excepto de vehículos de motor, motocicletas y combustible automotriz"/>
    <s v="Comercio, restaurantes y hoteles"/>
    <s v="G06-Comercio al por menor, excepto de vehículos de motor, motocicletas y combustible automotriz"/>
    <x v="0"/>
  </r>
  <r>
    <s v="G"/>
    <n v="5220"/>
    <s v="Venta al por menor de alimentos, bebidas y tabaco en almacenes especializados"/>
    <s v="G-Comercio "/>
    <s v="G06"/>
    <s v="-"/>
    <s v="Comercio al por menor, excepto de vehículos de motor, motocicletas y combustible automotriz"/>
    <s v="Comercio, restaurantes y hoteles"/>
    <s v="G06-Comercio al por menor, excepto de vehículos de motor, motocicletas y combustible automotriz"/>
    <x v="0"/>
  </r>
  <r>
    <s v="G"/>
    <n v="5231"/>
    <s v="Venta al por menor de productos farmacéuticos y medicinales, cosméticos y artículos de tocador"/>
    <s v="G-Comercio "/>
    <s v="G06"/>
    <s v="-"/>
    <s v="Comercio al por menor, excepto de vehículos de motor, motocicletas y combustible automotriz"/>
    <s v="Comercio, restaurantes y hoteles"/>
    <s v="G06-Comercio al por menor, excepto de vehículos de motor, motocicletas y combustible automotriz"/>
    <x v="0"/>
  </r>
  <r>
    <s v="G"/>
    <n v="5232"/>
    <s v="Venta al por menor de productos textiles, prendas de vestir, calzado y artículos de cuero"/>
    <s v="G-Comercio "/>
    <s v="G06"/>
    <s v="-"/>
    <s v="Comercio al por menor, excepto de vehículos de motor, motocicletas y combustible automotriz"/>
    <s v="Comercio, restaurantes y hoteles"/>
    <s v="G06-Comercio al por menor, excepto de vehículos de motor, motocicletas y combustible automotriz"/>
    <x v="0"/>
  </r>
  <r>
    <s v="G"/>
    <n v="5233"/>
    <s v="Venta al por menor de aparatos, artículos y equipo de uso doméstico"/>
    <s v="G-Comercio "/>
    <s v="G06"/>
    <s v="-"/>
    <s v="Comercio al por menor, excepto de vehículos de motor, motocicletas y combustible automotriz"/>
    <s v="Comercio, restaurantes y hoteles"/>
    <s v="G06-Comercio al por menor, excepto de vehículos de motor, motocicletas y combustible automotriz"/>
    <x v="0"/>
  </r>
  <r>
    <s v="G"/>
    <n v="5234"/>
    <s v="Venta al por menor de artículos de ferretería, pinturas y productos de vidrio"/>
    <s v="G-Comercio "/>
    <s v="G06"/>
    <s v="-"/>
    <s v="Comercio al por menor, excepto de vehículos de motor, motocicletas y combustible automotriz"/>
    <s v="Comercio, restaurantes y hoteles"/>
    <s v="G06-Comercio al por menor, excepto de vehículos de motor, motocicletas y combustible automotriz"/>
    <x v="0"/>
  </r>
  <r>
    <s v="G"/>
    <n v="5239"/>
    <s v="Venta al por menor de otros productos en almacenes especializados"/>
    <s v="G-Comercio "/>
    <s v="G06"/>
    <s v="-"/>
    <s v="Comercio al por menor, excepto de vehículos de motor, motocicletas y combustible automotriz"/>
    <s v="Comercio, restaurantes y hoteles"/>
    <s v="G06-Comercio al por menor, excepto de vehículos de motor, motocicletas y combustible automotriz"/>
    <x v="0"/>
  </r>
  <r>
    <s v="G"/>
    <n v="5240"/>
    <s v="Venta al por menor en almacenes de artículos usados"/>
    <s v="G-Comercio "/>
    <s v="G06"/>
    <s v="-"/>
    <s v="Comercio al por menor, excepto de vehículos de motor, motocicletas y combustible automotriz"/>
    <s v="Comercio, restaurantes y hoteles"/>
    <s v="G06-Comercio al por menor, excepto de vehículos de motor, motocicletas y combustible automotriz"/>
    <x v="0"/>
  </r>
  <r>
    <s v="G"/>
    <n v="5251"/>
    <s v="Venta al por menor de casas de venta por correo"/>
    <s v="G-Comercio "/>
    <s v="G06"/>
    <s v="-"/>
    <s v="Comercio al por menor, excepto de vehículos de motor, motocicletas y combustible automotriz"/>
    <s v="Comercio, restaurantes y hoteles"/>
    <s v="G06-Comercio al por menor, excepto de vehículos de motor, motocicletas y combustible automotriz"/>
    <x v="0"/>
  </r>
  <r>
    <s v="G"/>
    <n v="5252"/>
    <s v="Venta al por menor en puestos de venta y mercados"/>
    <s v="G-Comercio "/>
    <s v="G06"/>
    <s v="-"/>
    <s v="Comercio al por menor, excepto de vehículos de motor, motocicletas y combustible automotriz"/>
    <s v="Comercio, restaurantes y hoteles"/>
    <s v="G06-Comercio al por menor, excepto de vehículos de motor, motocicletas y combustible automotriz"/>
    <x v="0"/>
  </r>
  <r>
    <s v="G"/>
    <n v="5259"/>
    <s v="Otros tipos de venta al por menor no realizada en almacenes"/>
    <s v="G-Comercio "/>
    <s v="G06"/>
    <s v="-"/>
    <s v="Comercio al por menor, excepto de vehículos de motor, motocicletas y combustible automotriz"/>
    <s v="Comercio, restaurantes y hoteles"/>
    <s v="G06-Comercio al por menor, excepto de vehículos de motor, motocicletas y combustible automotriz"/>
    <x v="0"/>
  </r>
  <r>
    <s v="G"/>
    <n v="5260"/>
    <s v="Reparación de efectos personales y enseres domésticos"/>
    <s v="G-Comercio "/>
    <s v="G90"/>
    <s v="-"/>
    <s v="Otros de comercio"/>
    <s v="Comercio, restaurantes y hoteles"/>
    <s v="G90-Otros de comercio"/>
    <x v="0"/>
  </r>
  <r>
    <s v="H"/>
    <n v="5510"/>
    <s v="Hoteles; campamentos y otros tipos de hospedaje temporal"/>
    <s v="H-Hotel  y restaurante"/>
    <s v="H02"/>
    <s v="-"/>
    <s v="Hotel"/>
    <s v="Comercio, restaurantes y hoteles"/>
    <s v="H02-Hotel"/>
    <x v="0"/>
  </r>
  <r>
    <s v="H"/>
    <n v="5510"/>
    <s v="Hoteles; campamentos y otros tipos de hospedaje temporal"/>
    <s v="H-Hotel  y restaurante"/>
    <s v="H06"/>
    <s v="-"/>
    <s v="Hotel y restaurante"/>
    <s v="Comercio, restaurantes y hoteles"/>
    <s v="H06-Hotel y restaurante"/>
    <x v="0"/>
  </r>
  <r>
    <s v="H"/>
    <n v="5520"/>
    <s v="Restaurantes, bares y cantinas"/>
    <s v="H-Hotel  y restaurante"/>
    <s v="H04"/>
    <s v="-"/>
    <s v="Restaurante"/>
    <s v="Comercio, restaurantes y hoteles"/>
    <s v="H04-Restaurante"/>
    <x v="0"/>
  </r>
  <r>
    <s v="I"/>
    <n v="6010"/>
    <s v="Transporte por vía férrea"/>
    <s v="I-Transporte  "/>
    <s v="I08"/>
    <s v="-"/>
    <s v="Transporte ferroviario"/>
    <s v="Transporte, almacenaje y comunicaciones"/>
    <s v="I08-Transporte ferroviario"/>
    <x v="0"/>
  </r>
  <r>
    <s v="I"/>
    <n v="6021"/>
    <s v="Otros tipos de transporte regular de pasajeros por vía terrestre"/>
    <s v="I-Transporte  "/>
    <s v="I024"/>
    <s v="-"/>
    <s v="Transporte público (taxi)"/>
    <s v="Transporte, almacenaje y comunicaciones"/>
    <s v="I024-Transporte público (taxi)"/>
    <x v="0"/>
  </r>
  <r>
    <s v="I"/>
    <n v="6021"/>
    <s v="Otros tipos de transporte regular de pasajeros por vía terrestre"/>
    <s v="I-Transporte  "/>
    <s v="I025"/>
    <s v="-"/>
    <s v="Transporte público (autobús)"/>
    <s v="Transporte, almacenaje y comunicaciones"/>
    <s v="I025-Transporte público (autobús)"/>
    <x v="0"/>
  </r>
  <r>
    <s v="I"/>
    <n v="6022"/>
    <s v="Otros tipos de transporte no regular de pasajeros por vía terrestre"/>
    <s v="I-Transporte  "/>
    <s v="I022"/>
    <s v="-"/>
    <s v="Transporte de estudiantes"/>
    <s v="Transporte, almacenaje y comunicaciones"/>
    <s v="I022-Transporte de estudiantes"/>
    <x v="0"/>
  </r>
  <r>
    <s v="I"/>
    <n v="6023"/>
    <s v="Transporte de carga por carretera"/>
    <s v="I-Transporte  "/>
    <s v="I021"/>
    <s v="-"/>
    <s v="Transporte de carga"/>
    <s v="Transporte, almacenaje y comunicaciones"/>
    <s v="I021-Transporte de carga"/>
    <x v="0"/>
  </r>
  <r>
    <s v="I"/>
    <n v="6030"/>
    <s v="Transporte por tuberías"/>
    <s v="I-Transporte  "/>
    <s v="I021"/>
    <s v="-"/>
    <s v="Transporte de carga"/>
    <s v="Transporte, almacenaje y comunicaciones"/>
    <s v="I021-Transporte de carga"/>
    <x v="0"/>
  </r>
  <r>
    <s v="I"/>
    <n v="6110"/>
    <s v="Transporte marítimo y de cabotaje"/>
    <s v="I-Transporte  "/>
    <s v="I04"/>
    <s v="-"/>
    <s v="Transporte marítimo y de cabotaje"/>
    <s v="Transporte, almacenaje y comunicaciones"/>
    <s v="I04-Transporte marítimo y de cabotaje"/>
    <x v="0"/>
  </r>
  <r>
    <s v="I"/>
    <n v="6120"/>
    <s v="Transporte por vías de navegación interiores"/>
    <s v="I-Transporte  "/>
    <s v="I04"/>
    <s v="-"/>
    <s v="Transporte marítimo y de cabotaje"/>
    <s v="Transporte, almacenaje y comunicaciones"/>
    <s v="I04-Transporte marítimo y de cabotaje"/>
    <x v="0"/>
  </r>
  <r>
    <s v="I"/>
    <n v="6210"/>
    <s v="Transporte regular por vía aérea"/>
    <s v="I-Transporte  "/>
    <s v="I06"/>
    <s v="-"/>
    <s v="Transporte aéreo"/>
    <s v="Transporte, almacenaje y comunicaciones"/>
    <s v="I06-Transporte aéreo"/>
    <x v="0"/>
  </r>
  <r>
    <s v="I"/>
    <n v="6220"/>
    <s v="Transporte no regular por vía aérea"/>
    <s v="I-Transporte  "/>
    <s v="I06"/>
    <s v="-"/>
    <s v="Transporte aéreo"/>
    <s v="Transporte, almacenaje y comunicaciones"/>
    <s v="I06-Transporte aéreo"/>
    <x v="0"/>
  </r>
  <r>
    <s v="I"/>
    <n v="6301"/>
    <s v="Manipulación de la carga"/>
    <s v="I-Transporte  "/>
    <s v="I90"/>
    <s v="-"/>
    <s v="Actividaddes conexas al servicio de transporte"/>
    <s v="Transporte, almacenaje y comunicaciones"/>
    <s v="I90-Actividaddes conexas al servicio de transporte"/>
    <x v="0"/>
  </r>
  <r>
    <s v="I"/>
    <n v="6302"/>
    <s v="Almacenamiento y depósito"/>
    <s v="I-Transporte  "/>
    <s v="R06"/>
    <s v="-"/>
    <s v="Almacenamiento"/>
    <s v="Transporte, almacenaje y comunicaciones"/>
    <s v="R06-Almacenamiento"/>
    <x v="0"/>
  </r>
  <r>
    <s v="I"/>
    <n v="6302"/>
    <s v="Almacenamiento y depósito"/>
    <s v="I-Transporte  "/>
    <s v="R08"/>
    <s v="-"/>
    <s v="Correo"/>
    <s v="Transporte, almacenaje y comunicaciones"/>
    <s v="R08-Correo"/>
    <x v="0"/>
  </r>
  <r>
    <s v="I"/>
    <n v="6303"/>
    <s v="Otras actividades de transporte complementarias"/>
    <s v="I-Transporte  "/>
    <s v="I029"/>
    <s v="-"/>
    <s v="Otro tipo de transporte automotor"/>
    <s v="Transporte, almacenaje y comunicaciones"/>
    <s v="I029-Otro tipo de transporte automotor"/>
    <x v="0"/>
  </r>
  <r>
    <s v="I"/>
    <n v="6303"/>
    <s v="Otras actividades de transporte complementarias"/>
    <s v="I-Transporte  "/>
    <s v="I90"/>
    <s v="-"/>
    <s v="Actividaddes conexas al servicio de transporte"/>
    <s v="Transporte, almacenaje y comunicaciones"/>
    <s v="I90-Actividaddes conexas al servicio de transporte"/>
    <x v="0"/>
  </r>
  <r>
    <s v="I"/>
    <n v="6304"/>
    <s v="Actividades de agencias de viajes y organizadores de viajes; actividades de asistencia a turistas n.c.p."/>
    <s v="I-Transporte  "/>
    <s v="I0231"/>
    <s v="-"/>
    <s v="Alquiler de autos (a turistas)"/>
    <s v="Transporte, almacenaje y comunicaciones"/>
    <s v="I0231-Alquiler de autos (a turistas)"/>
    <x v="0"/>
  </r>
  <r>
    <s v="I"/>
    <n v="6304"/>
    <s v="Actividades de agencias de viajes y organizadores de viajes; actividades de asistencia a turistas n.c.p."/>
    <s v="I-Transporte  "/>
    <s v="I0232"/>
    <s v="-"/>
    <s v="Otras actividades de transporte de turistas"/>
    <s v="Transporte, almacenaje y comunicaciones"/>
    <s v="I0232-Otras actividades de transporte de turistas"/>
    <x v="0"/>
  </r>
  <r>
    <s v="I"/>
    <n v="6304"/>
    <s v="Actividades de agencias de viajes y organizadores de viajes; actividades de asistencia a turistas n.c.p."/>
    <s v="I-Transporte  "/>
    <s v="I12"/>
    <s v="-"/>
    <s v="Transporte de turistas (por cualquier medio)"/>
    <s v="Transporte, almacenaje y comunicaciones"/>
    <s v="I12-Transporte de turistas (por cualquier medio)"/>
    <x v="0"/>
  </r>
  <r>
    <s v="I"/>
    <n v="6304"/>
    <s v="Actividades de agencias de viajes y organizadores de viajes; actividades de asistencia a turistas n.c.p."/>
    <s v="I-Transporte  "/>
    <s v="R28"/>
    <s v="-"/>
    <s v="Agencias de viajes e información turística"/>
    <s v="Transporte, almacenaje y comunicaciones"/>
    <s v="R28-Agencias de viajes e información turística"/>
    <x v="0"/>
  </r>
  <r>
    <s v="I"/>
    <n v="6304"/>
    <s v="Actividades de agencias de viajes y organizadores de viajes; actividades de asistencia a turistas n.c.p."/>
    <s v="I-Transporte  "/>
    <s v="R32"/>
    <s v="-"/>
    <s v="Actividades vinculadas al turismo y no contempladas en otras actividades"/>
    <s v="Transporte, almacenaje y comunicaciones"/>
    <s v="R32-Actividades vinculadas al turismo y no contempladas en otras actividades"/>
    <x v="0"/>
  </r>
  <r>
    <s v="I"/>
    <n v="6309"/>
    <s v="Actividades de otras agencias de transporte"/>
    <s v="I-Transporte  "/>
    <s v="I90"/>
    <s v="-"/>
    <s v="Actividaddes conexas al servicio de transporte"/>
    <s v="Transporte, almacenaje y comunicaciones"/>
    <s v="I90-Actividaddes conexas al servicio de transporte"/>
    <x v="0"/>
  </r>
  <r>
    <s v="I"/>
    <n v="6309"/>
    <s v="Actividades de otras agencias de transporte"/>
    <s v="I-Transporte  "/>
    <s v="R30"/>
    <s v="-"/>
    <s v="Alquiler de autos"/>
    <s v="Transporte, almacenaje y comunicaciones"/>
    <s v="R30-Alquiler de autos"/>
    <x v="0"/>
  </r>
  <r>
    <s v="E"/>
    <n v="6411"/>
    <s v="Actividades postales nacionales"/>
    <s v="E-Electricidad, telecomunicaciones,  gas y agua"/>
    <s v="R08"/>
    <s v="-"/>
    <s v="Correo"/>
    <s v="Electricidad y agua"/>
    <s v="R08-Correo"/>
    <x v="0"/>
  </r>
  <r>
    <s v="E"/>
    <n v="6412"/>
    <s v="Actividades de correo distintas de las actividades postales nacionales"/>
    <s v="E-Electricidad, telecomunicaciones,  gas y agua"/>
    <s v="R08"/>
    <s v="-"/>
    <s v="Correo"/>
    <s v="Electricidad y agua"/>
    <s v="R08-Correo"/>
    <x v="0"/>
  </r>
  <r>
    <s v="E"/>
    <n v="6420"/>
    <s v="Telecomunicaciones"/>
    <s v="E-Electricidad, telecomunicaciones,  gas y agua"/>
    <s v="E08"/>
    <s v="-"/>
    <s v="Telecomunicaciones y actividades de servicios conexas"/>
    <s v="Electricidad y agua"/>
    <s v="E08-Telecomunicaciones y actividades de servicios conexas"/>
    <x v="0"/>
  </r>
  <r>
    <s v="J"/>
    <n v="6511"/>
    <s v="Banca central"/>
    <s v="J-Actividad  financiera y bursátil"/>
    <s v="J02"/>
    <s v="-"/>
    <s v="Intermediación financiera, excepto seguros, pensiones y fondos de inversión"/>
    <s v="Servicios financieros y seguros"/>
    <s v="J02-Intermediación financiera, excepto seguros, pensiones y fondos de inversión"/>
    <x v="0"/>
  </r>
  <r>
    <s v="J"/>
    <n v="6519"/>
    <s v="Otros tipos de intermediación monetaria"/>
    <s v="J-Actividad  financiera y bursátil"/>
    <s v="J02"/>
    <s v="-"/>
    <s v="Intermediación financiera, excepto seguros, pensiones y fondos de inversión"/>
    <s v="Servicios financieros y seguros"/>
    <s v="J02-Intermediación financiera, excepto seguros, pensiones y fondos de inversión"/>
    <x v="0"/>
  </r>
  <r>
    <s v="J"/>
    <n v="6591"/>
    <s v="Arrendamiento financiero"/>
    <s v="J-Actividad  financiera y bursátil"/>
    <s v="J02"/>
    <s v="-"/>
    <s v="Intermediación financiera, excepto seguros, pensiones y fondos de inversión"/>
    <s v="Servicios financieros y seguros"/>
    <s v="J02-Intermediación financiera, excepto seguros, pensiones y fondos de inversión"/>
    <x v="0"/>
  </r>
  <r>
    <s v="J"/>
    <n v="6592"/>
    <s v="Otros tipos de crédito"/>
    <s v="J-Actividad  financiera y bursátil"/>
    <s v="J02"/>
    <s v="-"/>
    <s v="Intermediación financiera, excepto seguros, pensiones y fondos de inversión"/>
    <s v="Servicios financieros y seguros"/>
    <s v="J02-Intermediación financiera, excepto seguros, pensiones y fondos de inversión"/>
    <x v="0"/>
  </r>
  <r>
    <s v="J"/>
    <n v="6599"/>
    <s v="Otros tipos de intermediación financiera n.c.p."/>
    <s v="J-Actividad  financiera y bursátil"/>
    <s v="J02"/>
    <s v="-"/>
    <s v="Intermediación financiera, excepto seguros, pensiones y fondos de inversión"/>
    <s v="Servicios financieros y seguros"/>
    <s v="J02-Intermediación financiera, excepto seguros, pensiones y fondos de inversión"/>
    <x v="0"/>
  </r>
  <r>
    <s v="J"/>
    <n v="6601"/>
    <s v="Planes de seguros de vida"/>
    <s v="J-Actividad  financiera y bursátil"/>
    <s v="J04"/>
    <s v="-"/>
    <s v="Operativa de seguros"/>
    <s v="Servicios financieros y seguros"/>
    <s v="J04-Operativa de seguros"/>
    <x v="0"/>
  </r>
  <r>
    <s v="J"/>
    <n v="6602"/>
    <s v="Planes de pensiones"/>
    <s v="J-Actividad  financiera y bursátil"/>
    <s v="J08"/>
    <s v="-"/>
    <s v="Operativa de planes de pensión"/>
    <s v="Servicios financieros y seguros"/>
    <s v="J08-Operativa de planes de pensión"/>
    <x v="0"/>
  </r>
  <r>
    <s v="J"/>
    <n v="6603"/>
    <s v="Planes de seguros generales"/>
    <s v="J-Actividad  financiera y bursátil"/>
    <s v="J04"/>
    <s v="-"/>
    <s v="Operativa de seguros"/>
    <s v="Servicios financieros y seguros"/>
    <s v="J04-Operativa de seguros"/>
    <x v="0"/>
  </r>
  <r>
    <s v="J"/>
    <n v="6711"/>
    <s v="Administración de mercados financieros"/>
    <s v="J-Actividad  financiera y bursátil"/>
    <s v="J06"/>
    <s v="-"/>
    <s v="Operativa de fondos de inversión"/>
    <s v="Servicios financieros y seguros"/>
    <s v="J06-Operativa de fondos de inversión"/>
    <x v="0"/>
  </r>
  <r>
    <s v="J"/>
    <n v="6712"/>
    <s v="Actividades bursátiles"/>
    <s v="J-Actividad  financiera y bursátil"/>
    <s v="J101"/>
    <s v="-"/>
    <s v="Actividad bursátil"/>
    <s v="Servicios financieros y seguros"/>
    <s v="J101-Actividad bursátil"/>
    <x v="0"/>
  </r>
  <r>
    <s v="J"/>
    <n v="6719"/>
    <s v="Actividades auxiliares de la intermediación financiera n.c.p."/>
    <s v="J-Actividad  financiera y bursátil"/>
    <s v="J109"/>
    <s v="-"/>
    <s v="Resto de actividades auxiliares de intermediación financiera"/>
    <s v="Servicios financieros y seguros"/>
    <s v="J109-Resto de actividades auxiliares de intermediación financiera"/>
    <x v="0"/>
  </r>
  <r>
    <s v="J"/>
    <n v="6720"/>
    <s v="Actividades auxiliares de la financiación de planes de seguros y de pensiones"/>
    <s v="J-Actividad  financiera y bursátil"/>
    <s v="J109"/>
    <s v="-"/>
    <s v="Resto de actividades auxiliares de intermediación financiera"/>
    <s v="Servicios financieros y seguros"/>
    <s v="J109-Resto de actividades auxiliares de intermediación financiera"/>
    <x v="0"/>
  </r>
  <r>
    <s v="K"/>
    <n v="7010"/>
    <s v="Actividades inmobiliarias realizadas con bienes propios o arrendados"/>
    <s v="K-Actividades inmobiliarias, empresariales y de alquiler"/>
    <s v="K02"/>
    <s v="-"/>
    <s v="Actividades inmobiliarias"/>
    <s v="Actividades Inmobiliarias"/>
    <s v="K02-Actividades inmobiliarias"/>
    <x v="0"/>
  </r>
  <r>
    <s v="K"/>
    <n v="7020"/>
    <s v="Actividades inmobiliarias realizadas a cambio de una retribución o por contrata"/>
    <s v="K-Actividades inmobiliarias, empresariales y de alquiler"/>
    <s v="K02"/>
    <s v="-"/>
    <s v="Actividades inmobiliarias"/>
    <s v="Actividades Inmobiliarias"/>
    <s v="K02-Actividades inmobiliarias"/>
    <x v="0"/>
  </r>
  <r>
    <s v="K"/>
    <n v="7111"/>
    <s v="Alquiler de equipo de transporte por vía terrestre"/>
    <s v="K-Actividades inmobiliarias, empresariales y de alquiler"/>
    <s v="R12"/>
    <s v="-"/>
    <s v="Alquiler de maquinaria y equipo"/>
    <s v="Actividades Inmobiliarias"/>
    <s v="R12-Alquiler de maquinaria y equipo"/>
    <x v="0"/>
  </r>
  <r>
    <s v="K"/>
    <n v="7112"/>
    <s v="Alquiler de equipo de transporte por vía acuática"/>
    <s v="K-Actividades inmobiliarias, empresariales y de alquiler"/>
    <s v="R12"/>
    <s v="-"/>
    <s v="Alquiler de maquinaria y equipo"/>
    <s v="Actividades Inmobiliarias"/>
    <s v="R12-Alquiler de maquinaria y equipo"/>
    <x v="0"/>
  </r>
  <r>
    <s v="K"/>
    <n v="7113"/>
    <s v="Alquiler de equipo de transporte por vía aérea"/>
    <s v="K-Actividades inmobiliarias, empresariales y de alquiler"/>
    <s v="R12"/>
    <s v="-"/>
    <s v="Alquiler de maquinaria y equipo"/>
    <s v="Actividades Inmobiliarias"/>
    <s v="R12-Alquiler de maquinaria y equipo"/>
    <x v="0"/>
  </r>
  <r>
    <s v="K"/>
    <n v="7121"/>
    <s v="Alquiler de maquinaria y equipo agropecuario"/>
    <s v="K-Actividades inmobiliarias, empresariales y de alquiler"/>
    <s v="R12"/>
    <s v="-"/>
    <s v="Alquiler de maquinaria y equipo"/>
    <s v="Actividades Inmobiliarias"/>
    <s v="R12-Alquiler de maquinaria y equipo"/>
    <x v="0"/>
  </r>
  <r>
    <s v="K"/>
    <n v="7122"/>
    <s v="Alquiler de maquinaria y equipo de construcción e ingeniería civil"/>
    <s v="K-Actividades inmobiliarias, empresariales y de alquiler"/>
    <s v="R12"/>
    <s v="-"/>
    <s v="Alquiler de maquinaria y equipo"/>
    <s v="Actividades Inmobiliarias"/>
    <s v="R12-Alquiler de maquinaria y equipo"/>
    <x v="0"/>
  </r>
  <r>
    <s v="K"/>
    <n v="7123"/>
    <s v="Alquiler de maquinaria y equipo de oficina (incluso ordenadores)"/>
    <s v="K-Actividades inmobiliarias, empresariales y de alquiler"/>
    <s v="R12"/>
    <s v="-"/>
    <s v="Alquiler de maquinaria y equipo"/>
    <s v="Actividades Inmobiliarias"/>
    <s v="R12-Alquiler de maquinaria y equipo"/>
    <x v="0"/>
  </r>
  <r>
    <s v="K"/>
    <n v="7129"/>
    <s v="Alquiler de otros tipos de maquinaria y equipo n.c.p."/>
    <s v="K-Actividades inmobiliarias, empresariales y de alquiler"/>
    <s v="R12"/>
    <s v="-"/>
    <s v="Alquiler de maquinaria y equipo"/>
    <s v="Actividades Inmobiliarias"/>
    <s v="R12-Alquiler de maquinaria y equipo"/>
    <x v="0"/>
  </r>
  <r>
    <s v="K"/>
    <n v="7130"/>
    <s v="Alquiler de efectos personales y enseres domésticos n.c.p."/>
    <s v="K-Actividades inmobiliarias, empresariales y de alquiler"/>
    <s v="K04"/>
    <s v="-"/>
    <s v="Alquiler de bienes no contemplados en otras actividades"/>
    <s v="Actividades Inmobiliarias"/>
    <s v="K04-Alquiler de bienes no contemplados en otras actividades"/>
    <x v="0"/>
  </r>
  <r>
    <s v="K"/>
    <n v="7210"/>
    <s v="Consultores en equipo de informática"/>
    <s v="K-Actividades inmobiliarias, empresariales y de alquiler"/>
    <s v="R222"/>
    <s v="-"/>
    <s v="Asesoría informática"/>
    <s v="Otros Servicios prestados a empresas"/>
    <s v="R222-Asesoría informática"/>
    <x v="0"/>
  </r>
  <r>
    <s v="K"/>
    <n v="7221"/>
    <s v="Edición de programas de informática"/>
    <s v="K-Actividades inmobiliarias, empresariales y de alquiler"/>
    <s v="R223"/>
    <s v="-"/>
    <s v="Desarrollo de software"/>
    <s v="Otros Servicios prestados a empresas"/>
    <s v="R223-Desarrollo de software"/>
    <x v="0"/>
  </r>
  <r>
    <s v="K"/>
    <n v="7229"/>
    <s v="Otras actividades de consultores en programas de informática y suministro de programas de informática"/>
    <s v="K-Actividades inmobiliarias, empresariales y de alquiler"/>
    <s v="R229"/>
    <s v="-"/>
    <s v="Otras actividades conexas a servicio y asesoría en informática"/>
    <s v="Otros Servicios prestados a empresas"/>
    <s v="R229-Otras actividades conexas a servicio y asesoría en informática"/>
    <x v="0"/>
  </r>
  <r>
    <s v="K"/>
    <n v="7230"/>
    <s v="Procesamiento de datos"/>
    <s v="K-Actividades inmobiliarias, empresariales y de alquiler"/>
    <s v="R223"/>
    <s v="-"/>
    <s v="Desarrollo de software"/>
    <s v="Otros Servicios prestados a empresas"/>
    <s v="R223-Desarrollo de software"/>
    <x v="0"/>
  </r>
  <r>
    <s v="K"/>
    <n v="7240"/>
    <s v="Actividades relacionadas con bases de datos y distribución en línea de contenidos electrónicos"/>
    <s v="K-Actividades inmobiliarias, empresariales y de alquiler"/>
    <s v="R221"/>
    <s v="-"/>
    <s v="Servicio de internet"/>
    <s v="Otros Servicios prestados a empresas"/>
    <s v="R221-Servicio de internet"/>
    <x v="0"/>
  </r>
  <r>
    <s v="K"/>
    <n v="7240"/>
    <s v="Actividades relacionadas con bases de datos y distribución en línea de contenidos electrónicos"/>
    <s v="K-Actividades inmobiliarias, empresariales y de alquiler"/>
    <s v="R229"/>
    <s v="-"/>
    <s v="Otras actividades conexas a servicio y asesoría en informática"/>
    <s v="Otros Servicios prestados a empresas"/>
    <s v="R229-Otras actividades conexas a servicio y asesoría en informática"/>
    <x v="0"/>
  </r>
  <r>
    <s v="K"/>
    <n v="7250"/>
    <s v="Mantenimiento y reparación de maquinaria de oficina, contabilidad e informática"/>
    <s v="K-Actividades inmobiliarias, empresariales y de alquiler"/>
    <s v="R229"/>
    <s v="-"/>
    <s v="Otras actividades conexas a servicio y asesoría en informática"/>
    <s v="Otros Servicios prestados a empresas"/>
    <s v="R229-Otras actividades conexas a servicio y asesoría en informática"/>
    <x v="0"/>
  </r>
  <r>
    <s v="K"/>
    <n v="7290"/>
    <s v="Otras actividades de informática"/>
    <s v="K-Actividades inmobiliarias, empresariales y de alquiler"/>
    <s v="R229"/>
    <s v="-"/>
    <s v="Otras actividades conexas a servicio y asesoría en informática"/>
    <s v="Otros Servicios prestados a empresas"/>
    <s v="R229-Otras actividades conexas a servicio y asesoría en informática"/>
    <x v="0"/>
  </r>
  <r>
    <s v="K"/>
    <n v="7310"/>
    <s v="Investigaciones y desarrollo experimental en el campo de las ciencias naturales y la ingeniería"/>
    <s v="K-Actividades inmobiliarias, empresariales y de alquiler"/>
    <s v="K06"/>
    <s v="-"/>
    <s v="Investigación y desarrollo"/>
    <s v="Otros Servicios prestados a empresas"/>
    <s v="K06-Investigación y desarrollo"/>
    <x v="0"/>
  </r>
  <r>
    <s v="K"/>
    <n v="7320"/>
    <s v="Investigaciones y desarrollo experimental en el campo de las ciencias sociales y las humanidades"/>
    <s v="K-Actividades inmobiliarias, empresariales y de alquiler"/>
    <s v="K06"/>
    <s v="-"/>
    <s v="Investigación y desarrollo"/>
    <s v="Otros Servicios prestados a empresas"/>
    <s v="K06-Investigación y desarrollo"/>
    <x v="0"/>
  </r>
  <r>
    <s v="K"/>
    <n v="7411"/>
    <s v="Actividades jurídicas"/>
    <s v="K-Actividades inmobiliarias, empresariales y de alquiler"/>
    <s v="K90"/>
    <s v="-"/>
    <s v="Otras actividades empresariales"/>
    <s v="Otros Servicios prestados a empresas"/>
    <s v="K90-Otras actividades empresariales"/>
    <x v="0"/>
  </r>
  <r>
    <s v="K"/>
    <n v="7412"/>
    <s v="Actividades de contabilidad, teneduría de libros y auditoría; asesoramiento en materia de impuestos"/>
    <s v="K-Actividades inmobiliarias, empresariales y de alquiler"/>
    <s v="K90"/>
    <s v="-"/>
    <s v="Otras actividades empresariales"/>
    <s v="Otros Servicios prestados a empresas"/>
    <s v="K90-Otras actividades empresariales"/>
    <x v="0"/>
  </r>
  <r>
    <s v="K"/>
    <n v="7413"/>
    <s v="Investigación de mercados y realización de encuestas de opinión pública"/>
    <s v="K-Actividades inmobiliarias, empresariales y de alquiler"/>
    <s v="K90"/>
    <s v="-"/>
    <s v="Otras actividades empresariales"/>
    <s v="Otros Servicios prestados a empresas"/>
    <s v="K90-Otras actividades empresariales"/>
    <x v="0"/>
  </r>
  <r>
    <s v="K"/>
    <n v="7414"/>
    <s v="Actividades de asesoramiento empresarial y en materia de gestión"/>
    <s v="K-Actividades inmobiliarias, empresariales y de alquiler"/>
    <s v="K90"/>
    <s v="-"/>
    <s v="Otras actividades empresariales"/>
    <s v="Otros Servicios prestados a empresas"/>
    <s v="K90-Otras actividades empresariales"/>
    <x v="0"/>
  </r>
  <r>
    <s v="K"/>
    <n v="7421"/>
    <s v="Actividades de arquitectura e ingeniería y actividades conexas de asesoramiento técnico"/>
    <s v="K-Actividades inmobiliarias, empresariales y de alquiler"/>
    <s v="K90"/>
    <s v="-"/>
    <s v="Otras actividades empresariales"/>
    <s v="Otros Servicios prestados a empresas"/>
    <s v="K90-Otras actividades empresariales"/>
    <x v="0"/>
  </r>
  <r>
    <s v="K"/>
    <n v="7422"/>
    <s v="Ensayos y análisis técnicos"/>
    <s v="K-Actividades inmobiliarias, empresariales y de alquiler"/>
    <s v="K90"/>
    <s v="-"/>
    <s v="Otras actividades empresariales"/>
    <s v="Otros Servicios prestados a empresas"/>
    <s v="K90-Otras actividades empresariales"/>
    <x v="0"/>
  </r>
  <r>
    <s v="K"/>
    <n v="7430"/>
    <s v="Publicidad"/>
    <s v="K-Actividades inmobiliarias, empresariales y de alquiler"/>
    <s v="R14"/>
    <s v="-"/>
    <s v="Publicidad"/>
    <s v="Otros Servicios prestados a empresas"/>
    <s v="R14-Publicidad"/>
    <x v="0"/>
  </r>
  <r>
    <s v="K"/>
    <n v="7491"/>
    <s v="Obtención y dotación de personal"/>
    <s v="K-Actividades inmobiliarias, empresariales y de alquiler"/>
    <s v="K90"/>
    <s v="-"/>
    <s v="Otras actividades empresariales"/>
    <s v="Otros Servicios prestados a empresas"/>
    <s v="K90-Otras actividades empresariales"/>
    <x v="0"/>
  </r>
  <r>
    <s v="K"/>
    <n v="7492"/>
    <s v="Actividades de investigación y seguridad"/>
    <s v="K-Actividades inmobiliarias, empresariales y de alquiler"/>
    <s v="K90"/>
    <s v="-"/>
    <s v="Otras actividades empresariales"/>
    <s v="Otros Servicios prestados a empresas"/>
    <s v="K90-Otras actividades empresariales"/>
    <x v="0"/>
  </r>
  <r>
    <s v="K"/>
    <n v="7493"/>
    <s v="Actividades de limpieza de edificios y limpieza industrial"/>
    <s v="K-Actividades inmobiliarias, empresariales y de alquiler"/>
    <s v="K90"/>
    <s v="-"/>
    <s v="Otras actividades empresariales"/>
    <s v="Otros Servicios prestados a empresas"/>
    <s v="K90-Otras actividades empresariales"/>
    <x v="0"/>
  </r>
  <r>
    <s v="K"/>
    <n v="7494"/>
    <s v="Actividades de fotografía"/>
    <s v="K-Actividades inmobiliarias, empresariales y de alquiler"/>
    <s v="K90"/>
    <s v="-"/>
    <s v="Otras actividades empresariales"/>
    <s v="Otros Servicios prestados a empresas"/>
    <s v="K90-Otras actividades empresariales"/>
    <x v="0"/>
  </r>
  <r>
    <s v="K"/>
    <n v="7495"/>
    <s v="Actividades de envase y empaque"/>
    <s v="K-Actividades inmobiliarias, empresariales y de alquiler"/>
    <s v="K90"/>
    <s v="-"/>
    <s v="Otras actividades empresariales"/>
    <s v="Otros Servicios prestados a empresas"/>
    <s v="K90-Otras actividades empresariales"/>
    <x v="0"/>
  </r>
  <r>
    <s v="K"/>
    <n v="7499"/>
    <s v="Otras actividades empresariales n.c.p."/>
    <s v="K-Actividades inmobiliarias, empresariales y de alquiler"/>
    <s v="K90"/>
    <s v="-"/>
    <s v="Otras actividades empresariales"/>
    <s v="Otros Servicios prestados a empresas"/>
    <s v="K90-Otras actividades empresariales"/>
    <x v="0"/>
  </r>
  <r>
    <s v="L"/>
    <n v="7511"/>
    <s v="Actividades de la administración pública en general"/>
    <s v="Y-Administración pública"/>
    <s v="Y901"/>
    <s v="-"/>
    <s v="Gestión legislativa"/>
    <s v="Servicios de administración pública"/>
    <s v="Y901-Gestión legislativa"/>
    <x v="0"/>
  </r>
  <r>
    <s v="L"/>
    <n v="7511"/>
    <s v="Actividades de la administración pública en general"/>
    <s v="Y-Administración pública"/>
    <s v="Y903"/>
    <s v="-"/>
    <s v="Gestión judicial"/>
    <s v="Servicios de administración pública"/>
    <s v="Y903-Gestión judicial"/>
    <x v="0"/>
  </r>
  <r>
    <s v="L"/>
    <n v="7511"/>
    <s v="Actividades de la administración pública en general"/>
    <s v="Y-Administración pública"/>
    <s v="Y904"/>
    <s v="-"/>
    <s v="Gestión electoral"/>
    <s v="Servicios de administración pública"/>
    <s v="Y904-Gestión electoral"/>
    <x v="0"/>
  </r>
  <r>
    <s v="L"/>
    <n v="7511"/>
    <s v="Actividades de la administración pública en general"/>
    <s v="Y-Administración pública"/>
    <s v="Y909"/>
    <s v="-"/>
    <s v="Otras actividades de la administración pública no contempladas en las anteriores"/>
    <s v="Servicios de administración pública"/>
    <s v="Y909-Otras actividades de la administración pública no contempladas en las anteriores"/>
    <x v="0"/>
  </r>
  <r>
    <s v="L"/>
    <n v="7512"/>
    <s v="Regulación de las actividades de organismos que prestan servicios sanitarios, educativos, culturales y otros servicios sociales, excepto servicios de seguridad social"/>
    <s v="Y-Administración pública"/>
    <s v="Y909"/>
    <s v="-"/>
    <s v="Otras actividades de la administración pública no contempladas en las anteriores"/>
    <s v="Servicios de administración pública"/>
    <s v="Y909-Otras actividades de la administración pública no contempladas en las anteriores"/>
    <x v="0"/>
  </r>
  <r>
    <s v="L"/>
    <n v="7513"/>
    <s v="Regulación y facilitación de la actividad económica"/>
    <s v="Y-Administración pública"/>
    <s v="Y14"/>
    <s v="-"/>
    <s v="Hidrocarburos"/>
    <s v="Servicios de administración pública"/>
    <s v="Y14-Hidrocarburos"/>
    <x v="0"/>
  </r>
  <r>
    <s v="L"/>
    <n v="7513"/>
    <s v="Regulación y facilitación de la actividad económica"/>
    <s v="Y-Administración pública"/>
    <s v="Y16"/>
    <s v="-"/>
    <s v="Explotación de minas y canteras"/>
    <s v="Servicios de administración pública"/>
    <s v="Y16-Explotación de minas y canteras"/>
    <x v="0"/>
  </r>
  <r>
    <s v="L"/>
    <n v="7513"/>
    <s v="Regulación y facilitación de la actividad económica"/>
    <s v="Y-Administración pública"/>
    <s v="Y18"/>
    <s v="-"/>
    <s v="Intermediación financiera, excepto seguros, pensiones y fondos de inversión"/>
    <s v="Servicios de administración pública"/>
    <s v="Y18-Intermediación financiera, excepto seguros, pensiones y fondos de inversión"/>
    <x v="0"/>
  </r>
  <r>
    <s v="L"/>
    <n v="7513"/>
    <s v="Regulación y facilitación de la actividad económica"/>
    <s v="Y-Administración pública"/>
    <s v="Y20"/>
    <s v="-"/>
    <s v="Operativa de seguros"/>
    <s v="Servicios de administración pública"/>
    <s v="Y20-Operativa de seguros"/>
    <x v="0"/>
  </r>
  <r>
    <s v="L"/>
    <n v="7513"/>
    <s v="Regulación y facilitación de la actividad económica"/>
    <s v="Y-Administración pública"/>
    <s v="Y22"/>
    <s v="-"/>
    <s v="Operativa de fondos de inversión y de pensión"/>
    <s v="Servicios de administración pública"/>
    <s v="Y22-Operativa de fondos de inversión y de pensión"/>
    <x v="0"/>
  </r>
  <r>
    <s v="L"/>
    <n v="7513"/>
    <s v="Regulación y facilitación de la actividad económica"/>
    <s v="Y-Administración pública"/>
    <s v="Y902"/>
    <s v="-"/>
    <s v="Hacienda pública"/>
    <s v="Servicios de administración pública"/>
    <s v="Y902-Hacienda pública"/>
    <x v="0"/>
  </r>
  <r>
    <s v="L"/>
    <n v="7514"/>
    <s v="Actividades de servicios de apoyo para la administración pública en general"/>
    <s v="Y-Administración pública"/>
    <s v="Y06"/>
    <s v="-"/>
    <s v="Transporte"/>
    <s v="Servicios de administración pública"/>
    <s v="Y06-Transporte"/>
    <x v="0"/>
  </r>
  <r>
    <s v="L"/>
    <n v="7514"/>
    <s v="Actividades de servicios de apoyo para la administración pública en general"/>
    <s v="Y-Administración pública"/>
    <s v="Y10"/>
    <s v="-"/>
    <s v="Electricidad"/>
    <s v="Servicios de administración pública"/>
    <s v="Y10-Electricidad"/>
    <x v="0"/>
  </r>
  <r>
    <s v="L"/>
    <n v="7514"/>
    <s v="Actividades de servicios de apoyo para la administración pública en general"/>
    <s v="Y-Administración pública"/>
    <s v="Y12"/>
    <s v="-"/>
    <s v="Telecomunicaciones"/>
    <s v="Servicios de administración pública"/>
    <s v="Y12-Telecomunicaciones"/>
    <x v="0"/>
  </r>
  <r>
    <s v="L"/>
    <n v="7514"/>
    <s v="Actividades de servicios de apoyo para la administración pública en general"/>
    <s v="Y-Administración pública"/>
    <s v="Y24"/>
    <s v="-"/>
    <s v="Otras actividades de asistencia social"/>
    <s v="Servicios de administración pública"/>
    <s v="Y24-Otras actividades de asistencia social"/>
    <x v="0"/>
  </r>
  <r>
    <s v="L"/>
    <n v="7514"/>
    <s v="Actividades de servicios de apoyo para la administración pública en general"/>
    <s v="Y-Administración pública"/>
    <s v="Y26"/>
    <s v="-"/>
    <s v="Conservación ambiental"/>
    <s v="Servicios de administración pública"/>
    <s v="Y26-Conservación ambiental"/>
    <x v="0"/>
  </r>
  <r>
    <s v="L"/>
    <n v="7514"/>
    <s v="Actividades de servicios de apoyo para la administración pública en general"/>
    <s v="Y-Administración pública"/>
    <s v="Y28"/>
    <s v="-"/>
    <s v="Construcción, administración y mantenimiento de infraestructura"/>
    <s v="Servicios de administración pública"/>
    <s v="Y28-Construcción, administración y mantenimiento de infraestructura"/>
    <x v="0"/>
  </r>
  <r>
    <s v="L"/>
    <n v="7514"/>
    <s v="Actividades de servicios de apoyo para la administración pública en general"/>
    <s v="Y-Administración pública"/>
    <s v="Y30"/>
    <s v="-"/>
    <s v="Turismo"/>
    <s v="Servicios de administración pública"/>
    <s v="Y30-Turismo"/>
    <x v="0"/>
  </r>
  <r>
    <s v="L"/>
    <n v="7514"/>
    <s v="Actividades de servicios de apoyo para la administración pública en general"/>
    <s v="Y-Administración pública"/>
    <s v="Y32"/>
    <s v="-"/>
    <s v="Cultura"/>
    <s v="Servicios de administración pública"/>
    <s v="Y32-Cultura"/>
    <x v="0"/>
  </r>
  <r>
    <s v="L"/>
    <n v="7514"/>
    <s v="Actividades de servicios de apoyo para la administración pública en general"/>
    <s v="Y-Administración pública"/>
    <s v="Y34"/>
    <s v="-"/>
    <s v="Deportes"/>
    <s v="Servicios de administración pública"/>
    <s v="Y34-Deportes"/>
    <x v="0"/>
  </r>
  <r>
    <s v="L"/>
    <n v="7521"/>
    <s v="Relaciones exteriores"/>
    <s v="Y-Administración pública"/>
    <s v="Y909"/>
    <s v="-"/>
    <s v="Otras actividades de la administración pública no contempladas en las anteriores"/>
    <s v="Servicios de administración pública"/>
    <s v="Y909-Otras actividades de la administración pública no contempladas en las anteriores"/>
    <x v="0"/>
  </r>
  <r>
    <s v="L"/>
    <n v="7522"/>
    <s v="Actividades de defensa"/>
    <s v="Y-Administración pública"/>
    <s v="Y08"/>
    <s v="-"/>
    <s v="Seguridad"/>
    <s v="Servicios de administración pública"/>
    <s v="Y08-Seguridad"/>
    <x v="0"/>
  </r>
  <r>
    <s v="L"/>
    <n v="7523"/>
    <s v="Actividades de mantenimiento del orden público y de seguridad"/>
    <s v="Y-Administración pública"/>
    <s v="Y08"/>
    <s v="-"/>
    <s v="Seguridad"/>
    <s v="Servicios de administración pública"/>
    <s v="Y08-Seguridad"/>
    <x v="0"/>
  </r>
  <r>
    <s v="L"/>
    <n v="7530"/>
    <s v="Actividades de planes de seguridad social de afiliación obligatoria"/>
    <s v="Y-Administración pública"/>
    <s v="Y02"/>
    <s v="-"/>
    <s v="Salud"/>
    <s v="Servicios de administración pública"/>
    <s v="Y02-Salud"/>
    <x v="0"/>
  </r>
  <r>
    <s v="L"/>
    <n v="7530"/>
    <s v="Actividades de planes de seguridad social de afiliación obligatoria"/>
    <s v="Y-Administración pública"/>
    <s v="Y04"/>
    <s v="-"/>
    <s v="Enseñanza"/>
    <s v="Servicios de administración pública"/>
    <s v="Y04-Enseñanza"/>
    <x v="0"/>
  </r>
  <r>
    <s v="M"/>
    <n v="8010"/>
    <s v="Enseñanza primaria"/>
    <s v="M-Enseñanza  (El deudor ofrece este servicio)"/>
    <s v="M02"/>
    <s v="-"/>
    <s v="Enseñanza preescolar"/>
    <s v="Servicios comunales, sociales y personales"/>
    <s v="M02-Enseñanza preescolar"/>
    <x v="0"/>
  </r>
  <r>
    <s v="M"/>
    <n v="8010"/>
    <s v="Enseñanza primaria"/>
    <s v="M-Enseñanza  (El deudor ofrece este servicio)"/>
    <s v="M04"/>
    <s v="-"/>
    <s v="Enseñanza primaria"/>
    <s v="Servicios comunales, sociales y personales"/>
    <s v="M04-Enseñanza primaria"/>
    <x v="0"/>
  </r>
  <r>
    <s v="M"/>
    <n v="8021"/>
    <s v="Enseñanza secundaria de formación general"/>
    <s v="M-Enseñanza  (El deudor ofrece este servicio)"/>
    <s v="M06"/>
    <s v="-"/>
    <s v="Enseñanza primaria y secundaria"/>
    <s v="Servicios comunales, sociales y personales"/>
    <s v="M06-Enseñanza primaria y secundaria"/>
    <x v="0"/>
  </r>
  <r>
    <s v="M"/>
    <n v="8022"/>
    <s v="Enseñanza secundaria de formación técnica y profesional"/>
    <s v="M-Enseñanza  (El deudor ofrece este servicio)"/>
    <s v="M12"/>
    <s v="-"/>
    <s v="Enseñanza técnica"/>
    <s v="Servicios comunales, sociales y personales"/>
    <s v="M12-Enseñanza técnica"/>
    <x v="0"/>
  </r>
  <r>
    <s v="M"/>
    <n v="8030"/>
    <s v="Enseñanza superior"/>
    <s v="M-Enseñanza  (El deudor ofrece este servicio)"/>
    <s v="M08"/>
    <s v="-"/>
    <s v="Enseñanza universitaria y/o parauniversitaria"/>
    <s v="Servicios comunales, sociales y personales"/>
    <s v="M08-Enseñanza universitaria y/o parauniversitaria"/>
    <x v="0"/>
  </r>
  <r>
    <s v="M"/>
    <n v="8090"/>
    <s v="Otros tipos de enseñanza"/>
    <s v="M-Enseñanza  (El deudor ofrece este servicio)"/>
    <s v="M10"/>
    <s v="-"/>
    <s v="Servicios de apoyo a la educación"/>
    <s v="Servicios comunales, sociales y personales"/>
    <s v="M10-Servicios de apoyo a la educación"/>
    <x v="0"/>
  </r>
  <r>
    <s v="M"/>
    <n v="8090"/>
    <s v="Otros tipos de enseñanza"/>
    <s v="M-Enseñanza  (El deudor ofrece este servicio)"/>
    <s v="M90"/>
    <s v="-"/>
    <s v="Otros servicios de enseñanza y actividades conexas"/>
    <s v="Servicios comunales, sociales y personales"/>
    <s v="M90-Otros servicios de enseñanza y actividades conexas"/>
    <x v="0"/>
  </r>
  <r>
    <s v="N"/>
    <n v="8511"/>
    <s v="Actividades de hospitales"/>
    <s v="X-Otras actividades del sector privado no financiero"/>
    <s v="R041"/>
    <s v="-"/>
    <s v="Clínica y hospital"/>
    <s v="Servicios comunales, sociales y personales"/>
    <s v="R041-Clínica y hospital"/>
    <x v="0"/>
  </r>
  <r>
    <s v="N"/>
    <n v="8512"/>
    <s v="Actividades de médicos y odontólogos"/>
    <s v="X-Otras actividades del sector privado no financiero"/>
    <s v="R041"/>
    <s v="-"/>
    <s v="Clínica y hospital"/>
    <s v="Servicios comunales, sociales y personales"/>
    <s v="R041-Clínica y hospital"/>
    <x v="0"/>
  </r>
  <r>
    <s v="N"/>
    <n v="8519"/>
    <s v="Otras actividades relacionadas con la salud humana"/>
    <s v="X-Otras actividades del sector privado no financiero"/>
    <s v="R042"/>
    <s v="-"/>
    <s v="Laboratorio clínico (no incluidos en hospital)"/>
    <s v="Servicios comunales, sociales y personales"/>
    <s v="R042-Laboratorio clínico (no incluidos en hospital)"/>
    <x v="0"/>
  </r>
  <r>
    <s v="N"/>
    <n v="8519"/>
    <s v="Otras actividades relacionadas con la salud humana"/>
    <s v="X-Otras actividades del sector privado no financiero"/>
    <s v="R043"/>
    <s v="-"/>
    <s v="Trabajo social"/>
    <s v="Servicios comunales, sociales y personales"/>
    <s v="R043-Trabajo social"/>
    <x v="0"/>
  </r>
  <r>
    <s v="N"/>
    <n v="8519"/>
    <s v="Otras actividades relacionadas con la salud humana"/>
    <s v="X-Otras actividades del sector privado no financiero"/>
    <s v="R049"/>
    <s v="-"/>
    <s v="Otros servicios de salud"/>
    <s v="Servicios comunales, sociales y personales"/>
    <s v="R049-Otros servicios de salud"/>
    <x v="0"/>
  </r>
  <r>
    <s v="N"/>
    <n v="8520"/>
    <s v="Actividades veterinarias"/>
    <s v="X-Otras actividades del sector privado no financiero"/>
    <s v="R044"/>
    <s v="-"/>
    <s v="Servicio clínico veterinario y actividades conexas"/>
    <s v="Servicios comunales, sociales y personales"/>
    <s v="R044-Servicio clínico veterinario y actividades conexas"/>
    <x v="0"/>
  </r>
  <r>
    <s v="O"/>
    <n v="8531"/>
    <s v="Servicios sociales con alojamiento"/>
    <s v="X-Otras actividades del sector privado no financiero"/>
    <s v="X04"/>
    <s v="-"/>
    <s v="Actividades productivas sin fines de lucro"/>
    <s v="Servicios comunales, sociales y personales"/>
    <s v="X04-Actividades productivas sin fines de lucro"/>
    <x v="0"/>
  </r>
  <r>
    <s v="O"/>
    <n v="8532"/>
    <s v="Servicios sociales sin alojamiento"/>
    <s v="X-Otras actividades del sector privado no financiero"/>
    <s v="X04"/>
    <s v="-"/>
    <s v="Actividades productivas sin fines de lucro"/>
    <s v="Servicios comunales, sociales y personales"/>
    <s v="X04-Actividades productivas sin fines de lucro"/>
    <x v="0"/>
  </r>
  <r>
    <s v="O"/>
    <n v="9000"/>
    <s v="Eliminación de desperdicios y aguas residuales, saneamiento y actividades similares"/>
    <s v="X-Otras actividades del sector privado no financiero"/>
    <s v="R10"/>
    <s v="-"/>
    <s v="Drenaje, eliminación de desperdicios y aguas residuales, saneamiento y actividades similares"/>
    <s v="Servicios comunales, sociales y personales"/>
    <s v="R10-Drenaje, eliminación de desperdicios y aguas residuales, saneamiento y actividades similares"/>
    <x v="0"/>
  </r>
  <r>
    <s v="O"/>
    <n v="9111"/>
    <s v="Actividades de organizaciones empresariales y de empleadores"/>
    <s v="X-Otras actividades del sector privado no financiero"/>
    <s v="X04"/>
    <s v="-"/>
    <s v="Actividades productivas sin fines de lucro"/>
    <s v="Servicios comunales, sociales y personales"/>
    <s v="X04-Actividades productivas sin fines de lucro"/>
    <x v="0"/>
  </r>
  <r>
    <s v="O"/>
    <n v="9112"/>
    <s v="Actividades de organizaciones profesionales"/>
    <s v="X-Otras actividades del sector privado no financiero"/>
    <s v="X04"/>
    <s v="-"/>
    <s v="Actividades productivas sin fines de lucro"/>
    <s v="Servicios comunales, sociales y personales"/>
    <s v="X04-Actividades productivas sin fines de lucro"/>
    <x v="0"/>
  </r>
  <r>
    <s v="O"/>
    <n v="9120"/>
    <s v="Actividades de sindicatos"/>
    <s v="X-Otras actividades del sector privado no financiero"/>
    <s v="X04"/>
    <s v="-"/>
    <s v="Actividades productivas sin fines de lucro"/>
    <s v="Servicios comunales, sociales y personales"/>
    <s v="X04-Actividades productivas sin fines de lucro"/>
    <x v="0"/>
  </r>
  <r>
    <s v="O"/>
    <n v="9191"/>
    <s v="Actividades de organizaciones religiosas"/>
    <s v="X-Otras actividades del sector privado no financiero"/>
    <s v="X04"/>
    <s v="-"/>
    <s v="Actividades productivas sin fines de lucro"/>
    <s v="Servicios comunales, sociales y personales"/>
    <s v="X04-Actividades productivas sin fines de lucro"/>
    <x v="0"/>
  </r>
  <r>
    <s v="O"/>
    <n v="9192"/>
    <s v="Actividades de organizaciones políticas"/>
    <s v="X-Otras actividades del sector privado no financiero"/>
    <s v="X04"/>
    <s v="-"/>
    <s v="Actividades productivas sin fines de lucro"/>
    <s v="Servicios comunales, sociales y personales"/>
    <s v="X04-Actividades productivas sin fines de lucro"/>
    <x v="0"/>
  </r>
  <r>
    <s v="O"/>
    <n v="9199"/>
    <s v="Actividades de otras asociaciones n.c.p."/>
    <s v="X-Otras actividades del sector privado no financiero"/>
    <s v="X04"/>
    <s v="-"/>
    <s v="Actividades productivas sin fines de lucro"/>
    <s v="Servicios comunales, sociales y personales"/>
    <s v="X04-Actividades productivas sin fines de lucro"/>
    <x v="0"/>
  </r>
  <r>
    <s v="O"/>
    <n v="9211"/>
    <s v="Producción y distribución de filmes y videocintas"/>
    <s v="X-Otras actividades del sector privado no financiero"/>
    <s v="R26"/>
    <s v="-"/>
    <s v="Cinematografía, radio, televisión y otras actividades de esparcimiento"/>
    <s v="Servicios comunales, sociales y personales"/>
    <s v="R26-Cinematografía, radio, televisión y otras actividades de esparcimiento"/>
    <x v="0"/>
  </r>
  <r>
    <s v="O"/>
    <n v="9212"/>
    <s v="Exhibición de filmes y videocintas"/>
    <s v="X-Otras actividades del sector privado no financiero"/>
    <s v="R26"/>
    <s v="-"/>
    <s v="Cinematografía, radio, televisión y otras actividades de esparcimiento"/>
    <s v="Servicios comunales, sociales y personales"/>
    <s v="R26-Cinematografía, radio, televisión y otras actividades de esparcimiento"/>
    <x v="0"/>
  </r>
  <r>
    <s v="O"/>
    <n v="9213"/>
    <s v="Actividades de radio y televisión"/>
    <s v="X-Otras actividades del sector privado no financiero"/>
    <s v="R26"/>
    <s v="-"/>
    <s v="Cinematografía, radio, televisión y otras actividades de esparcimiento"/>
    <s v="Servicios comunales, sociales y personales"/>
    <s v="R26-Cinematografía, radio, televisión y otras actividades de esparcimiento"/>
    <x v="0"/>
  </r>
  <r>
    <s v="O"/>
    <n v="9214"/>
    <s v="Actividades teatrales y musicales y otras actividades artísticas"/>
    <s v="X-Otras actividades del sector privado no financiero"/>
    <s v="R26"/>
    <s v="-"/>
    <s v="Cinematografía, radio, televisión y otras actividades de esparcimiento"/>
    <s v="Servicios comunales, sociales y personales"/>
    <s v="R26-Cinematografía, radio, televisión y otras actividades de esparcimiento"/>
    <x v="0"/>
  </r>
  <r>
    <s v="O"/>
    <n v="9219"/>
    <s v="Otras actividades de entretenimiento n.c.p."/>
    <s v="X-Otras actividades del sector privado no financiero"/>
    <s v="R26"/>
    <s v="-"/>
    <s v="Cinematografía, radio, televisión y otras actividades de esparcimiento"/>
    <s v="Servicios comunales, sociales y personales"/>
    <s v="R26-Cinematografía, radio, televisión y otras actividades de esparcimiento"/>
    <x v="0"/>
  </r>
  <r>
    <s v="O"/>
    <n v="9220"/>
    <s v="Actividades de agencias de noticias"/>
    <s v="X-Otras actividades del sector privado no financiero"/>
    <s v="R26"/>
    <s v="-"/>
    <s v="Cinematografía, radio, televisión y otras actividades de esparcimiento"/>
    <s v="Servicios comunales, sociales y personales"/>
    <s v="R26-Cinematografía, radio, televisión y otras actividades de esparcimiento"/>
    <x v="0"/>
  </r>
  <r>
    <s v="O"/>
    <n v="9231"/>
    <s v="Actividades de bibliotecas y archivos"/>
    <s v="X-Otras actividades del sector privado no financiero"/>
    <s v="R24"/>
    <s v="-"/>
    <s v="Actividades culturales, deportivas y otras actividades de esparcimiento"/>
    <s v="Servicios comunales, sociales y personales"/>
    <s v="R24-Actividades culturales, deportivas y otras actividades de esparcimiento"/>
    <x v="0"/>
  </r>
  <r>
    <s v="O"/>
    <n v="9232"/>
    <s v="Actividades de museos y preservación de lugares y edificios históricos"/>
    <s v="X-Otras actividades del sector privado no financiero"/>
    <s v="R24"/>
    <s v="-"/>
    <s v="Actividades culturales, deportivas y otras actividades de esparcimiento"/>
    <s v="Servicios comunales, sociales y personales"/>
    <s v="R24-Actividades culturales, deportivas y otras actividades de esparcimiento"/>
    <x v="0"/>
  </r>
  <r>
    <s v="O"/>
    <n v="9233"/>
    <s v="Actividades de jardines botánicos y zoológicos y de parques nacionales"/>
    <s v="X-Otras actividades del sector privado no financiero"/>
    <s v="R24"/>
    <s v="-"/>
    <s v="Actividades culturales, deportivas y otras actividades de esparcimiento"/>
    <s v="Servicios comunales, sociales y personales"/>
    <s v="R24-Actividades culturales, deportivas y otras actividades de esparcimiento"/>
    <x v="0"/>
  </r>
  <r>
    <s v="O"/>
    <n v="9241"/>
    <s v="Actividades deportivas"/>
    <s v="X-Otras actividades del sector privado no financiero"/>
    <s v="R24"/>
    <s v="-"/>
    <s v="Actividades culturales, deportivas y otras actividades de esparcimiento"/>
    <s v="Servicios comunales, sociales y personales"/>
    <s v="R24-Actividades culturales, deportivas y otras actividades de esparcimiento"/>
    <x v="0"/>
  </r>
  <r>
    <s v="O"/>
    <n v="9249"/>
    <s v="Otras actividades de esparcimiento"/>
    <s v="X-Otras actividades del sector privado no financiero"/>
    <s v="R24"/>
    <s v="-"/>
    <s v="Actividades culturales, deportivas y otras actividades de esparcimiento"/>
    <s v="Servicios comunales, sociales y personales"/>
    <s v="R24-Actividades culturales, deportivas y otras actividades de esparcimiento"/>
    <x v="0"/>
  </r>
  <r>
    <s v="O"/>
    <n v="9301"/>
    <s v="Lavado y limpieza de prendas de tela y de piel, incluso la limpieza en seco"/>
    <s v="X-Otras actividades del sector privado no financiero"/>
    <s v="R18"/>
    <s v="-"/>
    <s v="Lavandería"/>
    <s v="Servicios comunales, sociales y personales"/>
    <s v="R18-Lavandería"/>
    <x v="0"/>
  </r>
  <r>
    <s v="O"/>
    <n v="9302"/>
    <s v="Peluquería y otros tratamientos de belleza"/>
    <s v="X-Otras actividades del sector privado no financiero"/>
    <s v="R16"/>
    <s v="-"/>
    <s v="Peluquería, maquillaje y actividades conexas"/>
    <s v="Servicios comunales, sociales y personales"/>
    <s v="R16-Peluquería, maquillaje y actividades conexas"/>
    <x v="0"/>
  </r>
  <r>
    <s v="O"/>
    <n v="9303"/>
    <s v="Pompas fúnebres y actividades conexas"/>
    <s v="X-Otras actividades del sector privado no financiero"/>
    <s v="R90"/>
    <s v="-"/>
    <s v="Otros servicios"/>
    <s v="Servicios comunales, sociales y personales"/>
    <s v="R90-Otros servicios"/>
    <x v="0"/>
  </r>
  <r>
    <s v="O"/>
    <n v="9309"/>
    <s v="Otras actividades de servicios n.c.p."/>
    <s v="X-Otras actividades del sector privado no financiero"/>
    <s v="R022"/>
    <s v="-"/>
    <s v="Reparación de electrodomésticos"/>
    <s v="Servicios comunales, sociales y personales"/>
    <s v="R022-Reparación de electrodomésticos"/>
    <x v="0"/>
  </r>
  <r>
    <s v="O"/>
    <n v="9309"/>
    <s v="Otras actividades de servicios n.c.p."/>
    <s v="X-Otras actividades del sector privado no financiero"/>
    <s v="R029"/>
    <s v="-"/>
    <s v="Reparación de otros bienes"/>
    <s v="Servicios comunales, sociales y personales"/>
    <s v="R029-Reparación de otros bienes"/>
    <x v="0"/>
  </r>
  <r>
    <s v="O"/>
    <n v="9309"/>
    <s v="Otras actividades de servicios n.c.p."/>
    <s v="X-Otras actividades del sector privado no financiero"/>
    <s v="R20"/>
    <s v="-"/>
    <s v="Vigilancia y seguridad"/>
    <s v="Servicios comunales, sociales y personales"/>
    <s v="R20-Vigilancia y seguridad"/>
    <x v="0"/>
  </r>
  <r>
    <s v="O"/>
    <n v="9309"/>
    <s v="Otras actividades de servicios n.c.p."/>
    <s v="X-Otras actividades del sector privado no financiero"/>
    <s v="X90"/>
    <s v="-"/>
    <s v="Actividades no contempladas en ninguna otra actividad "/>
    <s v="Servicios comunales, sociales y personales"/>
    <s v="X90-Actividades no contempladas en ninguna otra actividad "/>
    <x v="0"/>
  </r>
  <r>
    <s v="P"/>
    <n v="9500"/>
    <s v="Actividades de hogares privados como empleadores de personal doméstico"/>
    <s v="X-Otras actividades del sector privado no financiero"/>
    <s v="S90"/>
    <s v="-"/>
    <s v="Otros rubros de consumo"/>
    <s v="Servicios comunales, sociales y personales"/>
    <s v="S90-Otros rubros de consumo"/>
    <x v="0"/>
  </r>
  <r>
    <s v="P"/>
    <n v="9600"/>
    <s v="Actividades no diferenciadas de hogares privados como productores de bienes para uso propio"/>
    <s v="X-Otras actividades del sector privado no financiero"/>
    <s v="S90"/>
    <s v="-"/>
    <s v="Otros rubros de consumo"/>
    <s v="Servicios comunales, sociales y personales"/>
    <s v="S90-Otros rubros de consumo"/>
    <x v="0"/>
  </r>
  <r>
    <s v="P"/>
    <n v="9700"/>
    <s v="Actividades no diferenciadas de hogares privados como productores de servicios para uso propio"/>
    <s v="X-Otras actividades del sector privado no financiero"/>
    <s v="S90"/>
    <s v="-"/>
    <s v="Otros rubros de consumo"/>
    <s v="Servicios comunales, sociales y personales"/>
    <s v="S90-Otros rubros de consumo"/>
    <x v="0"/>
  </r>
  <r>
    <s v="S"/>
    <n v="9800"/>
    <s v="Tarjetas de crédito"/>
    <s v="X-Otras actividades del sector privado no financiero"/>
    <s v="S02"/>
    <s v="-"/>
    <s v="Tarjetas de crédito"/>
    <s v="Servicios comunales, sociales y personales"/>
    <s v="S02-Tarjetas de crédito"/>
    <x v="0"/>
  </r>
  <r>
    <s v="S"/>
    <n v="9801"/>
    <s v="Compra de vehículos"/>
    <s v="X-Otras actividades del sector privado no financiero"/>
    <s v="S04"/>
    <s v="-"/>
    <s v="Compra de vehículos"/>
    <s v="Servicios comunales, sociales y personales"/>
    <s v="S04-Compra de vehículos"/>
    <x v="0"/>
  </r>
  <r>
    <s v="S"/>
    <n v="9802"/>
    <s v="Reparación de vehículos"/>
    <s v="X-Otras actividades del sector privado no financiero"/>
    <s v="S06"/>
    <s v="-"/>
    <s v="Reparación de vehículos"/>
    <s v="Servicios comunales, sociales y personales"/>
    <s v="S06-Reparación de vehículos"/>
    <x v="0"/>
  </r>
  <r>
    <s v="S"/>
    <n v="9803"/>
    <s v="Compra de menaje de casa"/>
    <s v="X-Otras actividades del sector privado no financiero"/>
    <s v="S08"/>
    <s v="-"/>
    <s v="Compra de menaje de casa"/>
    <s v="Servicios comunales, sociales y personales"/>
    <s v="S08-Compra de menaje de casa"/>
    <x v="0"/>
  </r>
  <r>
    <s v="S"/>
    <n v="9804"/>
    <s v="Préstamos para educación parauniversitaria"/>
    <s v="X-Otras actividades del sector privado no financiero"/>
    <s v="S10"/>
    <s v="-"/>
    <s v="Préstamos para educación parauniversitaria"/>
    <s v="Servicios comunales, sociales y personales"/>
    <s v="S10-Préstamos para educación parauniversitaria"/>
    <x v="0"/>
  </r>
  <r>
    <s v="S"/>
    <n v="9805"/>
    <s v="Préstamos para educación universitaria"/>
    <s v="X-Otras actividades del sector privado no financiero"/>
    <s v="S12"/>
    <s v="-"/>
    <s v="Préstamos para educación universitaria"/>
    <s v="Servicios comunales, sociales y personales"/>
    <s v="S12-Préstamos para educación universitaria"/>
    <x v="0"/>
  </r>
  <r>
    <s v="S"/>
    <n v="9806"/>
    <s v="Préstamos para otras modalidades de educación o capacitación"/>
    <s v="X-Otras actividades del sector privado no financiero"/>
    <s v="S14"/>
    <s v="-"/>
    <s v="Préstamos para otras modalidades de educación o capacitación"/>
    <s v="Servicios comunales, sociales y personales"/>
    <s v="S14-Préstamos para otras modalidades de educación o capacitación"/>
    <x v="0"/>
  </r>
  <r>
    <s v="S"/>
    <n v="9807"/>
    <s v="Servicios médicos"/>
    <s v="X-Otras actividades del sector privado no financiero"/>
    <s v="S16"/>
    <s v="-"/>
    <s v="Servicios médicos"/>
    <s v="Servicios comunales, sociales y personales"/>
    <s v="S16-Servicios médicos"/>
    <x v="0"/>
  </r>
  <r>
    <s v="S"/>
    <n v="9808"/>
    <s v="Viaje"/>
    <s v="X-Otras actividades del sector privado no financiero"/>
    <s v="S18"/>
    <s v="-"/>
    <s v="Viaje"/>
    <s v="Servicios comunales, sociales y personales"/>
    <s v="S18-Viaje"/>
    <x v="0"/>
  </r>
  <r>
    <s v="S"/>
    <n v="9809"/>
    <s v="Otros rubros de consumo"/>
    <s v="X-Otras actividades del sector privado no financiero"/>
    <s v="S90"/>
    <s v="-"/>
    <s v="Otros rubros de consumo"/>
    <s v="Servicios comunales, sociales y personales"/>
    <s v="S90-Otros rubros de consumo"/>
    <x v="0"/>
  </r>
  <r>
    <s v="Q"/>
    <n v="9900"/>
    <s v="Organizaciones y órganos extraterritoriales"/>
    <s v="Z-Actividades de entidades y órganos  extraterritoriales"/>
    <s v="Z02"/>
    <s v="-"/>
    <s v="Actividades del sector público externo"/>
    <s v="Servicios de administración pública"/>
    <s v="Z02-Actividades del sector público externo"/>
    <x v="0"/>
  </r>
  <r>
    <s v="Q"/>
    <n v="9900"/>
    <s v="Organizaciones y órganos extraterritoriales"/>
    <s v="Z-Actividades de entidades y órganos  extraterritoriales"/>
    <s v="Z04"/>
    <s v="-"/>
    <s v="Actividades del sector privado externo"/>
    <s v="Servicios de administración pública"/>
    <s v="Z04-Actividades del sector privado externo"/>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2" applyNumberFormats="0" applyBorderFormats="0" applyFontFormats="0" applyPatternFormats="0" applyAlignmentFormats="0" applyWidthHeightFormats="1" dataCaption="Valores" updatedVersion="5" minRefreshableVersion="3" rowGrandTotals="0" colGrandTotals="0" itemPrintTitles="1" createdVersion="4" indent="0" showHeaders="0" outline="1" outlineData="1" multipleFieldFilters="0">
  <location ref="L1" firstHeaderRow="0" firstDataRow="0" firstDataCol="1"/>
  <pivotFields count="10">
    <pivotField showAll="0"/>
    <pivotField showAll="0"/>
    <pivotField showAll="0"/>
    <pivotField showAll="0"/>
    <pivotField showAll="0"/>
    <pivotField showAll="0"/>
    <pivotField showAll="0"/>
    <pivotField showAll="0"/>
    <pivotField showAll="0"/>
    <pivotField axis="axisRow" showAll="0">
      <items count="31">
        <item x="0"/>
        <item m="1" x="19"/>
        <item m="1" x="17"/>
        <item m="1" x="28"/>
        <item m="1" x="25"/>
        <item m="1" x="27"/>
        <item m="1" x="1"/>
        <item m="1" x="6"/>
        <item m="1" x="26"/>
        <item m="1" x="22"/>
        <item m="1" x="10"/>
        <item m="1" x="18"/>
        <item m="1" x="7"/>
        <item m="1" x="21"/>
        <item m="1" x="16"/>
        <item m="1" x="9"/>
        <item m="1" x="2"/>
        <item m="1" x="11"/>
        <item m="1" x="23"/>
        <item m="1" x="13"/>
        <item m="1" x="15"/>
        <item m="1" x="5"/>
        <item m="1" x="14"/>
        <item m="1" x="8"/>
        <item m="1" x="29"/>
        <item m="1" x="3"/>
        <item m="1" x="24"/>
        <item m="1" x="12"/>
        <item m="1" x="20"/>
        <item m="1" x="4"/>
        <item t="default"/>
      </items>
    </pivotField>
  </pivotFields>
  <rowFields count="1">
    <field x="9"/>
  </rowFields>
  <rowItems count="1">
    <i>
      <x/>
    </i>
  </rowItems>
  <colItems count="1">
    <i/>
  </colItems>
  <formats count="13">
    <format dxfId="177">
      <pivotArea type="all" dataOnly="0" outline="0" fieldPosition="0"/>
    </format>
    <format dxfId="176">
      <pivotArea type="all" dataOnly="0" outline="0" fieldPosition="0"/>
    </format>
    <format dxfId="175">
      <pivotArea type="all" dataOnly="0" outline="0" fieldPosition="0"/>
    </format>
    <format dxfId="174">
      <pivotArea type="all" dataOnly="0" outline="0" fieldPosition="0"/>
    </format>
    <format dxfId="173">
      <pivotArea dataOnly="0" labelOnly="1" fieldPosition="0">
        <references count="1">
          <reference field="9" count="0"/>
        </references>
      </pivotArea>
    </format>
    <format dxfId="172">
      <pivotArea type="all" dataOnly="0" outline="0" fieldPosition="0"/>
    </format>
    <format dxfId="171">
      <pivotArea dataOnly="0" labelOnly="1" fieldPosition="0">
        <references count="1">
          <reference field="9" count="0"/>
        </references>
      </pivotArea>
    </format>
    <format dxfId="170">
      <pivotArea type="all" dataOnly="0" outline="0" fieldPosition="0"/>
    </format>
    <format dxfId="169">
      <pivotArea dataOnly="0" labelOnly="1" fieldPosition="0">
        <references count="1">
          <reference field="9" count="0"/>
        </references>
      </pivotArea>
    </format>
    <format dxfId="168">
      <pivotArea type="all" dataOnly="0" outline="0" fieldPosition="0"/>
    </format>
    <format dxfId="167">
      <pivotArea dataOnly="0" labelOnly="1" fieldPosition="0">
        <references count="1">
          <reference field="9" count="0"/>
        </references>
      </pivotArea>
    </format>
    <format dxfId="166">
      <pivotArea type="all" dataOnly="0" outline="0" fieldPosition="0"/>
    </format>
    <format dxfId="165">
      <pivotArea dataOnly="0" labelOnly="1" fieldPosition="0">
        <references count="1">
          <reference field="9"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Viaje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Viajes">
      <a:majorFont>
        <a:latin typeface="Franklin Gothic Medium"/>
        <a:ea typeface=""/>
        <a:cs typeface=""/>
        <a:font script="Jpan" typeface="HG創英角ｺﾞｼｯｸUB"/>
        <a:font script="Hang" typeface="돋움"/>
        <a:font script="Hans" typeface="隶书"/>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Franklin Gothic Book"/>
        <a:ea typeface=""/>
        <a:cs typeface=""/>
        <a:font script="Jpan" typeface="HGｺﾞｼｯｸE"/>
        <a:font script="Hang" typeface="돋움"/>
        <a:font script="Hans" typeface="华文楷体"/>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inorFont>
    </a:fontScheme>
    <a:fmtScheme name="Viajes">
      <a:fillStyleLst>
        <a:solidFill>
          <a:schemeClr val="phClr"/>
        </a:solidFill>
        <a:gradFill rotWithShape="1">
          <a:gsLst>
            <a:gs pos="0">
              <a:schemeClr val="phClr">
                <a:tint val="30000"/>
                <a:satMod val="250000"/>
              </a:schemeClr>
            </a:gs>
            <a:gs pos="72000">
              <a:schemeClr val="phClr">
                <a:tint val="75000"/>
                <a:satMod val="210000"/>
              </a:schemeClr>
            </a:gs>
            <a:gs pos="100000">
              <a:schemeClr val="phClr">
                <a:tint val="85000"/>
                <a:satMod val="210000"/>
              </a:schemeClr>
            </a:gs>
          </a:gsLst>
          <a:lin ang="5400000" scaled="1"/>
        </a:gradFill>
        <a:gradFill rotWithShape="1">
          <a:gsLst>
            <a:gs pos="0">
              <a:schemeClr val="phClr">
                <a:tint val="75000"/>
                <a:shade val="85000"/>
                <a:satMod val="230000"/>
              </a:schemeClr>
            </a:gs>
            <a:gs pos="25000">
              <a:schemeClr val="phClr">
                <a:tint val="90000"/>
                <a:shade val="70000"/>
                <a:satMod val="220000"/>
              </a:schemeClr>
            </a:gs>
            <a:gs pos="50000">
              <a:schemeClr val="phClr">
                <a:tint val="90000"/>
                <a:shade val="58000"/>
                <a:satMod val="225000"/>
              </a:schemeClr>
            </a:gs>
            <a:gs pos="65000">
              <a:schemeClr val="phClr">
                <a:tint val="90000"/>
                <a:shade val="58000"/>
                <a:satMod val="225000"/>
              </a:schemeClr>
            </a:gs>
            <a:gs pos="80000">
              <a:schemeClr val="phClr">
                <a:tint val="90000"/>
                <a:shade val="69000"/>
                <a:satMod val="220000"/>
              </a:schemeClr>
            </a:gs>
            <a:gs pos="100000">
              <a:schemeClr val="phClr">
                <a:tint val="77000"/>
                <a:shade val="80000"/>
                <a:satMod val="230000"/>
              </a:schemeClr>
            </a:gs>
          </a:gsLst>
          <a:lin ang="5400000" scaled="1"/>
        </a:gradFill>
      </a:fillStyleLst>
      <a:lnStyleLst>
        <a:ln w="10000"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76200" dist="50800" dir="5400000" rotWithShape="0">
              <a:srgbClr val="4E3B30">
                <a:alpha val="60000"/>
              </a:srgbClr>
            </a:outerShdw>
          </a:effectLst>
        </a:effectStyle>
        <a:effectStyle>
          <a:effectLst>
            <a:outerShdw blurRad="76200" dist="50800" dir="5400000" rotWithShape="0">
              <a:srgbClr val="4E3B30">
                <a:alpha val="60000"/>
              </a:srgbClr>
            </a:outerShdw>
          </a:effectLst>
          <a:scene3d>
            <a:camera prst="orthographicFront">
              <a:rot lat="0" lon="0" rev="0"/>
            </a:camera>
            <a:lightRig rig="threePt" dir="tl">
              <a:rot lat="0" lon="0" rev="0"/>
            </a:lightRig>
          </a:scene3d>
          <a:sp3d prstMaterial="metal">
            <a:bevelT w="10000" h="10000"/>
          </a:sp3d>
        </a:effectStyle>
        <a:effectStyle>
          <a:effectLst>
            <a:outerShdw blurRad="76200" dist="50800" dir="5400000" rotWithShape="0">
              <a:srgbClr val="4E3B30">
                <a:alpha val="60000"/>
              </a:srgbClr>
            </a:outerShdw>
          </a:effectLst>
          <a:scene3d>
            <a:camera prst="obliqueTopLeft" fov="600000">
              <a:rot lat="0" lon="0" rev="0"/>
            </a:camera>
            <a:lightRig rig="balanced" dir="t">
              <a:rot lat="0" lon="0" rev="19200000"/>
            </a:lightRig>
          </a:scene3d>
          <a:sp3d contourW="12700" prstMaterial="matte">
            <a:bevelT w="60000" h="50800"/>
            <a:contourClr>
              <a:schemeClr val="phClr">
                <a:shade val="60000"/>
                <a:satMod val="110000"/>
              </a:schemeClr>
            </a:contourClr>
          </a:sp3d>
        </a:effectStyle>
      </a:effectStyleLst>
      <a:bgFillStyleLst>
        <a:solidFill>
          <a:schemeClr val="phClr"/>
        </a:solidFill>
        <a:blipFill>
          <a:blip xmlns:r="http://schemas.openxmlformats.org/officeDocument/2006/relationships" r:embed="rId1">
            <a:duotone>
              <a:schemeClr val="phClr">
                <a:shade val="90000"/>
                <a:satMod val="150000"/>
              </a:schemeClr>
              <a:schemeClr val="phClr">
                <a:tint val="88000"/>
                <a:satMod val="105000"/>
              </a:schemeClr>
            </a:duotone>
          </a:blip>
          <a:tile tx="0" ty="0" sx="95000" sy="95000" flip="none" algn="t"/>
        </a:blipFill>
        <a:blipFill>
          <a:blip xmlns:r="http://schemas.openxmlformats.org/officeDocument/2006/relationships" r:embed="rId2">
            <a:duotone>
              <a:schemeClr val="phClr">
                <a:shade val="30000"/>
                <a:satMod val="455000"/>
              </a:schemeClr>
              <a:schemeClr val="phClr">
                <a:tint val="95000"/>
                <a:satMod val="120000"/>
              </a:schemeClr>
            </a:duotone>
          </a:blip>
          <a:stretch>
            <a:fillRect/>
          </a:stretch>
        </a:blip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ivotTable" Target="../pivotTables/pivotTable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16.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14"/>
  <sheetViews>
    <sheetView tabSelected="1" zoomScale="84" zoomScaleNormal="84" workbookViewId="0">
      <selection activeCell="A2" sqref="A2"/>
    </sheetView>
  </sheetViews>
  <sheetFormatPr baseColWidth="10" defaultColWidth="8" defaultRowHeight="15.75" x14ac:dyDescent="0.3"/>
  <cols>
    <col min="1" max="1" width="19.6640625" style="696" customWidth="1"/>
    <col min="2" max="2" width="30.21875" style="696" bestFit="1" customWidth="1"/>
    <col min="3" max="3" width="21.88671875" style="696" customWidth="1"/>
    <col min="4" max="4" width="30.33203125" style="696" customWidth="1"/>
    <col min="5" max="5" width="20" style="696" customWidth="1"/>
    <col min="6" max="6" width="31.44140625" style="696" customWidth="1"/>
    <col min="7" max="7" width="19.6640625" style="696" bestFit="1" customWidth="1"/>
    <col min="8" max="8" width="31.33203125" style="696" customWidth="1"/>
    <col min="9" max="9" width="26.33203125" style="696" customWidth="1"/>
    <col min="10" max="10" width="36.88671875" style="675" bestFit="1" customWidth="1"/>
    <col min="11" max="11" width="24.44140625" style="675" bestFit="1" customWidth="1"/>
    <col min="12" max="12" width="63.5546875" style="675" customWidth="1"/>
    <col min="13" max="13" width="24.109375" style="675" customWidth="1"/>
    <col min="14" max="16384" width="8" style="675"/>
  </cols>
  <sheetData>
    <row r="1" spans="1:14" s="683" customFormat="1" ht="43.5" x14ac:dyDescent="0.3">
      <c r="A1" s="682" t="s">
        <v>263</v>
      </c>
      <c r="B1" s="682" t="s">
        <v>2302</v>
      </c>
      <c r="C1" s="682" t="s">
        <v>2303</v>
      </c>
      <c r="D1" s="682" t="s">
        <v>2304</v>
      </c>
      <c r="E1" s="682" t="s">
        <v>264</v>
      </c>
      <c r="F1" s="682" t="s">
        <v>2305</v>
      </c>
      <c r="G1" s="682" t="s">
        <v>2306</v>
      </c>
      <c r="H1" s="682" t="s">
        <v>2307</v>
      </c>
      <c r="I1" s="682" t="s">
        <v>2308</v>
      </c>
      <c r="J1" s="682" t="s">
        <v>2309</v>
      </c>
      <c r="K1" s="682" t="s">
        <v>2386</v>
      </c>
      <c r="L1" s="682" t="s">
        <v>2387</v>
      </c>
      <c r="M1" s="709" t="s">
        <v>2055</v>
      </c>
      <c r="N1" s="710"/>
    </row>
    <row r="2" spans="1:14" ht="39" customHeight="1" x14ac:dyDescent="0.3">
      <c r="A2" s="684" t="str">
        <f>IFERROR((+IF(ACEPTACION!F210='OTROS CRITERIOS'!G14,"D",(+IF(ACEPTACION!F210='OTROS CRITERIOS'!C14,"A1",(+IF(ACEPTACION!F210='OTROS CRITERIOS'!F14,"C1","B1")))))),"")</f>
        <v>D</v>
      </c>
      <c r="B2" s="685" t="str">
        <f>IFERROR(INDEX($B$8:$B$12,MATCH($C$2,$C$8:$C$12,0)),"Error por favor ingrese un dato correcto")</f>
        <v>5</v>
      </c>
      <c r="C2" s="684" t="str">
        <f>+ACEPTACION!$F$214</f>
        <v>FMO</v>
      </c>
      <c r="D2" s="685" t="str">
        <f>IFERROR(INDEX($D$8:$D$9,MATCH($E$2,$E$8:$E$9,0)),"Error por favor ingrese un dato correcto")</f>
        <v>1</v>
      </c>
      <c r="E2" s="684" t="str">
        <f>+IF(ACEPTACION!$F$206="alto riesgo cambiario","Alto","Bajo")</f>
        <v>Alto</v>
      </c>
      <c r="F2" s="686" t="str">
        <f>IFERROR(INDEX($F$8:$F$11,MATCH($G$2,$G$8:$G$11,0)),"Error por favor ingrese un dato correcto")</f>
        <v>004</v>
      </c>
      <c r="G2" s="687" t="str">
        <f>VLOOKUP(ACEPTACION!F210,'OTROS CRITERIOS'!J14:K18,2,0)</f>
        <v>Nivel 4</v>
      </c>
      <c r="H2" s="686" t="str">
        <f>IFERROR(INDEX($H$8:$H$11,MATCH($I$2,$I$8:$I$11,0)),"Error por favor ingrese un dato correcto")</f>
        <v>003</v>
      </c>
      <c r="I2" s="688" t="str">
        <f>VLOOKUP(ACEPTACION!F208,'CRITERIOS DE CARATULA'!H2:I5,2,0)</f>
        <v>Es No generador de alto riesgo</v>
      </c>
      <c r="J2" s="689">
        <f>+ACEPTACION!D195</f>
        <v>0</v>
      </c>
      <c r="K2" s="689">
        <f>+ACEPTACION!F244</f>
        <v>0</v>
      </c>
      <c r="L2" s="704" t="str">
        <f>+ACEPTACION!B273</f>
        <v>Ingrese la recomendación del analista de crédito</v>
      </c>
      <c r="M2" s="705" t="s">
        <v>349</v>
      </c>
      <c r="N2" s="706" t="str">
        <f>+RECURSOS!F4</f>
        <v>No califica</v>
      </c>
    </row>
    <row r="3" spans="1:14" ht="16.5" x14ac:dyDescent="0.3">
      <c r="A3" s="690"/>
      <c r="B3" s="690"/>
      <c r="C3" s="690"/>
      <c r="D3" s="690"/>
      <c r="E3" s="690"/>
      <c r="F3" s="690"/>
      <c r="G3" s="690"/>
      <c r="H3" s="690"/>
      <c r="I3" s="690"/>
      <c r="M3" s="705" t="s">
        <v>2094</v>
      </c>
      <c r="N3" s="706" t="str">
        <f>+RECURSOS!F9</f>
        <v>No califica</v>
      </c>
    </row>
    <row r="4" spans="1:14" ht="16.5" x14ac:dyDescent="0.3">
      <c r="A4" s="690"/>
      <c r="B4" s="690"/>
      <c r="C4" s="690"/>
      <c r="D4" s="690"/>
      <c r="E4" s="690"/>
      <c r="F4" s="690"/>
      <c r="G4" s="690"/>
      <c r="H4" s="690"/>
      <c r="I4" s="690"/>
      <c r="M4" s="705" t="s">
        <v>2395</v>
      </c>
      <c r="N4" s="706" t="str">
        <f>+RECURSOS!F16</f>
        <v>No califica</v>
      </c>
    </row>
    <row r="5" spans="1:14" ht="16.5" x14ac:dyDescent="0.3">
      <c r="A5" s="690"/>
      <c r="B5" s="690"/>
      <c r="C5" s="690"/>
      <c r="D5" s="690"/>
      <c r="E5" s="690"/>
      <c r="F5" s="690"/>
      <c r="G5" s="690"/>
      <c r="H5" s="690"/>
      <c r="I5" s="690"/>
      <c r="M5" s="705" t="s">
        <v>348</v>
      </c>
      <c r="N5" s="706" t="str">
        <f>+RECURSOS!F18</f>
        <v>No califica</v>
      </c>
    </row>
    <row r="6" spans="1:14" ht="27.75" customHeight="1" x14ac:dyDescent="0.3">
      <c r="A6" s="690"/>
      <c r="B6" s="707" t="s">
        <v>2303</v>
      </c>
      <c r="C6" s="708"/>
      <c r="D6" s="707" t="s">
        <v>264</v>
      </c>
      <c r="E6" s="708"/>
      <c r="F6" s="707" t="s">
        <v>2306</v>
      </c>
      <c r="G6" s="708"/>
      <c r="H6" s="707" t="s">
        <v>2308</v>
      </c>
      <c r="I6" s="708"/>
      <c r="M6" s="705" t="s">
        <v>347</v>
      </c>
      <c r="N6" s="706" t="str">
        <f>+RECURSOS!F20</f>
        <v>No califica</v>
      </c>
    </row>
    <row r="7" spans="1:14" ht="16.5" x14ac:dyDescent="0.3">
      <c r="A7" s="690"/>
      <c r="B7" s="691" t="s">
        <v>2310</v>
      </c>
      <c r="C7" s="691" t="s">
        <v>2311</v>
      </c>
      <c r="D7" s="691" t="s">
        <v>2310</v>
      </c>
      <c r="E7" s="691" t="s">
        <v>2311</v>
      </c>
      <c r="F7" s="691" t="s">
        <v>2310</v>
      </c>
      <c r="G7" s="691" t="s">
        <v>2311</v>
      </c>
      <c r="H7" s="691" t="s">
        <v>2310</v>
      </c>
      <c r="I7" s="691" t="s">
        <v>2311</v>
      </c>
      <c r="M7" s="705" t="s">
        <v>2396</v>
      </c>
      <c r="N7" s="706" t="str">
        <f>+RECURSOS!G19</f>
        <v>No califica</v>
      </c>
    </row>
    <row r="8" spans="1:14" x14ac:dyDescent="0.3">
      <c r="A8" s="690"/>
      <c r="B8" s="672" t="s">
        <v>2312</v>
      </c>
      <c r="C8" s="672" t="s">
        <v>18</v>
      </c>
      <c r="D8" s="672" t="s">
        <v>2313</v>
      </c>
      <c r="E8" s="672" t="s">
        <v>384</v>
      </c>
      <c r="F8" s="692" t="s">
        <v>2314</v>
      </c>
      <c r="G8" s="693" t="s">
        <v>2315</v>
      </c>
      <c r="H8" s="692" t="s">
        <v>2314</v>
      </c>
      <c r="I8" s="694" t="s">
        <v>2316</v>
      </c>
    </row>
    <row r="9" spans="1:14" x14ac:dyDescent="0.3">
      <c r="A9" s="690"/>
      <c r="B9" s="672" t="s">
        <v>2317</v>
      </c>
      <c r="C9" s="672" t="s">
        <v>19</v>
      </c>
      <c r="D9" s="672" t="s">
        <v>2312</v>
      </c>
      <c r="E9" s="672" t="s">
        <v>176</v>
      </c>
      <c r="F9" s="692" t="s">
        <v>2318</v>
      </c>
      <c r="G9" s="693" t="s">
        <v>2319</v>
      </c>
      <c r="H9" s="692" t="s">
        <v>2318</v>
      </c>
      <c r="I9" s="694" t="s">
        <v>2320</v>
      </c>
    </row>
    <row r="10" spans="1:14" x14ac:dyDescent="0.3">
      <c r="A10" s="690"/>
      <c r="B10" s="672" t="s">
        <v>2321</v>
      </c>
      <c r="C10" s="672" t="s">
        <v>21</v>
      </c>
      <c r="D10" s="672"/>
      <c r="E10" s="695"/>
      <c r="F10" s="692" t="s">
        <v>2322</v>
      </c>
      <c r="G10" s="693" t="s">
        <v>2323</v>
      </c>
      <c r="H10" s="692" t="s">
        <v>2322</v>
      </c>
      <c r="I10" s="694" t="s">
        <v>2324</v>
      </c>
    </row>
    <row r="11" spans="1:14" x14ac:dyDescent="0.3">
      <c r="A11" s="690"/>
      <c r="B11" s="672" t="s">
        <v>2325</v>
      </c>
      <c r="C11" s="672" t="s">
        <v>20</v>
      </c>
      <c r="D11" s="672"/>
      <c r="E11" s="695"/>
      <c r="F11" s="692" t="s">
        <v>2326</v>
      </c>
      <c r="G11" s="693" t="s">
        <v>2327</v>
      </c>
      <c r="H11" s="692" t="s">
        <v>2326</v>
      </c>
      <c r="I11" s="694" t="s">
        <v>2328</v>
      </c>
    </row>
    <row r="12" spans="1:14" x14ac:dyDescent="0.3">
      <c r="B12" s="672" t="s">
        <v>2329</v>
      </c>
      <c r="C12" s="672" t="s">
        <v>17</v>
      </c>
      <c r="D12" s="672"/>
      <c r="E12" s="695"/>
      <c r="F12" s="693"/>
      <c r="G12" s="672"/>
      <c r="H12" s="692"/>
      <c r="I12" s="672"/>
    </row>
    <row r="13" spans="1:14" x14ac:dyDescent="0.3">
      <c r="B13" s="690"/>
      <c r="C13" s="690"/>
      <c r="D13" s="690"/>
      <c r="E13" s="690"/>
      <c r="F13" s="697"/>
      <c r="G13" s="698"/>
      <c r="H13" s="697"/>
      <c r="I13" s="698"/>
    </row>
    <row r="14" spans="1:14" x14ac:dyDescent="0.3">
      <c r="F14" s="699"/>
      <c r="H14" s="673"/>
    </row>
  </sheetData>
  <sheetProtection algorithmName="SHA-512" hashValue="pmfCUHDRTeBKEd9/YMLWO0xhsamGvYyub9MYr/bJW5zhWe5JenMUdShCtyWoRu5fShkzjzNY2dR/sZlyVp0i0g==" saltValue="6UTyXMNTOVAeqDmwxmJBzQ==" spinCount="100000" sheet="1" formatCells="0" sort="0" autoFilter="0" pivotTables="0"/>
  <mergeCells count="5">
    <mergeCell ref="B6:C6"/>
    <mergeCell ref="D6:E6"/>
    <mergeCell ref="F6:G6"/>
    <mergeCell ref="H6:I6"/>
    <mergeCell ref="M1:N1"/>
  </mergeCells>
  <dataValidations count="1">
    <dataValidation type="decimal" operator="greaterThanOrEqual" allowBlank="1" showInputMessage="1" showErrorMessage="1" errorTitle="Ingrese un Monto " error="Ingrese el Monto de Cobertura de Servicion de la deuda" sqref="J2">
      <formula1>0</formula1>
    </dataValidation>
  </dataValidations>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21"/>
  <sheetViews>
    <sheetView workbookViewId="0"/>
  </sheetViews>
  <sheetFormatPr baseColWidth="10" defaultColWidth="8" defaultRowHeight="15.75" x14ac:dyDescent="0.3"/>
  <cols>
    <col min="1" max="1" width="47.88671875" style="673" customWidth="1"/>
    <col min="2" max="2" width="18" style="677" customWidth="1"/>
    <col min="3" max="3" width="21" style="675" customWidth="1"/>
    <col min="4" max="4" width="12.33203125" style="675" customWidth="1"/>
    <col min="5" max="5" width="12.21875" style="675" bestFit="1" customWidth="1"/>
    <col min="6" max="16384" width="8" style="675"/>
  </cols>
  <sheetData>
    <row r="1" spans="1:5" ht="31.5" x14ac:dyDescent="0.3">
      <c r="A1" s="673" t="s">
        <v>236</v>
      </c>
      <c r="B1" s="674"/>
    </row>
    <row r="2" spans="1:5" x14ac:dyDescent="0.3">
      <c r="A2" s="673" t="s">
        <v>37</v>
      </c>
      <c r="B2" s="674"/>
      <c r="C2" s="676"/>
    </row>
    <row r="3" spans="1:5" x14ac:dyDescent="0.3">
      <c r="A3" s="673" t="s">
        <v>39</v>
      </c>
      <c r="B3" s="674"/>
      <c r="C3" s="676"/>
    </row>
    <row r="4" spans="1:5" x14ac:dyDescent="0.3">
      <c r="A4" s="673" t="s">
        <v>72</v>
      </c>
      <c r="B4" s="677" t="s">
        <v>2336</v>
      </c>
      <c r="C4" s="675" t="str">
        <f>+MID(B4,25,15)</f>
        <v/>
      </c>
      <c r="D4" s="675" t="str">
        <f>+SUBSTITUTE(C4,"$","")</f>
        <v/>
      </c>
      <c r="E4" s="678">
        <f>+_xlfn.NUMBERVALUE(D4,".",",")</f>
        <v>0</v>
      </c>
    </row>
    <row r="5" spans="1:5" x14ac:dyDescent="0.3">
      <c r="A5" s="673" t="s">
        <v>73</v>
      </c>
      <c r="B5" s="677" t="s">
        <v>2336</v>
      </c>
      <c r="C5" s="675" t="str">
        <f t="shared" ref="C5:C7" si="0">+MID(B5,25,15)</f>
        <v/>
      </c>
      <c r="D5" s="675" t="str">
        <f t="shared" ref="D5:D7" si="1">+SUBSTITUTE(C5,"$","")</f>
        <v/>
      </c>
      <c r="E5" s="678">
        <f t="shared" ref="E5:E7" si="2">+_xlfn.NUMBERVALUE(D5,".",",")</f>
        <v>0</v>
      </c>
    </row>
    <row r="6" spans="1:5" x14ac:dyDescent="0.3">
      <c r="A6" s="673" t="s">
        <v>43</v>
      </c>
      <c r="B6" s="677" t="s">
        <v>2336</v>
      </c>
      <c r="C6" s="675" t="str">
        <f t="shared" si="0"/>
        <v/>
      </c>
      <c r="D6" s="675" t="str">
        <f t="shared" si="1"/>
        <v/>
      </c>
      <c r="E6" s="678">
        <f t="shared" si="2"/>
        <v>0</v>
      </c>
    </row>
    <row r="7" spans="1:5" ht="31.5" x14ac:dyDescent="0.3">
      <c r="A7" s="673" t="s">
        <v>2337</v>
      </c>
      <c r="B7" s="677" t="s">
        <v>2336</v>
      </c>
      <c r="C7" s="675" t="str">
        <f t="shared" si="0"/>
        <v/>
      </c>
      <c r="D7" s="675" t="str">
        <f t="shared" si="1"/>
        <v/>
      </c>
      <c r="E7" s="678">
        <f t="shared" si="2"/>
        <v>0</v>
      </c>
    </row>
    <row r="8" spans="1:5" x14ac:dyDescent="0.3">
      <c r="A8" s="673" t="s">
        <v>2338</v>
      </c>
      <c r="B8" s="674"/>
      <c r="C8" s="676"/>
    </row>
    <row r="9" spans="1:5" ht="31.5" x14ac:dyDescent="0.3">
      <c r="A9" s="673" t="s">
        <v>2339</v>
      </c>
      <c r="C9" s="679" t="str">
        <f t="shared" ref="C9:C21" si="3">+MID(B9,25,15)</f>
        <v/>
      </c>
    </row>
    <row r="10" spans="1:5" x14ac:dyDescent="0.3">
      <c r="A10" s="673" t="s">
        <v>154</v>
      </c>
      <c r="B10" s="674"/>
      <c r="C10" s="680"/>
    </row>
    <row r="11" spans="1:5" x14ac:dyDescent="0.3">
      <c r="A11" s="673" t="s">
        <v>28</v>
      </c>
      <c r="B11" s="674"/>
      <c r="C11" s="680"/>
    </row>
    <row r="12" spans="1:5" x14ac:dyDescent="0.3">
      <c r="A12" s="673" t="s">
        <v>31</v>
      </c>
      <c r="B12" s="674"/>
      <c r="C12" s="680"/>
    </row>
    <row r="13" spans="1:5" x14ac:dyDescent="0.3">
      <c r="A13" s="673" t="s">
        <v>46</v>
      </c>
      <c r="B13" s="674"/>
      <c r="C13" s="680"/>
    </row>
    <row r="14" spans="1:5" ht="31.5" x14ac:dyDescent="0.3">
      <c r="A14" s="673" t="s">
        <v>2340</v>
      </c>
      <c r="C14" s="681" t="str">
        <f t="shared" si="3"/>
        <v/>
      </c>
    </row>
    <row r="15" spans="1:5" x14ac:dyDescent="0.3">
      <c r="A15" s="673" t="s">
        <v>36</v>
      </c>
      <c r="C15" s="681" t="str">
        <f t="shared" si="3"/>
        <v/>
      </c>
    </row>
    <row r="16" spans="1:5" ht="31.5" x14ac:dyDescent="0.3">
      <c r="A16" s="673" t="s">
        <v>2341</v>
      </c>
      <c r="C16" s="681" t="str">
        <f t="shared" si="3"/>
        <v/>
      </c>
    </row>
    <row r="17" spans="1:3" x14ac:dyDescent="0.3">
      <c r="A17" s="673" t="s">
        <v>2342</v>
      </c>
      <c r="C17" s="681" t="str">
        <f t="shared" si="3"/>
        <v/>
      </c>
    </row>
    <row r="18" spans="1:3" ht="31.5" x14ac:dyDescent="0.3">
      <c r="A18" s="673" t="s">
        <v>50</v>
      </c>
      <c r="C18" s="681" t="str">
        <f t="shared" si="3"/>
        <v/>
      </c>
    </row>
    <row r="19" spans="1:3" x14ac:dyDescent="0.3">
      <c r="A19" s="673" t="s">
        <v>12</v>
      </c>
      <c r="C19" s="681" t="str">
        <f t="shared" si="3"/>
        <v/>
      </c>
    </row>
    <row r="20" spans="1:3" x14ac:dyDescent="0.3">
      <c r="A20" s="673" t="s">
        <v>52</v>
      </c>
      <c r="C20" s="681" t="str">
        <f t="shared" si="3"/>
        <v/>
      </c>
    </row>
    <row r="21" spans="1:3" x14ac:dyDescent="0.3">
      <c r="A21" s="673" t="s">
        <v>15</v>
      </c>
      <c r="C21" s="681" t="str">
        <f t="shared" si="3"/>
        <v/>
      </c>
    </row>
  </sheetData>
  <sheetProtection formatCells="0" autoFilter="0" pivotTables="0"/>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
  <sheetViews>
    <sheetView workbookViewId="0">
      <selection sqref="A1:B1"/>
    </sheetView>
  </sheetViews>
  <sheetFormatPr baseColWidth="10" defaultColWidth="8" defaultRowHeight="15.75" x14ac:dyDescent="0.3"/>
  <cols>
    <col min="1" max="1" width="47.88671875" style="668" customWidth="1"/>
    <col min="2" max="2" width="21" style="668" customWidth="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8"/>
  <sheetViews>
    <sheetView showGridLines="0" workbookViewId="0">
      <selection activeCell="F36" sqref="F36"/>
    </sheetView>
  </sheetViews>
  <sheetFormatPr baseColWidth="10" defaultRowHeight="15" x14ac:dyDescent="0.25"/>
  <cols>
    <col min="1" max="1" width="1" style="701" customWidth="1"/>
    <col min="2" max="2" width="18.44140625" style="701" customWidth="1"/>
    <col min="3" max="3" width="31.6640625" style="701" customWidth="1"/>
    <col min="4" max="4" width="18.44140625" style="701" customWidth="1"/>
    <col min="5" max="5" width="11.6640625" style="701" bestFit="1" customWidth="1"/>
    <col min="6" max="16384" width="11.5546875" style="701"/>
  </cols>
  <sheetData>
    <row r="1" spans="2:6" x14ac:dyDescent="0.25">
      <c r="B1" s="700" t="s">
        <v>2344</v>
      </c>
      <c r="C1" s="700" t="s">
        <v>2311</v>
      </c>
      <c r="D1" s="700" t="s">
        <v>2336</v>
      </c>
    </row>
    <row r="2" spans="2:6" ht="15.75" x14ac:dyDescent="0.3">
      <c r="B2" s="700">
        <v>1</v>
      </c>
      <c r="C2" s="700" t="s">
        <v>2345</v>
      </c>
      <c r="D2" s="700" t="e">
        <f>VLOOKUP(C2,OFERTA.!A:B,2,0)</f>
        <v>#N/A</v>
      </c>
      <c r="E2" s="675" t="e">
        <f t="shared" ref="E2:E10" si="0">+SUBSTITUTE(D2,"$","")</f>
        <v>#N/A</v>
      </c>
      <c r="F2" s="678" t="e">
        <f t="shared" ref="F2:F10" si="1">+_xlfn.NUMBERVALUE(E2,".",",")</f>
        <v>#N/A</v>
      </c>
    </row>
    <row r="3" spans="2:6" ht="28.5" x14ac:dyDescent="0.3">
      <c r="B3" s="700">
        <v>2</v>
      </c>
      <c r="C3" s="700" t="s">
        <v>2346</v>
      </c>
      <c r="D3" s="700" t="e">
        <f>VLOOKUP(C3,OFERTA.!A:B,2,0)</f>
        <v>#N/A</v>
      </c>
      <c r="E3" s="675" t="e">
        <f t="shared" si="0"/>
        <v>#N/A</v>
      </c>
      <c r="F3" s="678" t="e">
        <f t="shared" si="1"/>
        <v>#N/A</v>
      </c>
    </row>
    <row r="4" spans="2:6" ht="15.75" x14ac:dyDescent="0.3">
      <c r="B4" s="700">
        <v>3</v>
      </c>
      <c r="C4" s="700" t="s">
        <v>2347</v>
      </c>
      <c r="D4" s="700" t="e">
        <f>VLOOKUP(C4,OFERTA.!A:B,2,0)</f>
        <v>#N/A</v>
      </c>
      <c r="E4" s="675" t="e">
        <f t="shared" si="0"/>
        <v>#N/A</v>
      </c>
      <c r="F4" s="678" t="e">
        <f t="shared" si="1"/>
        <v>#N/A</v>
      </c>
    </row>
    <row r="5" spans="2:6" ht="15.75" x14ac:dyDescent="0.3">
      <c r="B5" s="700">
        <v>4</v>
      </c>
      <c r="C5" s="700" t="s">
        <v>2348</v>
      </c>
      <c r="D5" s="700" t="e">
        <f>VLOOKUP(C5,OFERTA.!A:B,2,0)</f>
        <v>#N/A</v>
      </c>
      <c r="E5" s="675" t="e">
        <f t="shared" si="0"/>
        <v>#N/A</v>
      </c>
      <c r="F5" s="678" t="e">
        <f t="shared" si="1"/>
        <v>#N/A</v>
      </c>
    </row>
    <row r="6" spans="2:6" ht="28.5" x14ac:dyDescent="0.3">
      <c r="B6" s="700">
        <v>5</v>
      </c>
      <c r="C6" s="700" t="s">
        <v>2349</v>
      </c>
      <c r="D6" s="700" t="e">
        <f>VLOOKUP(C6,OFERTA.!A:B,2,0)</f>
        <v>#N/A</v>
      </c>
      <c r="E6" s="675" t="e">
        <f t="shared" si="0"/>
        <v>#N/A</v>
      </c>
      <c r="F6" s="678" t="e">
        <f t="shared" si="1"/>
        <v>#N/A</v>
      </c>
    </row>
    <row r="7" spans="2:6" ht="28.5" x14ac:dyDescent="0.3">
      <c r="B7" s="700">
        <v>6</v>
      </c>
      <c r="C7" s="700" t="s">
        <v>2350</v>
      </c>
      <c r="D7" s="700" t="e">
        <f>VLOOKUP(C7,OFERTA.!A:B,2,0)</f>
        <v>#N/A</v>
      </c>
      <c r="E7" s="675" t="e">
        <f t="shared" si="0"/>
        <v>#N/A</v>
      </c>
      <c r="F7" s="678" t="e">
        <f t="shared" si="1"/>
        <v>#N/A</v>
      </c>
    </row>
    <row r="8" spans="2:6" ht="28.5" x14ac:dyDescent="0.3">
      <c r="B8" s="700">
        <v>7</v>
      </c>
      <c r="C8" s="700" t="s">
        <v>2351</v>
      </c>
      <c r="D8" s="700" t="e">
        <f>VLOOKUP(C8,OFERTA.!A:B,2,0)</f>
        <v>#N/A</v>
      </c>
      <c r="E8" s="675" t="e">
        <f t="shared" si="0"/>
        <v>#N/A</v>
      </c>
      <c r="F8" s="678" t="e">
        <f t="shared" si="1"/>
        <v>#N/A</v>
      </c>
    </row>
    <row r="9" spans="2:6" ht="15.75" x14ac:dyDescent="0.3">
      <c r="B9" s="700">
        <v>8</v>
      </c>
      <c r="C9" s="700" t="s">
        <v>2352</v>
      </c>
      <c r="D9" s="700" t="e">
        <f>VLOOKUP(C9,OFERTA.!A:B,2,0)</f>
        <v>#N/A</v>
      </c>
      <c r="E9" s="675" t="e">
        <f t="shared" si="0"/>
        <v>#N/A</v>
      </c>
      <c r="F9" s="678" t="e">
        <f t="shared" si="1"/>
        <v>#N/A</v>
      </c>
    </row>
    <row r="10" spans="2:6" ht="28.5" x14ac:dyDescent="0.3">
      <c r="B10" s="700">
        <v>9</v>
      </c>
      <c r="C10" s="700" t="s">
        <v>2353</v>
      </c>
      <c r="D10" s="700" t="e">
        <f>VLOOKUP(C10,OFERTA.!A:B,2,0)</f>
        <v>#N/A</v>
      </c>
      <c r="E10" s="675" t="e">
        <f t="shared" si="0"/>
        <v>#N/A</v>
      </c>
      <c r="F10" s="678" t="e">
        <f t="shared" si="1"/>
        <v>#N/A</v>
      </c>
    </row>
    <row r="11" spans="2:6" ht="15.75" x14ac:dyDescent="0.3">
      <c r="B11" s="700">
        <v>10</v>
      </c>
      <c r="C11" s="700" t="s">
        <v>2343</v>
      </c>
      <c r="D11" s="700" t="e">
        <f>VLOOKUP(C11,OFERTA.!A:B,2,0)</f>
        <v>#N/A</v>
      </c>
      <c r="E11" s="675" t="e">
        <f t="shared" ref="E11:E21" si="2">+SUBSTITUTE(D11,"$","")</f>
        <v>#N/A</v>
      </c>
      <c r="F11" s="678" t="e">
        <f>+_xlfn.NUMBERVALUE(E11,".",",")</f>
        <v>#N/A</v>
      </c>
    </row>
    <row r="12" spans="2:6" ht="28.5" x14ac:dyDescent="0.3">
      <c r="B12" s="700">
        <v>11</v>
      </c>
      <c r="C12" s="700" t="s">
        <v>2354</v>
      </c>
      <c r="D12" s="700" t="e">
        <f>VLOOKUP(C12,OFERTA.!A:B,2,0)</f>
        <v>#N/A</v>
      </c>
      <c r="E12" s="675" t="e">
        <f t="shared" si="2"/>
        <v>#N/A</v>
      </c>
      <c r="F12" s="678" t="e">
        <f t="shared" ref="F12:F38" si="3">+_xlfn.NUMBERVALUE(E12,".",",")</f>
        <v>#N/A</v>
      </c>
    </row>
    <row r="13" spans="2:6" ht="15.75" x14ac:dyDescent="0.3">
      <c r="B13" s="700">
        <v>12</v>
      </c>
      <c r="C13" s="700" t="s">
        <v>2355</v>
      </c>
      <c r="D13" s="700" t="e">
        <f>VLOOKUP(C13,OFERTA.!A:B,2,0)</f>
        <v>#N/A</v>
      </c>
      <c r="E13" s="675" t="e">
        <f t="shared" si="2"/>
        <v>#N/A</v>
      </c>
      <c r="F13" s="678" t="e">
        <f t="shared" si="3"/>
        <v>#N/A</v>
      </c>
    </row>
    <row r="14" spans="2:6" ht="15.75" x14ac:dyDescent="0.3">
      <c r="B14" s="700">
        <v>13</v>
      </c>
      <c r="C14" s="700" t="s">
        <v>2356</v>
      </c>
      <c r="D14" s="700" t="e">
        <f>VLOOKUP(C14,OFERTA.!A:B,2,0)</f>
        <v>#N/A</v>
      </c>
      <c r="E14" s="675" t="e">
        <f t="shared" si="2"/>
        <v>#N/A</v>
      </c>
      <c r="F14" s="678" t="e">
        <f t="shared" si="3"/>
        <v>#N/A</v>
      </c>
    </row>
    <row r="15" spans="2:6" ht="15.75" x14ac:dyDescent="0.3">
      <c r="B15" s="700">
        <v>14</v>
      </c>
      <c r="C15" s="700" t="s">
        <v>2357</v>
      </c>
      <c r="D15" s="700" t="e">
        <f>VLOOKUP(C15,OFERTA.!A:B,2,0)</f>
        <v>#N/A</v>
      </c>
      <c r="E15" s="675" t="e">
        <f t="shared" si="2"/>
        <v>#N/A</v>
      </c>
      <c r="F15" s="678" t="e">
        <f t="shared" si="3"/>
        <v>#N/A</v>
      </c>
    </row>
    <row r="16" spans="2:6" ht="15.75" x14ac:dyDescent="0.3">
      <c r="B16" s="700">
        <v>15</v>
      </c>
      <c r="C16" s="700" t="s">
        <v>2358</v>
      </c>
      <c r="D16" s="700" t="e">
        <f>VLOOKUP(C16,OFERTA.!A:B,2,0)</f>
        <v>#N/A</v>
      </c>
      <c r="E16" s="675" t="e">
        <f t="shared" si="2"/>
        <v>#N/A</v>
      </c>
      <c r="F16" s="678" t="e">
        <f t="shared" si="3"/>
        <v>#N/A</v>
      </c>
    </row>
    <row r="17" spans="2:6" ht="15.75" x14ac:dyDescent="0.3">
      <c r="B17" s="700">
        <v>16</v>
      </c>
      <c r="C17" s="700" t="s">
        <v>2359</v>
      </c>
      <c r="D17" s="700" t="e">
        <f>VLOOKUP(C17,OFERTA.!A:B,2,0)</f>
        <v>#N/A</v>
      </c>
      <c r="E17" s="675" t="e">
        <f t="shared" si="2"/>
        <v>#N/A</v>
      </c>
      <c r="F17" s="678" t="e">
        <f t="shared" si="3"/>
        <v>#N/A</v>
      </c>
    </row>
    <row r="18" spans="2:6" ht="15.75" x14ac:dyDescent="0.3">
      <c r="B18" s="700">
        <v>17</v>
      </c>
      <c r="C18" s="700" t="s">
        <v>2360</v>
      </c>
      <c r="D18" s="700" t="e">
        <f>VLOOKUP(C18,OFERTA.!A:B,2,0)</f>
        <v>#N/A</v>
      </c>
      <c r="E18" s="675" t="e">
        <f t="shared" si="2"/>
        <v>#N/A</v>
      </c>
      <c r="F18" s="678" t="e">
        <f t="shared" si="3"/>
        <v>#N/A</v>
      </c>
    </row>
    <row r="19" spans="2:6" ht="15.75" x14ac:dyDescent="0.3">
      <c r="B19" s="700">
        <v>18</v>
      </c>
      <c r="C19" s="700" t="s">
        <v>2361</v>
      </c>
      <c r="D19" s="700" t="e">
        <f>VLOOKUP(C19,OFERTA.!A:B,2,0)</f>
        <v>#N/A</v>
      </c>
      <c r="E19" s="675" t="e">
        <f t="shared" si="2"/>
        <v>#N/A</v>
      </c>
      <c r="F19" s="678" t="e">
        <f t="shared" si="3"/>
        <v>#N/A</v>
      </c>
    </row>
    <row r="20" spans="2:6" ht="15.75" x14ac:dyDescent="0.3">
      <c r="B20" s="700">
        <v>19</v>
      </c>
      <c r="C20" s="700" t="s">
        <v>2362</v>
      </c>
      <c r="D20" s="700" t="e">
        <f>VLOOKUP(C20,OFERTA.!A:B,2,0)</f>
        <v>#N/A</v>
      </c>
      <c r="E20" s="675" t="e">
        <f t="shared" si="2"/>
        <v>#N/A</v>
      </c>
      <c r="F20" s="678" t="e">
        <f t="shared" si="3"/>
        <v>#N/A</v>
      </c>
    </row>
    <row r="21" spans="2:6" ht="15.75" x14ac:dyDescent="0.3">
      <c r="B21" s="700">
        <v>20</v>
      </c>
      <c r="C21" s="702" t="s">
        <v>2363</v>
      </c>
      <c r="D21" s="700" t="e">
        <f>VLOOKUP(C21,OFERTA.!A:B,2,0)</f>
        <v>#N/A</v>
      </c>
      <c r="E21" s="675" t="e">
        <f t="shared" si="2"/>
        <v>#N/A</v>
      </c>
      <c r="F21" s="678" t="e">
        <f t="shared" si="3"/>
        <v>#N/A</v>
      </c>
    </row>
    <row r="22" spans="2:6" ht="15.75" x14ac:dyDescent="0.3">
      <c r="B22" s="700">
        <v>21</v>
      </c>
      <c r="C22" s="700" t="s">
        <v>2364</v>
      </c>
      <c r="D22" s="700"/>
      <c r="E22" s="675"/>
      <c r="F22" s="703"/>
    </row>
    <row r="23" spans="2:6" ht="15.75" x14ac:dyDescent="0.3">
      <c r="B23" s="700">
        <v>22</v>
      </c>
      <c r="C23" s="700" t="s">
        <v>2365</v>
      </c>
      <c r="D23" s="700" t="e">
        <f>VLOOKUP(C23,OFERTA.!A:B,2,0)</f>
        <v>#N/A</v>
      </c>
      <c r="E23" s="675" t="e">
        <f t="shared" ref="E23:E38" si="4">+SUBSTITUTE(D23,"$","")</f>
        <v>#N/A</v>
      </c>
      <c r="F23" s="678" t="e">
        <f t="shared" si="3"/>
        <v>#N/A</v>
      </c>
    </row>
    <row r="24" spans="2:6" ht="28.5" x14ac:dyDescent="0.3">
      <c r="B24" s="700">
        <v>23</v>
      </c>
      <c r="C24" s="700" t="s">
        <v>2366</v>
      </c>
      <c r="D24" s="700" t="e">
        <f>VLOOKUP(C24,OFERTA.!A:B,2,0)</f>
        <v>#N/A</v>
      </c>
      <c r="E24" s="675" t="e">
        <f t="shared" si="4"/>
        <v>#N/A</v>
      </c>
      <c r="F24" s="678" t="e">
        <f t="shared" si="3"/>
        <v>#N/A</v>
      </c>
    </row>
    <row r="25" spans="2:6" ht="15.75" x14ac:dyDescent="0.3">
      <c r="B25" s="700">
        <v>24</v>
      </c>
      <c r="C25" s="700" t="s">
        <v>2367</v>
      </c>
      <c r="D25" s="700" t="e">
        <f>VLOOKUP(C25,OFERTA.!A:B,2,0)</f>
        <v>#N/A</v>
      </c>
      <c r="E25" s="675" t="e">
        <f t="shared" si="4"/>
        <v>#N/A</v>
      </c>
      <c r="F25" s="678" t="e">
        <f t="shared" si="3"/>
        <v>#N/A</v>
      </c>
    </row>
    <row r="26" spans="2:6" ht="28.5" x14ac:dyDescent="0.3">
      <c r="B26" s="700">
        <v>25</v>
      </c>
      <c r="C26" s="700" t="s">
        <v>2368</v>
      </c>
      <c r="D26" s="700" t="e">
        <f>VLOOKUP(C26,OFERTA.!A:B,2,0)</f>
        <v>#N/A</v>
      </c>
      <c r="E26" s="675" t="e">
        <f t="shared" si="4"/>
        <v>#N/A</v>
      </c>
      <c r="F26" s="678" t="e">
        <f t="shared" si="3"/>
        <v>#N/A</v>
      </c>
    </row>
    <row r="27" spans="2:6" ht="15.75" x14ac:dyDescent="0.3">
      <c r="B27" s="700">
        <v>26</v>
      </c>
      <c r="C27" s="700" t="s">
        <v>2369</v>
      </c>
      <c r="D27" s="700" t="e">
        <f>VLOOKUP(C27,OFERTA.!A:B,2,0)</f>
        <v>#N/A</v>
      </c>
      <c r="E27" s="675" t="e">
        <f t="shared" si="4"/>
        <v>#N/A</v>
      </c>
      <c r="F27" s="678" t="e">
        <f t="shared" si="3"/>
        <v>#N/A</v>
      </c>
    </row>
    <row r="28" spans="2:6" ht="15.75" x14ac:dyDescent="0.3">
      <c r="B28" s="700">
        <v>27</v>
      </c>
      <c r="C28" s="700" t="s">
        <v>2370</v>
      </c>
      <c r="D28" s="700" t="e">
        <f>VLOOKUP(C28,OFERTA.!A:B,2,0)</f>
        <v>#N/A</v>
      </c>
      <c r="E28" s="675" t="e">
        <f t="shared" si="4"/>
        <v>#N/A</v>
      </c>
      <c r="F28" s="678" t="e">
        <f t="shared" si="3"/>
        <v>#N/A</v>
      </c>
    </row>
    <row r="29" spans="2:6" ht="28.5" x14ac:dyDescent="0.3">
      <c r="B29" s="700">
        <v>28</v>
      </c>
      <c r="C29" s="700" t="s">
        <v>2371</v>
      </c>
      <c r="D29" s="700" t="e">
        <f>VLOOKUP(C29,OFERTA.!A:B,2,0)</f>
        <v>#N/A</v>
      </c>
      <c r="E29" s="675" t="e">
        <f t="shared" si="4"/>
        <v>#N/A</v>
      </c>
      <c r="F29" s="678" t="e">
        <f t="shared" si="3"/>
        <v>#N/A</v>
      </c>
    </row>
    <row r="30" spans="2:6" ht="28.5" x14ac:dyDescent="0.3">
      <c r="B30" s="700">
        <v>29</v>
      </c>
      <c r="C30" s="700" t="s">
        <v>2372</v>
      </c>
      <c r="D30" s="700" t="e">
        <f>VLOOKUP(C30,OFERTA.!A:B,2,0)</f>
        <v>#N/A</v>
      </c>
      <c r="E30" s="675" t="e">
        <f t="shared" si="4"/>
        <v>#N/A</v>
      </c>
      <c r="F30" s="678" t="e">
        <f t="shared" si="3"/>
        <v>#N/A</v>
      </c>
    </row>
    <row r="31" spans="2:6" ht="15.75" x14ac:dyDescent="0.3">
      <c r="B31" s="700">
        <v>30</v>
      </c>
      <c r="C31" s="700" t="s">
        <v>2373</v>
      </c>
      <c r="D31" s="700" t="e">
        <f>VLOOKUP(C31,OFERTA.!A:B,2,0)</f>
        <v>#N/A</v>
      </c>
      <c r="E31" s="675" t="e">
        <f t="shared" si="4"/>
        <v>#N/A</v>
      </c>
      <c r="F31" s="678" t="e">
        <f t="shared" si="3"/>
        <v>#N/A</v>
      </c>
    </row>
    <row r="32" spans="2:6" ht="15.75" x14ac:dyDescent="0.3">
      <c r="B32" s="700">
        <v>31</v>
      </c>
      <c r="C32" s="700" t="s">
        <v>2374</v>
      </c>
      <c r="D32" s="700" t="e">
        <f>VLOOKUP(C32,OFERTA.!A:B,2,0)</f>
        <v>#N/A</v>
      </c>
      <c r="E32" s="675" t="e">
        <f t="shared" si="4"/>
        <v>#N/A</v>
      </c>
      <c r="F32" s="678" t="e">
        <f t="shared" si="3"/>
        <v>#N/A</v>
      </c>
    </row>
    <row r="33" spans="2:6" ht="15.75" x14ac:dyDescent="0.3">
      <c r="B33" s="700">
        <v>32</v>
      </c>
      <c r="C33" s="700" t="s">
        <v>2375</v>
      </c>
      <c r="D33" s="700" t="e">
        <f>VLOOKUP(C33,OFERTA.!A:B,2,0)</f>
        <v>#N/A</v>
      </c>
      <c r="E33" s="675" t="e">
        <f t="shared" si="4"/>
        <v>#N/A</v>
      </c>
      <c r="F33" s="678" t="e">
        <f t="shared" si="3"/>
        <v>#N/A</v>
      </c>
    </row>
    <row r="34" spans="2:6" ht="15.75" x14ac:dyDescent="0.3">
      <c r="B34" s="700">
        <v>33</v>
      </c>
      <c r="C34" s="700" t="s">
        <v>2376</v>
      </c>
      <c r="D34" s="700" t="e">
        <f>VLOOKUP(C34,OFERTA.!A:B,2,0)</f>
        <v>#N/A</v>
      </c>
      <c r="E34" s="675" t="e">
        <f t="shared" si="4"/>
        <v>#N/A</v>
      </c>
      <c r="F34" s="678" t="e">
        <f t="shared" si="3"/>
        <v>#N/A</v>
      </c>
    </row>
    <row r="35" spans="2:6" ht="15.75" x14ac:dyDescent="0.3">
      <c r="B35" s="700">
        <v>34</v>
      </c>
      <c r="C35" s="700" t="s">
        <v>2377</v>
      </c>
      <c r="D35" s="700" t="e">
        <f>VLOOKUP(C35,OFERTA.!A:B,2,0)</f>
        <v>#N/A</v>
      </c>
      <c r="E35" s="675" t="e">
        <f t="shared" si="4"/>
        <v>#N/A</v>
      </c>
      <c r="F35" s="678" t="e">
        <f t="shared" si="3"/>
        <v>#N/A</v>
      </c>
    </row>
    <row r="36" spans="2:6" ht="15.75" x14ac:dyDescent="0.3">
      <c r="B36" s="700">
        <v>35</v>
      </c>
      <c r="C36" s="700" t="s">
        <v>2378</v>
      </c>
      <c r="D36" s="700" t="e">
        <f>VLOOKUP(C36,OFERTA.!A:B,2,0)</f>
        <v>#N/A</v>
      </c>
      <c r="E36" s="675" t="e">
        <f t="shared" si="4"/>
        <v>#N/A</v>
      </c>
      <c r="F36" s="678" t="e">
        <f t="shared" si="3"/>
        <v>#N/A</v>
      </c>
    </row>
    <row r="37" spans="2:6" ht="15.75" x14ac:dyDescent="0.3">
      <c r="B37" s="700">
        <v>36</v>
      </c>
      <c r="C37" s="700" t="s">
        <v>2379</v>
      </c>
      <c r="D37" s="700" t="e">
        <f>VLOOKUP(C37,OFERTA.!A:B,2,0)</f>
        <v>#N/A</v>
      </c>
      <c r="E37" s="675" t="e">
        <f t="shared" si="4"/>
        <v>#N/A</v>
      </c>
      <c r="F37" s="678" t="e">
        <f t="shared" si="3"/>
        <v>#N/A</v>
      </c>
    </row>
    <row r="38" spans="2:6" ht="15.75" x14ac:dyDescent="0.3">
      <c r="B38" s="700">
        <v>37</v>
      </c>
      <c r="C38" s="700" t="s">
        <v>2380</v>
      </c>
      <c r="D38" s="700" t="e">
        <f>VLOOKUP(C38,OFERTA.!A:B,2,0)</f>
        <v>#N/A</v>
      </c>
      <c r="E38" s="675" t="e">
        <f t="shared" si="4"/>
        <v>#N/A</v>
      </c>
      <c r="F38" s="678" t="e">
        <f t="shared" si="3"/>
        <v>#N/A</v>
      </c>
    </row>
  </sheetData>
  <sheetProtection algorithmName="SHA-512" hashValue="nt9xW30M4QR4BzvFH6BMDcQnz68Sut4GXILksLKTw1alSWpIKZU+Ib9ZPC12C8YNaYDtatO8rCG99ZWAQ+mwCQ==" saltValue="iz0W7Z+Xq9cOYRGldca8xA==" spinCount="100000" sheet="1" formatCells="0" sort="0" autoFilter="0" pivotTables="0"/>
  <pageMargins left="0.78740157480314998" right="0.78740157480314998" top="0.78740157480314998" bottom="1.2374015748031499" header="0.78740157480314998" footer="0.78740157480314998"/>
  <pageSetup paperSize="9" orientation="portrait" horizontalDpi="300" verticalDpi="300"/>
  <headerFooter alignWithMargins="0">
    <oddFooter>&amp;R&amp;"Segoe UI,Regular"&amp;10 28/07/2017 12:10:40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9" tint="0.79998168889431442"/>
    <pageSetUpPr fitToPage="1"/>
  </sheetPr>
  <dimension ref="A1:G49"/>
  <sheetViews>
    <sheetView showGridLines="0" zoomScale="80" zoomScaleNormal="80" workbookViewId="0">
      <selection activeCell="B11" sqref="B11"/>
    </sheetView>
  </sheetViews>
  <sheetFormatPr baseColWidth="10" defaultRowHeight="15.75" x14ac:dyDescent="0.3"/>
  <cols>
    <col min="1" max="5" width="33" style="10" customWidth="1"/>
    <col min="6" max="6" width="14.5546875" style="10" customWidth="1"/>
    <col min="7" max="16384" width="11.5546875" style="10"/>
  </cols>
  <sheetData>
    <row r="1" spans="1:7" ht="27" x14ac:dyDescent="0.45">
      <c r="A1" s="711" t="s">
        <v>2133</v>
      </c>
      <c r="B1" s="711"/>
      <c r="C1" s="711"/>
      <c r="D1" s="711"/>
      <c r="E1" s="711"/>
    </row>
    <row r="2" spans="1:7" ht="21" x14ac:dyDescent="0.35">
      <c r="A2" s="712" t="s">
        <v>2204</v>
      </c>
      <c r="B2" s="712"/>
      <c r="C2" s="712"/>
      <c r="D2" s="712"/>
      <c r="E2" s="712"/>
    </row>
    <row r="4" spans="1:7" x14ac:dyDescent="0.3">
      <c r="A4" s="85" t="s">
        <v>2128</v>
      </c>
      <c r="B4" s="537" t="s">
        <v>2129</v>
      </c>
      <c r="C4" s="537" t="s">
        <v>2205</v>
      </c>
      <c r="D4" s="537" t="s">
        <v>2127</v>
      </c>
      <c r="E4" s="537" t="s">
        <v>2130</v>
      </c>
      <c r="F4" s="541"/>
      <c r="G4" s="541"/>
    </row>
    <row r="5" spans="1:7" x14ac:dyDescent="0.3">
      <c r="A5" s="98"/>
      <c r="B5" s="314"/>
      <c r="C5" s="314"/>
      <c r="D5" s="314"/>
      <c r="E5" s="314"/>
      <c r="F5" s="314"/>
      <c r="G5" s="314"/>
    </row>
    <row r="6" spans="1:7" x14ac:dyDescent="0.3">
      <c r="A6" s="713"/>
      <c r="B6" s="714"/>
      <c r="C6" s="538"/>
      <c r="D6" s="542"/>
      <c r="E6" s="543"/>
      <c r="F6" s="544"/>
      <c r="G6" s="544"/>
    </row>
    <row r="8" spans="1:7" x14ac:dyDescent="0.3">
      <c r="A8" s="539" t="s">
        <v>2115</v>
      </c>
      <c r="B8" s="533" t="s">
        <v>1156</v>
      </c>
      <c r="C8" s="533" t="s">
        <v>1800</v>
      </c>
      <c r="D8" s="533" t="s">
        <v>2095</v>
      </c>
      <c r="E8" s="539" t="s">
        <v>2116</v>
      </c>
      <c r="F8" s="539"/>
    </row>
    <row r="9" spans="1:7" x14ac:dyDescent="0.3">
      <c r="A9" s="539"/>
      <c r="B9" s="533"/>
      <c r="C9" s="533"/>
      <c r="D9" s="540"/>
      <c r="E9" s="318"/>
      <c r="F9" s="539"/>
    </row>
    <row r="10" spans="1:7" x14ac:dyDescent="0.3">
      <c r="A10" s="538"/>
      <c r="B10" s="538"/>
      <c r="C10" s="538"/>
      <c r="D10" s="545"/>
      <c r="E10" s="546"/>
      <c r="F10" s="320"/>
    </row>
    <row r="11" spans="1:7" x14ac:dyDescent="0.3">
      <c r="A11" s="538"/>
      <c r="B11" s="538"/>
      <c r="C11" s="538"/>
      <c r="D11" s="545"/>
      <c r="E11" s="546"/>
      <c r="F11" s="320"/>
    </row>
    <row r="12" spans="1:7" x14ac:dyDescent="0.3">
      <c r="A12" s="538" t="s">
        <v>2230</v>
      </c>
      <c r="B12" s="538"/>
      <c r="C12" s="538"/>
      <c r="D12" s="545"/>
      <c r="E12" s="546"/>
      <c r="F12" s="320"/>
    </row>
    <row r="13" spans="1:7" x14ac:dyDescent="0.3">
      <c r="A13" s="538"/>
      <c r="B13" s="538"/>
      <c r="C13" s="538"/>
      <c r="D13" s="545"/>
      <c r="E13" s="546"/>
      <c r="F13" s="320"/>
    </row>
    <row r="14" spans="1:7" x14ac:dyDescent="0.3">
      <c r="A14" s="538"/>
      <c r="B14" s="538"/>
      <c r="C14" s="538"/>
      <c r="D14" s="545"/>
      <c r="E14" s="546"/>
      <c r="F14" s="320"/>
    </row>
    <row r="15" spans="1:7" x14ac:dyDescent="0.3">
      <c r="A15" s="538"/>
      <c r="B15" s="538"/>
      <c r="C15" s="538"/>
      <c r="D15" s="545"/>
      <c r="E15" s="546"/>
      <c r="F15" s="320"/>
    </row>
    <row r="16" spans="1:7" x14ac:dyDescent="0.3">
      <c r="A16" s="538"/>
      <c r="B16" s="538"/>
      <c r="C16" s="538"/>
      <c r="D16" s="545"/>
      <c r="E16" s="546"/>
      <c r="F16" s="320"/>
    </row>
    <row r="17" spans="1:6" x14ac:dyDescent="0.3">
      <c r="A17" s="538"/>
      <c r="B17" s="538"/>
      <c r="C17" s="538"/>
      <c r="D17" s="545"/>
      <c r="E17" s="546"/>
      <c r="F17" s="320"/>
    </row>
    <row r="18" spans="1:6" x14ac:dyDescent="0.3">
      <c r="A18" s="98"/>
      <c r="B18" s="314"/>
      <c r="C18" s="314"/>
      <c r="D18" s="314"/>
      <c r="E18" s="314"/>
      <c r="F18" s="314"/>
    </row>
    <row r="19" spans="1:6" x14ac:dyDescent="0.3">
      <c r="A19" s="85" t="s">
        <v>2107</v>
      </c>
      <c r="B19" s="537" t="s">
        <v>2096</v>
      </c>
      <c r="C19" s="537" t="s">
        <v>2206</v>
      </c>
      <c r="D19" s="537"/>
      <c r="E19" s="537"/>
      <c r="F19" s="537"/>
    </row>
    <row r="20" spans="1:6" x14ac:dyDescent="0.3">
      <c r="A20" s="85"/>
      <c r="B20" s="537"/>
      <c r="C20" s="537"/>
      <c r="D20" s="537"/>
      <c r="E20" s="537"/>
      <c r="F20" s="537"/>
    </row>
    <row r="21" spans="1:6" x14ac:dyDescent="0.3">
      <c r="A21" s="535"/>
      <c r="B21" s="536"/>
      <c r="C21" s="536"/>
      <c r="D21" s="534"/>
      <c r="E21" s="534"/>
      <c r="F21" s="534"/>
    </row>
    <row r="22" spans="1:6" x14ac:dyDescent="0.3">
      <c r="A22" s="535"/>
      <c r="B22" s="536"/>
      <c r="C22" s="536"/>
      <c r="D22" s="534"/>
      <c r="E22" s="534"/>
      <c r="F22" s="534"/>
    </row>
    <row r="23" spans="1:6" x14ac:dyDescent="0.3">
      <c r="A23" s="535"/>
      <c r="B23" s="536"/>
      <c r="C23" s="536"/>
      <c r="D23" s="534"/>
      <c r="E23" s="534"/>
      <c r="F23" s="534"/>
    </row>
    <row r="24" spans="1:6" x14ac:dyDescent="0.3">
      <c r="A24" s="535"/>
      <c r="B24" s="536"/>
      <c r="C24" s="536"/>
      <c r="D24" s="534"/>
      <c r="E24" s="534"/>
      <c r="F24" s="534"/>
    </row>
    <row r="25" spans="1:6" x14ac:dyDescent="0.3">
      <c r="A25" s="535"/>
      <c r="B25" s="536"/>
      <c r="C25" s="536"/>
      <c r="D25" s="534"/>
      <c r="E25" s="534"/>
      <c r="F25" s="534"/>
    </row>
    <row r="26" spans="1:6" x14ac:dyDescent="0.3">
      <c r="A26" s="98"/>
      <c r="B26" s="314"/>
      <c r="C26" s="314"/>
      <c r="D26" s="314"/>
      <c r="E26" s="314"/>
      <c r="F26" s="314"/>
    </row>
    <row r="27" spans="1:6" x14ac:dyDescent="0.3">
      <c r="A27" s="85" t="s">
        <v>2108</v>
      </c>
      <c r="B27" s="537" t="s">
        <v>2112</v>
      </c>
      <c r="C27" s="537" t="s">
        <v>2206</v>
      </c>
      <c r="D27" s="537"/>
      <c r="E27" s="537"/>
      <c r="F27" s="537"/>
    </row>
    <row r="28" spans="1:6" x14ac:dyDescent="0.3">
      <c r="A28" s="85"/>
      <c r="B28" s="537"/>
      <c r="C28" s="537"/>
      <c r="D28" s="537"/>
      <c r="E28" s="537"/>
      <c r="F28" s="537"/>
    </row>
    <row r="29" spans="1:6" x14ac:dyDescent="0.3">
      <c r="A29" s="535"/>
      <c r="B29" s="536"/>
      <c r="C29" s="536"/>
      <c r="D29" s="534"/>
      <c r="E29" s="534"/>
      <c r="F29" s="534"/>
    </row>
    <row r="30" spans="1:6" x14ac:dyDescent="0.3">
      <c r="A30" s="535"/>
      <c r="B30" s="536"/>
      <c r="C30" s="536"/>
      <c r="D30" s="534"/>
      <c r="E30" s="534"/>
      <c r="F30" s="534"/>
    </row>
    <row r="31" spans="1:6" x14ac:dyDescent="0.3">
      <c r="A31" s="535"/>
      <c r="B31" s="536"/>
      <c r="C31" s="536"/>
      <c r="D31" s="534"/>
      <c r="E31" s="534"/>
      <c r="F31" s="534"/>
    </row>
    <row r="32" spans="1:6" x14ac:dyDescent="0.3">
      <c r="A32" s="535"/>
      <c r="B32" s="536"/>
      <c r="C32" s="536"/>
      <c r="D32" s="534"/>
      <c r="E32" s="534"/>
      <c r="F32" s="534"/>
    </row>
    <row r="33" spans="1:6" x14ac:dyDescent="0.3">
      <c r="A33" s="535"/>
      <c r="B33" s="536"/>
      <c r="C33" s="536"/>
      <c r="D33" s="534"/>
      <c r="E33" s="534"/>
      <c r="F33" s="534"/>
    </row>
    <row r="34" spans="1:6" x14ac:dyDescent="0.3">
      <c r="A34" s="98"/>
      <c r="B34" s="314"/>
      <c r="C34" s="314"/>
      <c r="D34" s="314"/>
      <c r="E34" s="314"/>
      <c r="F34" s="314"/>
    </row>
    <row r="35" spans="1:6" x14ac:dyDescent="0.3">
      <c r="A35" s="85" t="s">
        <v>2109</v>
      </c>
      <c r="B35" s="537" t="s">
        <v>2113</v>
      </c>
      <c r="C35" s="537" t="s">
        <v>2207</v>
      </c>
      <c r="D35" s="537"/>
      <c r="E35" s="537"/>
      <c r="F35" s="537"/>
    </row>
    <row r="36" spans="1:6" x14ac:dyDescent="0.3">
      <c r="A36" s="85"/>
      <c r="B36" s="537"/>
      <c r="C36" s="537"/>
      <c r="D36" s="537"/>
      <c r="E36" s="537"/>
      <c r="F36" s="537"/>
    </row>
    <row r="37" spans="1:6" x14ac:dyDescent="0.3">
      <c r="A37" s="535"/>
      <c r="B37" s="536"/>
      <c r="C37" s="536"/>
      <c r="D37" s="534"/>
      <c r="E37" s="534"/>
      <c r="F37" s="534"/>
    </row>
    <row r="38" spans="1:6" x14ac:dyDescent="0.3">
      <c r="A38" s="535"/>
      <c r="B38" s="536"/>
      <c r="C38" s="536"/>
      <c r="D38" s="534"/>
      <c r="E38" s="534"/>
      <c r="F38" s="534"/>
    </row>
    <row r="39" spans="1:6" x14ac:dyDescent="0.3">
      <c r="A39" s="535"/>
      <c r="B39" s="536"/>
      <c r="C39" s="536"/>
      <c r="D39" s="534"/>
      <c r="E39" s="534"/>
      <c r="F39" s="534"/>
    </row>
    <row r="40" spans="1:6" x14ac:dyDescent="0.3">
      <c r="A40" s="535"/>
      <c r="B40" s="536"/>
      <c r="C40" s="536"/>
      <c r="D40" s="534"/>
      <c r="E40" s="534"/>
      <c r="F40" s="534"/>
    </row>
    <row r="41" spans="1:6" x14ac:dyDescent="0.3">
      <c r="A41" s="535"/>
      <c r="B41" s="536"/>
      <c r="C41" s="536"/>
      <c r="D41" s="534"/>
      <c r="E41" s="534"/>
      <c r="F41" s="534"/>
    </row>
    <row r="42" spans="1:6" x14ac:dyDescent="0.3">
      <c r="A42" s="98"/>
      <c r="B42" s="314"/>
      <c r="C42" s="314"/>
      <c r="D42" s="314"/>
      <c r="E42" s="314"/>
      <c r="F42" s="314"/>
    </row>
    <row r="43" spans="1:6" x14ac:dyDescent="0.3">
      <c r="A43" s="85" t="s">
        <v>2110</v>
      </c>
      <c r="B43" s="537" t="s">
        <v>2096</v>
      </c>
      <c r="C43" s="537" t="s">
        <v>2208</v>
      </c>
      <c r="D43" s="537"/>
      <c r="E43" s="537"/>
      <c r="F43" s="537"/>
    </row>
    <row r="44" spans="1:6" x14ac:dyDescent="0.3">
      <c r="A44" s="85"/>
      <c r="B44" s="537"/>
      <c r="C44" s="537"/>
      <c r="D44" s="537"/>
      <c r="E44" s="537"/>
      <c r="F44" s="537"/>
    </row>
    <row r="45" spans="1:6" x14ac:dyDescent="0.3">
      <c r="A45" s="535"/>
      <c r="B45" s="536"/>
      <c r="C45" s="536"/>
      <c r="D45" s="534"/>
      <c r="E45" s="534"/>
      <c r="F45" s="534"/>
    </row>
    <row r="46" spans="1:6" x14ac:dyDescent="0.3">
      <c r="A46" s="535"/>
      <c r="B46" s="536"/>
      <c r="C46" s="536"/>
      <c r="D46" s="534"/>
      <c r="E46" s="534"/>
      <c r="F46" s="534"/>
    </row>
    <row r="47" spans="1:6" x14ac:dyDescent="0.3">
      <c r="A47" s="535"/>
      <c r="B47" s="536"/>
      <c r="C47" s="536"/>
      <c r="D47" s="534"/>
      <c r="E47" s="534"/>
      <c r="F47" s="534"/>
    </row>
    <row r="48" spans="1:6" x14ac:dyDescent="0.3">
      <c r="A48" s="535"/>
      <c r="B48" s="536"/>
      <c r="C48" s="536"/>
      <c r="D48" s="534"/>
      <c r="E48" s="534"/>
      <c r="F48" s="534"/>
    </row>
    <row r="49" spans="1:6" x14ac:dyDescent="0.3">
      <c r="A49" s="535"/>
      <c r="B49" s="536"/>
      <c r="C49" s="536"/>
      <c r="D49" s="534"/>
      <c r="E49" s="534"/>
      <c r="F49" s="534"/>
    </row>
  </sheetData>
  <sheetProtection algorithmName="SHA-512" hashValue="fKoBApmFRso/xpp6VZnj/uE+xkfCUdGyOR3EugAx0TJdMUMUMNvpao6GOulyDYorRGFSfrQja4Ny0xPVI1vrLA==" saltValue="yzW/NnBOuUMwYYt/QSJRCA==" spinCount="100000" sheet="1" objects="1" scenarios="1" formatCells="0" formatRows="0" insertRows="0"/>
  <mergeCells count="3">
    <mergeCell ref="A1:E1"/>
    <mergeCell ref="A2:E2"/>
    <mergeCell ref="A6:B6"/>
  </mergeCells>
  <pageMargins left="0.70866141732283472" right="0.70866141732283472" top="0.74803149606299213" bottom="0.74803149606299213" header="0.31496062992125984" footer="0.31496062992125984"/>
  <pageSetup scale="4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99"/>
  <sheetViews>
    <sheetView showGridLines="0" zoomScaleNormal="100" zoomScalePageLayoutView="85" workbookViewId="0">
      <selection activeCell="C3" sqref="C3"/>
    </sheetView>
  </sheetViews>
  <sheetFormatPr baseColWidth="10" defaultRowHeight="13.5" x14ac:dyDescent="0.25"/>
  <cols>
    <col min="1" max="2" width="1" style="598" customWidth="1"/>
    <col min="3" max="4" width="20" style="598" customWidth="1"/>
    <col min="5" max="5" width="5.5546875" style="598" customWidth="1"/>
    <col min="6" max="9" width="20" style="598" customWidth="1"/>
    <col min="10" max="10" width="1" style="601" customWidth="1"/>
    <col min="11" max="11" width="1" style="598" customWidth="1"/>
    <col min="12" max="12" width="11.5546875" style="598"/>
    <col min="13" max="13" width="12.33203125" style="598" bestFit="1" customWidth="1"/>
    <col min="14" max="14" width="9.6640625" style="598" bestFit="1" customWidth="1"/>
    <col min="15" max="16384" width="11.5546875" style="598"/>
  </cols>
  <sheetData>
    <row r="1" spans="1:13" ht="24" x14ac:dyDescent="0.4">
      <c r="C1" s="725" t="s">
        <v>2298</v>
      </c>
      <c r="D1" s="725"/>
      <c r="E1" s="599"/>
      <c r="H1" s="600" t="s">
        <v>2232</v>
      </c>
      <c r="I1" s="592" t="s">
        <v>2279</v>
      </c>
    </row>
    <row r="2" spans="1:13" ht="24" x14ac:dyDescent="0.4">
      <c r="C2" s="725"/>
      <c r="D2" s="725"/>
      <c r="E2" s="599"/>
      <c r="H2" s="715">
        <f ca="1">TODAY()</f>
        <v>42956</v>
      </c>
      <c r="I2" s="715"/>
    </row>
    <row r="3" spans="1:13" ht="14.25" customHeight="1" x14ac:dyDescent="0.25">
      <c r="I3" s="602"/>
    </row>
    <row r="4" spans="1:13" ht="7.5" customHeight="1" x14ac:dyDescent="0.25">
      <c r="A4" s="603"/>
      <c r="B4" s="603"/>
      <c r="C4" s="603"/>
      <c r="D4" s="603"/>
      <c r="E4" s="603"/>
      <c r="F4" s="603"/>
      <c r="G4" s="603"/>
      <c r="H4" s="603"/>
      <c r="I4" s="603"/>
      <c r="J4" s="603"/>
      <c r="K4" s="603"/>
    </row>
    <row r="5" spans="1:13" ht="7.5" customHeight="1" x14ac:dyDescent="0.25">
      <c r="A5" s="603"/>
      <c r="K5" s="603"/>
    </row>
    <row r="6" spans="1:13" x14ac:dyDescent="0.25">
      <c r="A6" s="603"/>
      <c r="C6" s="598" t="s">
        <v>2233</v>
      </c>
      <c r="D6" s="716"/>
      <c r="E6" s="717"/>
      <c r="F6" s="718"/>
      <c r="G6" s="604"/>
      <c r="H6" s="605" t="s">
        <v>2253</v>
      </c>
      <c r="I6" s="647"/>
      <c r="K6" s="603"/>
    </row>
    <row r="7" spans="1:13" x14ac:dyDescent="0.25">
      <c r="A7" s="603"/>
      <c r="C7" s="606"/>
      <c r="D7" s="607"/>
      <c r="E7" s="607"/>
      <c r="F7" s="607"/>
      <c r="G7" s="607"/>
      <c r="H7" s="607"/>
      <c r="I7" s="607"/>
      <c r="K7" s="603"/>
      <c r="M7" s="601"/>
    </row>
    <row r="8" spans="1:13" x14ac:dyDescent="0.25">
      <c r="A8" s="603"/>
      <c r="C8" s="598" t="s">
        <v>2251</v>
      </c>
      <c r="D8" s="719"/>
      <c r="E8" s="720"/>
      <c r="F8" s="721"/>
      <c r="G8" s="608"/>
      <c r="H8" s="605" t="s">
        <v>2253</v>
      </c>
      <c r="I8" s="593"/>
      <c r="K8" s="603"/>
    </row>
    <row r="9" spans="1:13" x14ac:dyDescent="0.25">
      <c r="A9" s="603"/>
      <c r="D9" s="719"/>
      <c r="E9" s="720"/>
      <c r="F9" s="721"/>
      <c r="G9" s="608"/>
      <c r="H9" s="605" t="s">
        <v>2253</v>
      </c>
      <c r="I9" s="593"/>
      <c r="K9" s="603"/>
    </row>
    <row r="10" spans="1:13" x14ac:dyDescent="0.25">
      <c r="A10" s="603"/>
      <c r="D10" s="719"/>
      <c r="E10" s="720"/>
      <c r="F10" s="721"/>
      <c r="G10" s="608"/>
      <c r="H10" s="605" t="s">
        <v>2253</v>
      </c>
      <c r="I10" s="593"/>
      <c r="K10" s="603"/>
    </row>
    <row r="11" spans="1:13" x14ac:dyDescent="0.25">
      <c r="A11" s="603"/>
      <c r="D11" s="719"/>
      <c r="E11" s="720"/>
      <c r="F11" s="721"/>
      <c r="G11" s="608"/>
      <c r="H11" s="605" t="s">
        <v>2253</v>
      </c>
      <c r="I11" s="593"/>
      <c r="K11" s="603"/>
    </row>
    <row r="12" spans="1:13" x14ac:dyDescent="0.25">
      <c r="A12" s="603"/>
      <c r="D12" s="719"/>
      <c r="E12" s="720"/>
      <c r="F12" s="721"/>
      <c r="G12" s="608"/>
      <c r="H12" s="605" t="s">
        <v>2253</v>
      </c>
      <c r="I12" s="593"/>
      <c r="K12" s="603"/>
    </row>
    <row r="13" spans="1:13" x14ac:dyDescent="0.25">
      <c r="A13" s="603"/>
      <c r="D13" s="719"/>
      <c r="E13" s="720"/>
      <c r="F13" s="721"/>
      <c r="G13" s="608"/>
      <c r="H13" s="605" t="s">
        <v>2253</v>
      </c>
      <c r="I13" s="593"/>
      <c r="K13" s="603"/>
    </row>
    <row r="14" spans="1:13" x14ac:dyDescent="0.25">
      <c r="A14" s="603"/>
      <c r="D14" s="719"/>
      <c r="E14" s="720"/>
      <c r="F14" s="721"/>
      <c r="G14" s="608"/>
      <c r="H14" s="605" t="s">
        <v>2253</v>
      </c>
      <c r="I14" s="593"/>
      <c r="K14" s="603"/>
    </row>
    <row r="15" spans="1:13" x14ac:dyDescent="0.25">
      <c r="A15" s="603"/>
      <c r="D15" s="719"/>
      <c r="E15" s="720"/>
      <c r="F15" s="721"/>
      <c r="G15" s="608"/>
      <c r="H15" s="605" t="s">
        <v>2253</v>
      </c>
      <c r="I15" s="593"/>
      <c r="K15" s="603"/>
    </row>
    <row r="16" spans="1:13" x14ac:dyDescent="0.25">
      <c r="A16" s="603"/>
      <c r="D16" s="719"/>
      <c r="E16" s="720"/>
      <c r="F16" s="721"/>
      <c r="G16" s="608"/>
      <c r="H16" s="605" t="s">
        <v>2253</v>
      </c>
      <c r="I16" s="593"/>
      <c r="K16" s="603"/>
    </row>
    <row r="17" spans="1:14" x14ac:dyDescent="0.25">
      <c r="A17" s="603"/>
      <c r="D17" s="719"/>
      <c r="E17" s="720"/>
      <c r="F17" s="721"/>
      <c r="G17" s="608"/>
      <c r="H17" s="605" t="s">
        <v>2253</v>
      </c>
      <c r="I17" s="593"/>
      <c r="K17" s="603"/>
    </row>
    <row r="18" spans="1:14" x14ac:dyDescent="0.25">
      <c r="A18" s="603"/>
      <c r="D18" s="608"/>
      <c r="E18" s="608"/>
      <c r="F18" s="608"/>
      <c r="G18" s="608"/>
      <c r="H18" s="610"/>
      <c r="I18" s="608"/>
      <c r="K18" s="603"/>
    </row>
    <row r="19" spans="1:14" ht="15.75" hidden="1" customHeight="1" x14ac:dyDescent="0.25">
      <c r="A19" s="603"/>
      <c r="C19" s="598" t="s">
        <v>2234</v>
      </c>
      <c r="D19" s="610" t="s">
        <v>2235</v>
      </c>
      <c r="E19" s="610"/>
      <c r="F19" s="610" t="s">
        <v>271</v>
      </c>
      <c r="G19" s="726" t="s">
        <v>2252</v>
      </c>
      <c r="H19" s="726"/>
      <c r="I19" s="610" t="s">
        <v>2236</v>
      </c>
      <c r="K19" s="603"/>
    </row>
    <row r="20" spans="1:14" hidden="1" x14ac:dyDescent="0.25">
      <c r="A20" s="603"/>
      <c r="D20" s="611"/>
      <c r="E20" s="611"/>
      <c r="F20" s="609"/>
      <c r="G20" s="609"/>
      <c r="H20" s="612"/>
      <c r="I20" s="613" t="s">
        <v>2237</v>
      </c>
      <c r="K20" s="603"/>
    </row>
    <row r="21" spans="1:14" hidden="1" x14ac:dyDescent="0.25">
      <c r="A21" s="603"/>
      <c r="D21" s="611"/>
      <c r="E21" s="611"/>
      <c r="F21" s="609"/>
      <c r="G21" s="609"/>
      <c r="H21" s="612"/>
      <c r="I21" s="614"/>
      <c r="K21" s="603"/>
    </row>
    <row r="22" spans="1:14" hidden="1" x14ac:dyDescent="0.25">
      <c r="A22" s="603"/>
      <c r="D22" s="611"/>
      <c r="E22" s="611"/>
      <c r="F22" s="609"/>
      <c r="G22" s="609"/>
      <c r="H22" s="612"/>
      <c r="I22" s="615" t="s">
        <v>2238</v>
      </c>
      <c r="K22" s="603"/>
      <c r="M22" s="722"/>
      <c r="N22" s="722"/>
    </row>
    <row r="23" spans="1:14" hidden="1" x14ac:dyDescent="0.25">
      <c r="A23" s="603"/>
      <c r="D23" s="611"/>
      <c r="E23" s="611"/>
      <c r="F23" s="609"/>
      <c r="G23" s="609"/>
      <c r="H23" s="612"/>
      <c r="I23" s="615" t="s">
        <v>2238</v>
      </c>
      <c r="K23" s="603"/>
      <c r="M23" s="616"/>
      <c r="N23" s="616"/>
    </row>
    <row r="24" spans="1:14" hidden="1" x14ac:dyDescent="0.25">
      <c r="A24" s="603"/>
      <c r="D24" s="611"/>
      <c r="E24" s="611"/>
      <c r="F24" s="609"/>
      <c r="G24" s="609"/>
      <c r="H24" s="612"/>
      <c r="I24" s="615" t="s">
        <v>2238</v>
      </c>
      <c r="K24" s="603"/>
      <c r="M24" s="616"/>
      <c r="N24" s="616"/>
    </row>
    <row r="25" spans="1:14" hidden="1" x14ac:dyDescent="0.25">
      <c r="A25" s="603"/>
      <c r="D25" s="611"/>
      <c r="E25" s="611"/>
      <c r="F25" s="609"/>
      <c r="G25" s="609"/>
      <c r="H25" s="612"/>
      <c r="I25" s="615" t="s">
        <v>2238</v>
      </c>
      <c r="K25" s="603"/>
      <c r="M25" s="616"/>
      <c r="N25" s="616"/>
    </row>
    <row r="26" spans="1:14" hidden="1" x14ac:dyDescent="0.25">
      <c r="A26" s="603"/>
      <c r="D26" s="611"/>
      <c r="E26" s="611"/>
      <c r="F26" s="609"/>
      <c r="G26" s="609"/>
      <c r="H26" s="612"/>
      <c r="I26" s="615" t="s">
        <v>2238</v>
      </c>
      <c r="K26" s="603"/>
      <c r="M26" s="616"/>
      <c r="N26" s="616"/>
    </row>
    <row r="27" spans="1:14" hidden="1" x14ac:dyDescent="0.25">
      <c r="A27" s="603"/>
      <c r="D27" s="611"/>
      <c r="E27" s="611"/>
      <c r="F27" s="609"/>
      <c r="G27" s="609"/>
      <c r="H27" s="612"/>
      <c r="I27" s="615" t="s">
        <v>2238</v>
      </c>
      <c r="K27" s="603"/>
      <c r="M27" s="616"/>
      <c r="N27" s="616"/>
    </row>
    <row r="28" spans="1:14" hidden="1" x14ac:dyDescent="0.25">
      <c r="A28" s="603"/>
      <c r="D28" s="611"/>
      <c r="E28" s="611"/>
      <c r="F28" s="609"/>
      <c r="G28" s="609"/>
      <c r="H28" s="612"/>
      <c r="I28" s="615" t="s">
        <v>2238</v>
      </c>
      <c r="K28" s="603"/>
      <c r="M28" s="616"/>
      <c r="N28" s="616"/>
    </row>
    <row r="29" spans="1:14" hidden="1" x14ac:dyDescent="0.25">
      <c r="A29" s="603"/>
      <c r="D29" s="611"/>
      <c r="E29" s="611"/>
      <c r="F29" s="609"/>
      <c r="G29" s="609"/>
      <c r="H29" s="612"/>
      <c r="I29" s="615" t="s">
        <v>2238</v>
      </c>
      <c r="K29" s="603"/>
      <c r="M29" s="616"/>
      <c r="N29" s="616"/>
    </row>
    <row r="30" spans="1:14" hidden="1" x14ac:dyDescent="0.25">
      <c r="A30" s="603"/>
      <c r="D30" s="601"/>
      <c r="E30" s="601"/>
      <c r="F30" s="617" t="s">
        <v>2239</v>
      </c>
      <c r="G30" s="610"/>
      <c r="H30" s="618"/>
      <c r="K30" s="603"/>
      <c r="M30" s="723"/>
      <c r="N30" s="724"/>
    </row>
    <row r="31" spans="1:14" hidden="1" x14ac:dyDescent="0.25">
      <c r="A31" s="603"/>
      <c r="D31" s="601"/>
      <c r="E31" s="601"/>
      <c r="F31" s="601"/>
      <c r="G31" s="601"/>
      <c r="H31" s="619"/>
      <c r="K31" s="603"/>
      <c r="M31" s="616"/>
      <c r="N31" s="616"/>
    </row>
    <row r="32" spans="1:14" hidden="1" x14ac:dyDescent="0.25">
      <c r="A32" s="603"/>
      <c r="D32" s="608"/>
      <c r="E32" s="608"/>
      <c r="F32" s="610" t="s">
        <v>287</v>
      </c>
      <c r="G32" s="610"/>
      <c r="H32" s="620"/>
      <c r="I32" s="621"/>
      <c r="K32" s="603"/>
      <c r="M32" s="622"/>
      <c r="N32" s="622"/>
    </row>
    <row r="33" spans="1:11" ht="7.5" customHeight="1" x14ac:dyDescent="0.25">
      <c r="A33" s="603"/>
      <c r="K33" s="603"/>
    </row>
    <row r="34" spans="1:11" ht="7.5" customHeight="1" x14ac:dyDescent="0.25">
      <c r="A34" s="603"/>
      <c r="B34" s="603"/>
      <c r="C34" s="603"/>
      <c r="D34" s="603"/>
      <c r="E34" s="603"/>
      <c r="F34" s="603"/>
      <c r="G34" s="603"/>
      <c r="H34" s="603"/>
      <c r="I34" s="603"/>
      <c r="J34" s="603"/>
      <c r="K34" s="603"/>
    </row>
    <row r="35" spans="1:11" ht="7.5" customHeight="1" x14ac:dyDescent="0.25">
      <c r="A35" s="603"/>
      <c r="K35" s="603"/>
    </row>
    <row r="36" spans="1:11" x14ac:dyDescent="0.25">
      <c r="A36" s="603"/>
      <c r="C36" s="598" t="s">
        <v>2240</v>
      </c>
      <c r="D36" s="728" t="s">
        <v>568</v>
      </c>
      <c r="E36" s="728"/>
      <c r="F36" s="728"/>
      <c r="G36" s="728"/>
      <c r="H36" s="728"/>
      <c r="I36" s="728"/>
      <c r="K36" s="603"/>
    </row>
    <row r="37" spans="1:11" x14ac:dyDescent="0.25">
      <c r="A37" s="603"/>
      <c r="K37" s="603"/>
    </row>
    <row r="38" spans="1:11" x14ac:dyDescent="0.25">
      <c r="A38" s="603"/>
      <c r="C38" s="598" t="s">
        <v>2257</v>
      </c>
      <c r="D38" s="731"/>
      <c r="E38" s="732"/>
      <c r="F38" s="732"/>
      <c r="G38" s="732"/>
      <c r="H38" s="732"/>
      <c r="I38" s="733"/>
      <c r="K38" s="603"/>
    </row>
    <row r="39" spans="1:11" x14ac:dyDescent="0.25">
      <c r="A39" s="603"/>
      <c r="K39" s="603"/>
    </row>
    <row r="40" spans="1:11" x14ac:dyDescent="0.25">
      <c r="A40" s="603"/>
      <c r="D40" s="623" t="s">
        <v>2248</v>
      </c>
      <c r="E40" s="623"/>
      <c r="F40" s="593" t="s">
        <v>2291</v>
      </c>
      <c r="G40" s="605" t="s">
        <v>2284</v>
      </c>
      <c r="H40" s="648" t="s">
        <v>2290</v>
      </c>
      <c r="I40" s="596" t="s">
        <v>2272</v>
      </c>
      <c r="K40" s="603"/>
    </row>
    <row r="41" spans="1:11" x14ac:dyDescent="0.25">
      <c r="A41" s="603"/>
      <c r="D41" s="616"/>
      <c r="E41" s="616"/>
      <c r="G41" s="608"/>
      <c r="K41" s="603"/>
    </row>
    <row r="42" spans="1:11" x14ac:dyDescent="0.25">
      <c r="A42" s="603"/>
      <c r="D42" s="645" t="str">
        <f>+IF(I40="NUEVO","VALOR SEGÚN FACTURA","VALOR SEGÚN AVALUO")</f>
        <v>VALOR SEGÚN AVALUO</v>
      </c>
      <c r="E42" s="597" t="s">
        <v>278</v>
      </c>
      <c r="F42" s="649">
        <v>18424.95</v>
      </c>
      <c r="G42" s="625" t="str">
        <f>+IF(D42="VALOR SEGÚN FACTURA","PROVEEDOR","No AVALUO Y PERITO")</f>
        <v>No AVALUO Y PERITO</v>
      </c>
      <c r="H42" s="731"/>
      <c r="I42" s="733"/>
      <c r="K42" s="603"/>
    </row>
    <row r="43" spans="1:11" x14ac:dyDescent="0.25">
      <c r="A43" s="603"/>
      <c r="F43" s="624"/>
      <c r="G43" s="625"/>
      <c r="H43" s="626"/>
      <c r="I43" s="626"/>
      <c r="K43" s="603"/>
    </row>
    <row r="44" spans="1:11" x14ac:dyDescent="0.25">
      <c r="A44" s="603"/>
      <c r="D44" s="595" t="s">
        <v>2271</v>
      </c>
      <c r="E44" s="598" t="str">
        <f>+E42</f>
        <v>¢</v>
      </c>
      <c r="F44" s="649">
        <v>5000</v>
      </c>
      <c r="G44" s="656">
        <f>+F44/$F$42</f>
        <v>0.27137115704520226</v>
      </c>
      <c r="H44" s="627"/>
      <c r="I44" s="601"/>
      <c r="K44" s="603"/>
    </row>
    <row r="45" spans="1:11" x14ac:dyDescent="0.25">
      <c r="A45" s="603"/>
      <c r="F45" s="628"/>
      <c r="G45" s="624"/>
      <c r="H45" s="627"/>
      <c r="I45" s="601"/>
      <c r="K45" s="603"/>
    </row>
    <row r="46" spans="1:11" x14ac:dyDescent="0.25">
      <c r="A46" s="603"/>
      <c r="D46" s="598" t="s">
        <v>2266</v>
      </c>
      <c r="E46" s="598" t="str">
        <f>+E42</f>
        <v>¢</v>
      </c>
      <c r="F46" s="657">
        <v>3000</v>
      </c>
      <c r="G46" s="656">
        <f>+F46/$F$42</f>
        <v>0.16282269422712137</v>
      </c>
      <c r="H46" s="629"/>
      <c r="I46" s="630"/>
      <c r="K46" s="603"/>
    </row>
    <row r="47" spans="1:11" x14ac:dyDescent="0.25">
      <c r="A47" s="603"/>
      <c r="F47" s="628"/>
      <c r="G47" s="624"/>
      <c r="H47" s="627"/>
      <c r="I47" s="601"/>
      <c r="K47" s="603"/>
    </row>
    <row r="48" spans="1:11" s="637" customFormat="1" x14ac:dyDescent="0.25">
      <c r="A48" s="659"/>
      <c r="D48" s="637" t="s">
        <v>2282</v>
      </c>
      <c r="E48" s="637" t="str">
        <f>+E42</f>
        <v>¢</v>
      </c>
      <c r="F48" s="660">
        <f>+F42-F44-F46</f>
        <v>10424.950000000001</v>
      </c>
      <c r="G48" s="661">
        <f>+F48/$F$42</f>
        <v>0.56580614872767632</v>
      </c>
      <c r="H48" s="629"/>
      <c r="I48" s="662"/>
      <c r="J48" s="663"/>
      <c r="K48" s="659"/>
    </row>
    <row r="49" spans="1:11" x14ac:dyDescent="0.25">
      <c r="A49" s="603"/>
      <c r="F49" s="658"/>
      <c r="G49" s="656"/>
      <c r="H49" s="629"/>
      <c r="I49" s="630"/>
      <c r="K49" s="603"/>
    </row>
    <row r="50" spans="1:11" x14ac:dyDescent="0.25">
      <c r="A50" s="603"/>
      <c r="D50" s="598" t="s">
        <v>2285</v>
      </c>
      <c r="E50" s="598" t="str">
        <f>+E42</f>
        <v>¢</v>
      </c>
      <c r="F50" s="657">
        <v>3000</v>
      </c>
      <c r="G50" s="656"/>
      <c r="H50" s="629"/>
      <c r="I50" s="630"/>
      <c r="K50" s="603"/>
    </row>
    <row r="51" spans="1:11" x14ac:dyDescent="0.25">
      <c r="A51" s="603"/>
      <c r="F51" s="628"/>
      <c r="G51" s="624"/>
      <c r="H51" s="627"/>
      <c r="I51" s="601"/>
      <c r="K51" s="603"/>
    </row>
    <row r="52" spans="1:11" x14ac:dyDescent="0.25">
      <c r="A52" s="603"/>
      <c r="C52" s="598" t="s">
        <v>2258</v>
      </c>
      <c r="E52" s="637" t="str">
        <f>+E42</f>
        <v>¢</v>
      </c>
      <c r="F52" s="660">
        <f>+F48+F50</f>
        <v>13424.95</v>
      </c>
      <c r="G52" s="656"/>
      <c r="H52" s="629"/>
      <c r="I52" s="630"/>
      <c r="K52" s="603"/>
    </row>
    <row r="53" spans="1:11" x14ac:dyDescent="0.25">
      <c r="A53" s="603"/>
      <c r="K53" s="603"/>
    </row>
    <row r="54" spans="1:11" x14ac:dyDescent="0.25">
      <c r="A54" s="603"/>
      <c r="F54" s="605" t="s">
        <v>2261</v>
      </c>
      <c r="G54" s="605" t="s">
        <v>2262</v>
      </c>
      <c r="K54" s="603"/>
    </row>
    <row r="55" spans="1:11" x14ac:dyDescent="0.25">
      <c r="A55" s="603"/>
      <c r="C55" s="598" t="s">
        <v>2241</v>
      </c>
      <c r="F55" s="593">
        <v>55</v>
      </c>
      <c r="G55" s="593">
        <v>5</v>
      </c>
      <c r="H55" s="605" t="s">
        <v>2259</v>
      </c>
      <c r="K55" s="603"/>
    </row>
    <row r="56" spans="1:11" x14ac:dyDescent="0.25">
      <c r="A56" s="603"/>
      <c r="K56" s="603"/>
    </row>
    <row r="57" spans="1:11" x14ac:dyDescent="0.25">
      <c r="A57" s="603"/>
      <c r="F57" s="605" t="s">
        <v>2261</v>
      </c>
      <c r="G57" s="605" t="s">
        <v>2262</v>
      </c>
      <c r="K57" s="603"/>
    </row>
    <row r="58" spans="1:11" x14ac:dyDescent="0.25">
      <c r="A58" s="603"/>
      <c r="D58" s="606"/>
      <c r="E58" s="598" t="str">
        <f>+IF(E42="US$","PR  +","TBP  +")</f>
        <v>TBP  +</v>
      </c>
      <c r="F58" s="631">
        <f>F59-(+IF(E42="US$",CARATULA!R60,CARATULA!P60))</f>
        <v>2.2499999999999999E-2</v>
      </c>
      <c r="G58" s="631">
        <f>+IF(G59=0,0,(+G59-(+IF(E42="US$",CARATULA!R60,CARATULA!P60))))</f>
        <v>4.2500000000000003E-2</v>
      </c>
      <c r="H58" s="605" t="s">
        <v>2275</v>
      </c>
      <c r="K58" s="603"/>
    </row>
    <row r="59" spans="1:11" x14ac:dyDescent="0.25">
      <c r="A59" s="603"/>
      <c r="C59" s="598" t="s">
        <v>2242</v>
      </c>
      <c r="D59" s="664"/>
      <c r="E59" s="665" t="s">
        <v>312</v>
      </c>
      <c r="F59" s="651">
        <v>0.08</v>
      </c>
      <c r="G59" s="651">
        <v>0.1</v>
      </c>
      <c r="H59" s="632" t="s">
        <v>2270</v>
      </c>
      <c r="I59" s="627"/>
      <c r="K59" s="603"/>
    </row>
    <row r="60" spans="1:11" x14ac:dyDescent="0.25">
      <c r="A60" s="603"/>
      <c r="F60" s="601"/>
      <c r="K60" s="603"/>
    </row>
    <row r="61" spans="1:11" x14ac:dyDescent="0.25">
      <c r="A61" s="603"/>
      <c r="C61" s="598" t="s">
        <v>2254</v>
      </c>
      <c r="F61" s="652">
        <v>0.13</v>
      </c>
      <c r="G61" s="601"/>
      <c r="H61" s="653" t="s">
        <v>2270</v>
      </c>
      <c r="K61" s="603"/>
    </row>
    <row r="62" spans="1:11" x14ac:dyDescent="0.25">
      <c r="A62" s="603"/>
      <c r="F62" s="601"/>
      <c r="G62" s="601"/>
      <c r="H62" s="601"/>
      <c r="K62" s="603"/>
    </row>
    <row r="63" spans="1:11" x14ac:dyDescent="0.25">
      <c r="A63" s="603"/>
      <c r="C63" s="598" t="s">
        <v>2255</v>
      </c>
      <c r="F63" s="651">
        <v>0.02</v>
      </c>
      <c r="G63" s="601"/>
      <c r="H63" s="653" t="s">
        <v>2286</v>
      </c>
      <c r="I63" s="633"/>
      <c r="K63" s="603"/>
    </row>
    <row r="64" spans="1:11" x14ac:dyDescent="0.25">
      <c r="A64" s="603"/>
      <c r="F64" s="652">
        <v>0.3</v>
      </c>
      <c r="G64" s="610" t="s">
        <v>2276</v>
      </c>
      <c r="H64" s="610" t="s">
        <v>2274</v>
      </c>
      <c r="K64" s="603"/>
    </row>
    <row r="65" spans="1:11" x14ac:dyDescent="0.25">
      <c r="A65" s="603"/>
      <c r="F65" s="650">
        <v>0</v>
      </c>
      <c r="G65" s="648"/>
      <c r="H65" s="594" t="s">
        <v>2273</v>
      </c>
      <c r="K65" s="603"/>
    </row>
    <row r="66" spans="1:11" x14ac:dyDescent="0.25">
      <c r="A66" s="603"/>
      <c r="K66" s="603"/>
    </row>
    <row r="67" spans="1:11" x14ac:dyDescent="0.25">
      <c r="A67" s="603"/>
      <c r="C67" s="634" t="s">
        <v>2243</v>
      </c>
      <c r="D67" s="730" t="s">
        <v>2244</v>
      </c>
      <c r="E67" s="730"/>
      <c r="F67" s="730"/>
      <c r="G67" s="730"/>
      <c r="H67" s="730"/>
      <c r="I67" s="730"/>
      <c r="K67" s="603"/>
    </row>
    <row r="68" spans="1:11" x14ac:dyDescent="0.25">
      <c r="A68" s="603"/>
      <c r="C68" s="634"/>
      <c r="D68" s="635"/>
      <c r="E68" s="635"/>
      <c r="F68" s="635"/>
      <c r="G68" s="635"/>
      <c r="H68" s="635"/>
      <c r="I68" s="635"/>
      <c r="K68" s="603"/>
    </row>
    <row r="69" spans="1:11" x14ac:dyDescent="0.25">
      <c r="A69" s="603"/>
      <c r="F69" s="605" t="s">
        <v>2261</v>
      </c>
      <c r="G69" s="605" t="s">
        <v>2262</v>
      </c>
      <c r="K69" s="603"/>
    </row>
    <row r="70" spans="1:11" x14ac:dyDescent="0.25">
      <c r="A70" s="603"/>
      <c r="D70" s="598" t="s">
        <v>2245</v>
      </c>
      <c r="E70" s="598" t="str">
        <f>+$E$42</f>
        <v>¢</v>
      </c>
      <c r="F70" s="649">
        <v>1</v>
      </c>
      <c r="G70" s="649">
        <v>1</v>
      </c>
      <c r="K70" s="603"/>
    </row>
    <row r="71" spans="1:11" x14ac:dyDescent="0.25">
      <c r="A71" s="603"/>
      <c r="D71" s="598" t="s">
        <v>2267</v>
      </c>
      <c r="E71" s="598" t="str">
        <f t="shared" ref="E71:E75" si="0">+$E$42</f>
        <v>¢</v>
      </c>
      <c r="F71" s="649">
        <v>1</v>
      </c>
      <c r="G71" s="649">
        <v>1</v>
      </c>
      <c r="H71" s="605" t="s">
        <v>2247</v>
      </c>
      <c r="I71" s="654" t="s">
        <v>2263</v>
      </c>
      <c r="K71" s="603"/>
    </row>
    <row r="72" spans="1:11" x14ac:dyDescent="0.25">
      <c r="A72" s="603"/>
      <c r="D72" s="598" t="s">
        <v>2268</v>
      </c>
      <c r="E72" s="598" t="str">
        <f t="shared" si="0"/>
        <v>¢</v>
      </c>
      <c r="F72" s="649">
        <v>1</v>
      </c>
      <c r="G72" s="649">
        <v>1</v>
      </c>
      <c r="H72" s="605"/>
      <c r="I72" s="636"/>
      <c r="K72" s="603"/>
    </row>
    <row r="73" spans="1:11" x14ac:dyDescent="0.25">
      <c r="A73" s="603"/>
      <c r="D73" s="598" t="s">
        <v>2269</v>
      </c>
      <c r="E73" s="598" t="str">
        <f t="shared" si="0"/>
        <v>¢</v>
      </c>
      <c r="F73" s="649">
        <v>1</v>
      </c>
      <c r="G73" s="649">
        <v>1</v>
      </c>
      <c r="H73" s="605"/>
      <c r="I73" s="636"/>
      <c r="K73" s="603"/>
    </row>
    <row r="74" spans="1:11" x14ac:dyDescent="0.25">
      <c r="A74" s="603"/>
      <c r="D74" s="598" t="s">
        <v>2277</v>
      </c>
      <c r="E74" s="598" t="str">
        <f t="shared" si="0"/>
        <v>¢</v>
      </c>
      <c r="F74" s="649">
        <v>1</v>
      </c>
      <c r="G74" s="649">
        <v>1</v>
      </c>
      <c r="H74" s="605"/>
      <c r="I74" s="636"/>
      <c r="K74" s="603"/>
    </row>
    <row r="75" spans="1:11" x14ac:dyDescent="0.25">
      <c r="A75" s="603"/>
      <c r="D75" s="637" t="s">
        <v>2246</v>
      </c>
      <c r="E75" s="637" t="str">
        <f t="shared" si="0"/>
        <v>¢</v>
      </c>
      <c r="F75" s="638">
        <f>SUM(F70:F74)</f>
        <v>5</v>
      </c>
      <c r="G75" s="638">
        <f>SUM(G70:G74)</f>
        <v>5</v>
      </c>
      <c r="K75" s="603"/>
    </row>
    <row r="76" spans="1:11" x14ac:dyDescent="0.25">
      <c r="A76" s="603"/>
      <c r="F76" s="605"/>
      <c r="G76" s="605"/>
      <c r="H76" s="605"/>
      <c r="K76" s="603"/>
    </row>
    <row r="77" spans="1:11" ht="7.5" customHeight="1" x14ac:dyDescent="0.25">
      <c r="A77" s="603"/>
      <c r="K77" s="603"/>
    </row>
    <row r="78" spans="1:11" ht="7.5" customHeight="1" x14ac:dyDescent="0.25">
      <c r="A78" s="603"/>
      <c r="B78" s="603"/>
      <c r="C78" s="603"/>
      <c r="D78" s="603"/>
      <c r="E78" s="603"/>
      <c r="F78" s="603"/>
      <c r="G78" s="603"/>
      <c r="H78" s="603"/>
      <c r="I78" s="603"/>
      <c r="J78" s="603"/>
      <c r="K78" s="603"/>
    </row>
    <row r="79" spans="1:11" ht="7.5" customHeight="1" x14ac:dyDescent="0.25">
      <c r="A79" s="603"/>
      <c r="K79" s="603"/>
    </row>
    <row r="80" spans="1:11" x14ac:dyDescent="0.25">
      <c r="A80" s="603"/>
      <c r="K80" s="603"/>
    </row>
    <row r="81" spans="1:11" x14ac:dyDescent="0.25">
      <c r="A81" s="603"/>
      <c r="C81" s="598" t="s">
        <v>2249</v>
      </c>
      <c r="D81" s="606" t="s">
        <v>2289</v>
      </c>
      <c r="E81" s="598" t="str">
        <f t="shared" ref="E81:E82" si="1">+$E$42</f>
        <v>¢</v>
      </c>
      <c r="F81" s="655">
        <v>0</v>
      </c>
      <c r="G81" s="605" t="s">
        <v>2250</v>
      </c>
      <c r="H81" s="728"/>
      <c r="I81" s="728"/>
      <c r="K81" s="603"/>
    </row>
    <row r="82" spans="1:11" x14ac:dyDescent="0.25">
      <c r="A82" s="603"/>
      <c r="D82" s="606" t="s">
        <v>2288</v>
      </c>
      <c r="E82" s="598" t="str">
        <f t="shared" si="1"/>
        <v>¢</v>
      </c>
      <c r="F82" s="655">
        <v>0</v>
      </c>
      <c r="G82" s="605" t="s">
        <v>2283</v>
      </c>
      <c r="H82" s="626" t="s">
        <v>2287</v>
      </c>
      <c r="I82" s="626"/>
      <c r="K82" s="603"/>
    </row>
    <row r="83" spans="1:11" x14ac:dyDescent="0.25">
      <c r="A83" s="603"/>
      <c r="F83" s="639"/>
      <c r="G83" s="639"/>
      <c r="K83" s="603"/>
    </row>
    <row r="84" spans="1:11" x14ac:dyDescent="0.25">
      <c r="A84" s="603"/>
      <c r="D84" s="598" t="s">
        <v>2256</v>
      </c>
      <c r="H84" s="729" t="s">
        <v>2278</v>
      </c>
      <c r="I84" s="721"/>
      <c r="K84" s="603"/>
    </row>
    <row r="85" spans="1:11" x14ac:dyDescent="0.25">
      <c r="A85" s="603"/>
      <c r="K85" s="603"/>
    </row>
    <row r="86" spans="1:11" s="634" customFormat="1" ht="13.5" customHeight="1" x14ac:dyDescent="0.3">
      <c r="A86" s="640"/>
      <c r="D86" s="641" t="s">
        <v>2260</v>
      </c>
      <c r="E86" s="641"/>
      <c r="F86" s="727"/>
      <c r="G86" s="727"/>
      <c r="H86" s="727"/>
      <c r="I86" s="727"/>
      <c r="J86" s="642"/>
      <c r="K86" s="640"/>
    </row>
    <row r="87" spans="1:11" x14ac:dyDescent="0.25">
      <c r="A87" s="603"/>
      <c r="K87" s="603"/>
    </row>
    <row r="88" spans="1:11" x14ac:dyDescent="0.25">
      <c r="A88" s="603"/>
      <c r="D88" s="643"/>
      <c r="E88" s="643"/>
      <c r="F88" s="643"/>
      <c r="G88" s="643"/>
      <c r="H88" s="643"/>
      <c r="I88" s="643"/>
      <c r="K88" s="603"/>
    </row>
    <row r="89" spans="1:11" ht="7.5" customHeight="1" x14ac:dyDescent="0.25">
      <c r="A89" s="603"/>
      <c r="K89" s="603"/>
    </row>
    <row r="90" spans="1:11" ht="7.5" customHeight="1" x14ac:dyDescent="0.25">
      <c r="A90" s="603"/>
      <c r="B90" s="603"/>
      <c r="C90" s="603"/>
      <c r="D90" s="603"/>
      <c r="E90" s="603"/>
      <c r="F90" s="603"/>
      <c r="G90" s="603"/>
      <c r="H90" s="603"/>
      <c r="I90" s="603"/>
      <c r="J90" s="603"/>
      <c r="K90" s="603"/>
    </row>
    <row r="91" spans="1:11" ht="7.5" customHeight="1" x14ac:dyDescent="0.25"/>
    <row r="92" spans="1:11" x14ac:dyDescent="0.25">
      <c r="C92" s="601"/>
      <c r="D92" s="601"/>
      <c r="E92" s="601"/>
      <c r="F92" s="601"/>
      <c r="G92" s="601"/>
      <c r="H92" s="601"/>
    </row>
    <row r="93" spans="1:11" s="644" customFormat="1" x14ac:dyDescent="0.25">
      <c r="C93" s="605" t="s">
        <v>141</v>
      </c>
      <c r="F93" s="608" t="s">
        <v>1135</v>
      </c>
      <c r="G93" s="608" t="str">
        <f>+CARATULA!C325</f>
        <v>Comité de Crédito</v>
      </c>
      <c r="H93" s="608"/>
      <c r="I93" s="608"/>
      <c r="J93" s="645"/>
    </row>
    <row r="97" spans="3:9" x14ac:dyDescent="0.25">
      <c r="C97" s="646"/>
      <c r="D97" s="644"/>
      <c r="E97" s="644"/>
      <c r="F97" s="646"/>
      <c r="G97" s="646"/>
      <c r="H97" s="646"/>
      <c r="I97" s="646"/>
    </row>
    <row r="98" spans="3:9" x14ac:dyDescent="0.25">
      <c r="C98" s="594" t="s">
        <v>2264</v>
      </c>
      <c r="F98" s="605" t="str">
        <f>+CARATULA!C332</f>
        <v>Jorge Walter Bolaños</v>
      </c>
      <c r="G98" s="605" t="str">
        <f>+CARATULA!H332</f>
        <v>Godwin Tang</v>
      </c>
      <c r="H98" s="605" t="str">
        <f>+CARATULA!M332</f>
        <v>Hairo Rodríguez</v>
      </c>
      <c r="I98" s="605" t="str">
        <f>+CARATULA!T332</f>
        <v>Juan Carlos Hernández</v>
      </c>
    </row>
    <row r="99" spans="3:9" x14ac:dyDescent="0.25">
      <c r="C99" s="594" t="s">
        <v>2265</v>
      </c>
      <c r="F99" s="605" t="str">
        <f>+CARATULA!C333</f>
        <v>Director</v>
      </c>
      <c r="G99" s="605" t="str">
        <f>+CARATULA!H333</f>
        <v>Director</v>
      </c>
      <c r="H99" s="605" t="str">
        <f>+CARATULA!M333</f>
        <v>Gerente General a. i.</v>
      </c>
      <c r="I99" s="605" t="str">
        <f>+CARATULA!T333</f>
        <v>Director</v>
      </c>
    </row>
  </sheetData>
  <sheetProtection algorithmName="SHA-512" hashValue="g/KSDMQR+WeNng/iWVCOPLK1t3WoMismieuPko1jyi4zbDXAAM+tHPTqqYzpULoZISiTPRxPxi+3xm8bEpvYJA==" saltValue="+KSBRiiqi0Rde3GLW0W2GA==" spinCount="100000" sheet="1" objects="1" scenarios="1" formatCells="0" formatRows="0"/>
  <mergeCells count="23">
    <mergeCell ref="F86:I86"/>
    <mergeCell ref="D36:I36"/>
    <mergeCell ref="H84:I84"/>
    <mergeCell ref="D67:I67"/>
    <mergeCell ref="D38:I38"/>
    <mergeCell ref="H42:I42"/>
    <mergeCell ref="H81:I81"/>
    <mergeCell ref="H2:I2"/>
    <mergeCell ref="D6:F6"/>
    <mergeCell ref="D8:F8"/>
    <mergeCell ref="M22:N22"/>
    <mergeCell ref="M30:N30"/>
    <mergeCell ref="D14:F14"/>
    <mergeCell ref="D15:F15"/>
    <mergeCell ref="D16:F16"/>
    <mergeCell ref="D17:F17"/>
    <mergeCell ref="D13:F13"/>
    <mergeCell ref="C1:D2"/>
    <mergeCell ref="D9:F9"/>
    <mergeCell ref="D10:F10"/>
    <mergeCell ref="D11:F11"/>
    <mergeCell ref="D12:F12"/>
    <mergeCell ref="G19:H19"/>
  </mergeCells>
  <conditionalFormatting sqref="E42">
    <cfRule type="containsBlanks" dxfId="217" priority="1">
      <formula>LEN(TRIM(E42))=0</formula>
    </cfRule>
  </conditionalFormatting>
  <dataValidations count="6">
    <dataValidation type="list" errorStyle="information" allowBlank="1" showInputMessage="1" error="Digite el nombre de la arrendadora a nombre de la cual quedará inscrito el bien" sqref="H84:I84">
      <formula1>"Cathay Leasing S.A.,N/A"</formula1>
    </dataValidation>
    <dataValidation type="list" allowBlank="1" showInputMessage="1" showErrorMessage="1" sqref="G41">
      <formula1>"Nuevo,Usado"</formula1>
    </dataValidation>
    <dataValidation type="list" allowBlank="1" showInputMessage="1" showErrorMessage="1" sqref="D36:I36">
      <formula1>"Arrendamiento financiero,Arrendamiento operativo en función financiera,Arrendamiento operativo"</formula1>
    </dataValidation>
    <dataValidation type="list" allowBlank="1" showInputMessage="1" showErrorMessage="1" sqref="I40">
      <formula1>"NUEVO,USADO"</formula1>
    </dataValidation>
    <dataValidation type="list" allowBlank="1" showInputMessage="1" showErrorMessage="1" sqref="H63 H61">
      <formula1>"FLAT,ANUAL"</formula1>
    </dataValidation>
    <dataValidation type="list" allowBlank="1" showInputMessage="1" showErrorMessage="1" sqref="D44">
      <formula1>"DEPOSITO EN GARANTÍA,PRIMA"</formula1>
    </dataValidation>
  </dataValidations>
  <printOptions horizontalCentered="1" verticalCentered="1"/>
  <pageMargins left="0" right="0" top="0" bottom="0" header="0.31496062992125984" footer="0.31496062992125984"/>
  <pageSetup scale="65" orientation="portrait" r:id="rId1"/>
  <ignoredErrors>
    <ignoredError sqref="F98:I98"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prompt="Escoja la moneda">
          <x14:formula1>
            <xm:f>'CRITERIOS DE CARATULA'!$B$2:$B$3</xm:f>
          </x14:formula1>
          <xm:sqref>E42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3" tint="0.39997558519241921"/>
    <pageSetUpPr fitToPage="1"/>
  </sheetPr>
  <dimension ref="A1:K326"/>
  <sheetViews>
    <sheetView showGridLines="0" showRuler="0" zoomScale="80" zoomScaleNormal="80" zoomScalePageLayoutView="90" workbookViewId="0">
      <selection activeCell="B26" sqref="B26"/>
    </sheetView>
  </sheetViews>
  <sheetFormatPr baseColWidth="10" defaultRowHeight="15.75" x14ac:dyDescent="0.3"/>
  <cols>
    <col min="1" max="1" width="3.77734375" style="138" bestFit="1" customWidth="1"/>
    <col min="2" max="2" width="35.88671875" style="10" customWidth="1"/>
    <col min="3" max="4" width="35.88671875" style="141" customWidth="1"/>
    <col min="5" max="5" width="2.109375" style="10" customWidth="1"/>
    <col min="6" max="6" width="6.88671875" style="10" customWidth="1"/>
    <col min="7" max="10" width="7.109375" style="10" customWidth="1"/>
    <col min="11" max="11" width="2.109375" style="54" customWidth="1"/>
    <col min="12" max="16384" width="11.5546875" style="10"/>
  </cols>
  <sheetData>
    <row r="1" spans="1:11" ht="79.5" customHeight="1" x14ac:dyDescent="0.35">
      <c r="E1" s="53"/>
      <c r="F1" s="53"/>
      <c r="G1" s="53"/>
      <c r="H1" s="53"/>
      <c r="I1" s="53"/>
      <c r="J1" s="53"/>
    </row>
    <row r="2" spans="1:11" ht="21" x14ac:dyDescent="0.35">
      <c r="A2" s="306"/>
      <c r="B2" s="802" t="s">
        <v>2335</v>
      </c>
      <c r="C2" s="802"/>
      <c r="D2" s="802"/>
      <c r="E2" s="802"/>
      <c r="F2" s="802"/>
      <c r="G2" s="802"/>
      <c r="H2" s="802"/>
      <c r="I2" s="802"/>
      <c r="J2" s="802"/>
    </row>
    <row r="3" spans="1:11" s="152" customFormat="1" x14ac:dyDescent="0.3">
      <c r="A3" s="150"/>
      <c r="B3" s="735" t="s">
        <v>2392</v>
      </c>
      <c r="C3" s="735"/>
      <c r="D3" s="735"/>
      <c r="E3" s="735"/>
      <c r="F3" s="735"/>
      <c r="G3" s="735"/>
      <c r="H3" s="735"/>
      <c r="I3" s="735"/>
      <c r="J3" s="735"/>
      <c r="K3" s="151"/>
    </row>
    <row r="4" spans="1:11" s="152" customFormat="1" x14ac:dyDescent="0.3">
      <c r="A4" s="150"/>
      <c r="B4" s="803">
        <v>42948</v>
      </c>
      <c r="C4" s="803"/>
      <c r="D4" s="803"/>
      <c r="E4" s="803"/>
      <c r="F4" s="803"/>
      <c r="G4" s="803"/>
      <c r="H4" s="803"/>
      <c r="I4" s="803"/>
      <c r="J4" s="803"/>
      <c r="K4" s="151"/>
    </row>
    <row r="5" spans="1:11" x14ac:dyDescent="0.3">
      <c r="A5" s="306">
        <v>1</v>
      </c>
      <c r="B5" s="19" t="s">
        <v>101</v>
      </c>
      <c r="C5" s="55"/>
      <c r="D5" s="55"/>
    </row>
    <row r="6" spans="1:11" ht="13.5" customHeight="1" x14ac:dyDescent="0.3">
      <c r="A6" s="306"/>
      <c r="B6" s="56"/>
      <c r="C6" s="57"/>
      <c r="D6" s="57"/>
      <c r="E6" s="56"/>
      <c r="F6" s="56"/>
      <c r="G6" s="56"/>
      <c r="H6" s="56"/>
      <c r="I6" s="56"/>
      <c r="J6" s="56"/>
    </row>
    <row r="7" spans="1:11" s="54" customFormat="1" ht="57" customHeight="1" x14ac:dyDescent="0.3">
      <c r="A7" s="306"/>
      <c r="B7" s="804" t="s">
        <v>2300</v>
      </c>
      <c r="C7" s="805"/>
      <c r="D7" s="805"/>
      <c r="E7" s="805"/>
      <c r="F7" s="805"/>
      <c r="G7" s="805"/>
      <c r="H7" s="805"/>
      <c r="I7" s="805"/>
      <c r="J7" s="806"/>
    </row>
    <row r="8" spans="1:11" s="54" customFormat="1" ht="13.5" customHeight="1" x14ac:dyDescent="0.3">
      <c r="A8" s="306"/>
      <c r="B8" s="56"/>
      <c r="C8" s="57"/>
      <c r="D8" s="57"/>
      <c r="E8" s="56"/>
      <c r="F8" s="56"/>
      <c r="G8" s="56"/>
      <c r="H8" s="56"/>
      <c r="I8" s="56"/>
      <c r="J8" s="56"/>
    </row>
    <row r="9" spans="1:11" s="54" customFormat="1" ht="57" hidden="1" customHeight="1" x14ac:dyDescent="0.3">
      <c r="A9" s="306"/>
      <c r="B9" s="749"/>
      <c r="C9" s="750"/>
      <c r="D9" s="750"/>
      <c r="E9" s="750"/>
      <c r="F9" s="750"/>
      <c r="G9" s="750"/>
      <c r="H9" s="750"/>
      <c r="I9" s="750"/>
      <c r="J9" s="751"/>
    </row>
    <row r="10" spans="1:11" s="54" customFormat="1" ht="13.5" customHeight="1" x14ac:dyDescent="0.3">
      <c r="A10" s="306"/>
      <c r="B10" s="56"/>
      <c r="C10" s="57"/>
      <c r="D10" s="57"/>
      <c r="E10" s="56"/>
      <c r="F10" s="56"/>
      <c r="G10" s="56"/>
      <c r="H10" s="56"/>
      <c r="I10" s="56"/>
      <c r="J10" s="56"/>
    </row>
    <row r="11" spans="1:11" s="54" customFormat="1" x14ac:dyDescent="0.3">
      <c r="A11" s="306">
        <v>2</v>
      </c>
      <c r="B11" s="58" t="s">
        <v>102</v>
      </c>
      <c r="C11" s="306"/>
      <c r="D11" s="307"/>
    </row>
    <row r="12" spans="1:11" s="54" customFormat="1" ht="13.5" customHeight="1" x14ac:dyDescent="0.3">
      <c r="A12" s="306"/>
      <c r="B12" s="56"/>
      <c r="C12" s="57"/>
      <c r="D12" s="57"/>
      <c r="E12" s="56"/>
      <c r="F12" s="56"/>
      <c r="G12" s="56"/>
      <c r="H12" s="56"/>
      <c r="I12" s="56"/>
      <c r="J12" s="56"/>
    </row>
    <row r="13" spans="1:11" s="54" customFormat="1" ht="13.5" customHeight="1" x14ac:dyDescent="0.3">
      <c r="A13" s="59" t="s">
        <v>103</v>
      </c>
      <c r="B13" s="60" t="s">
        <v>104</v>
      </c>
      <c r="C13" s="57"/>
      <c r="D13" s="57"/>
      <c r="E13" s="56"/>
      <c r="F13" s="56"/>
      <c r="G13" s="56"/>
      <c r="H13" s="56"/>
      <c r="I13" s="56"/>
      <c r="J13" s="56"/>
    </row>
    <row r="14" spans="1:11" s="54" customFormat="1" ht="13.5" customHeight="1" x14ac:dyDescent="0.3">
      <c r="A14" s="306"/>
      <c r="B14" s="56"/>
      <c r="C14" s="57"/>
      <c r="D14" s="57"/>
      <c r="E14" s="56"/>
      <c r="F14" s="56"/>
      <c r="G14" s="56"/>
      <c r="H14" s="56"/>
      <c r="I14" s="56"/>
      <c r="J14" s="56"/>
    </row>
    <row r="15" spans="1:11" s="54" customFormat="1" ht="56.25" customHeight="1" x14ac:dyDescent="0.3">
      <c r="A15" s="306"/>
      <c r="B15" s="749"/>
      <c r="C15" s="750"/>
      <c r="D15" s="750"/>
      <c r="E15" s="750"/>
      <c r="F15" s="750"/>
      <c r="G15" s="750"/>
      <c r="H15" s="750"/>
      <c r="I15" s="750"/>
      <c r="J15" s="751"/>
    </row>
    <row r="16" spans="1:11" s="54" customFormat="1" x14ac:dyDescent="0.3">
      <c r="A16" s="306"/>
      <c r="B16" s="98"/>
      <c r="C16" s="314"/>
      <c r="D16" s="314"/>
      <c r="E16" s="314"/>
      <c r="F16" s="314"/>
      <c r="G16" s="314"/>
      <c r="H16" s="314"/>
      <c r="I16" s="314"/>
      <c r="J16" s="314"/>
    </row>
    <row r="17" spans="1:10" s="54" customFormat="1" ht="56.25" customHeight="1" x14ac:dyDescent="0.3">
      <c r="A17" s="306"/>
      <c r="B17" s="813"/>
      <c r="C17" s="813"/>
      <c r="D17" s="813"/>
      <c r="E17" s="813"/>
      <c r="F17" s="813"/>
      <c r="G17" s="813"/>
      <c r="H17" s="813"/>
      <c r="I17" s="813"/>
      <c r="J17" s="813"/>
    </row>
    <row r="18" spans="1:10" s="54" customFormat="1" x14ac:dyDescent="0.3">
      <c r="A18" s="306"/>
      <c r="B18" s="98"/>
      <c r="C18" s="314"/>
      <c r="D18" s="314"/>
      <c r="E18" s="314"/>
      <c r="F18" s="314"/>
      <c r="G18" s="314"/>
      <c r="H18" s="314"/>
      <c r="I18" s="314"/>
      <c r="J18" s="314"/>
    </row>
    <row r="19" spans="1:10" s="6" customFormat="1" x14ac:dyDescent="0.3">
      <c r="A19" s="301"/>
      <c r="B19" s="85" t="s">
        <v>2128</v>
      </c>
      <c r="C19" s="315" t="s">
        <v>2129</v>
      </c>
      <c r="D19" s="315" t="s">
        <v>2131</v>
      </c>
      <c r="E19" s="767" t="s">
        <v>2127</v>
      </c>
      <c r="F19" s="767"/>
      <c r="G19" s="767"/>
      <c r="H19" s="767" t="s">
        <v>2130</v>
      </c>
      <c r="I19" s="767"/>
      <c r="J19" s="767"/>
    </row>
    <row r="20" spans="1:10" s="54" customFormat="1" ht="13.5" customHeight="1" x14ac:dyDescent="0.3">
      <c r="A20" s="306"/>
      <c r="B20" s="98"/>
      <c r="C20" s="314"/>
      <c r="D20" s="314"/>
      <c r="E20" s="314"/>
      <c r="F20" s="314"/>
      <c r="G20" s="314"/>
      <c r="H20" s="314"/>
      <c r="I20" s="314"/>
      <c r="J20" s="314"/>
    </row>
    <row r="21" spans="1:10" s="54" customFormat="1" ht="27.75" customHeight="1" x14ac:dyDescent="0.3">
      <c r="A21" s="306"/>
      <c r="B21" s="400"/>
      <c r="C21" s="400"/>
      <c r="D21" s="400"/>
      <c r="E21" s="809"/>
      <c r="F21" s="809"/>
      <c r="G21" s="809"/>
      <c r="H21" s="810"/>
      <c r="I21" s="811"/>
      <c r="J21" s="812"/>
    </row>
    <row r="22" spans="1:10" s="54" customFormat="1" x14ac:dyDescent="0.3">
      <c r="A22" s="306"/>
      <c r="B22" s="98"/>
      <c r="C22" s="314"/>
      <c r="D22" s="314"/>
      <c r="E22" s="314"/>
      <c r="F22" s="314"/>
      <c r="G22" s="314"/>
      <c r="H22" s="314"/>
      <c r="I22" s="314"/>
      <c r="J22" s="314"/>
    </row>
    <row r="23" spans="1:10" s="54" customFormat="1" ht="15.75" customHeight="1" x14ac:dyDescent="0.3">
      <c r="A23" s="306"/>
      <c r="B23" s="808" t="s">
        <v>2124</v>
      </c>
      <c r="C23" s="808"/>
      <c r="D23" s="299"/>
      <c r="E23" s="769"/>
      <c r="F23" s="769"/>
      <c r="G23" s="769"/>
      <c r="H23" s="769"/>
      <c r="I23" s="316"/>
      <c r="J23" s="316"/>
    </row>
    <row r="24" spans="1:10" s="54" customFormat="1" x14ac:dyDescent="0.3">
      <c r="A24" s="306"/>
      <c r="B24" s="85" t="s">
        <v>2125</v>
      </c>
      <c r="C24" s="85" t="s">
        <v>2126</v>
      </c>
      <c r="D24" s="299" t="s">
        <v>1800</v>
      </c>
      <c r="E24" s="769" t="s">
        <v>2095</v>
      </c>
      <c r="F24" s="769"/>
      <c r="G24" s="769"/>
      <c r="H24" s="769"/>
      <c r="I24" s="769"/>
      <c r="J24" s="317" t="s">
        <v>328</v>
      </c>
    </row>
    <row r="25" spans="1:10" s="54" customFormat="1" ht="13.5" customHeight="1" x14ac:dyDescent="0.3">
      <c r="A25" s="306"/>
      <c r="B25" s="312"/>
      <c r="C25" s="312"/>
      <c r="D25" s="299"/>
      <c r="E25" s="309"/>
      <c r="F25" s="309"/>
      <c r="G25" s="309"/>
      <c r="H25" s="309"/>
      <c r="I25" s="309"/>
      <c r="J25" s="318"/>
    </row>
    <row r="26" spans="1:10" s="54" customFormat="1" ht="27.75" customHeight="1" x14ac:dyDescent="0.3">
      <c r="A26" s="306"/>
      <c r="B26" s="311"/>
      <c r="C26" s="310"/>
      <c r="D26" s="479"/>
      <c r="E26" s="813"/>
      <c r="F26" s="813"/>
      <c r="G26" s="813"/>
      <c r="H26" s="813"/>
      <c r="I26" s="813"/>
      <c r="J26" s="313"/>
    </row>
    <row r="27" spans="1:10" s="54" customFormat="1" ht="27.75" customHeight="1" x14ac:dyDescent="0.3">
      <c r="A27" s="306"/>
      <c r="B27" s="311"/>
      <c r="C27" s="310"/>
      <c r="D27" s="479"/>
      <c r="E27" s="813"/>
      <c r="F27" s="813"/>
      <c r="G27" s="813"/>
      <c r="H27" s="813"/>
      <c r="I27" s="813"/>
      <c r="J27" s="313"/>
    </row>
    <row r="28" spans="1:10" s="54" customFormat="1" ht="27.75" customHeight="1" x14ac:dyDescent="0.3">
      <c r="A28" s="306"/>
      <c r="B28" s="311"/>
      <c r="C28" s="310"/>
      <c r="D28" s="479"/>
      <c r="E28" s="813"/>
      <c r="F28" s="813"/>
      <c r="G28" s="813"/>
      <c r="H28" s="813"/>
      <c r="I28" s="813"/>
      <c r="J28" s="313"/>
    </row>
    <row r="29" spans="1:10" s="54" customFormat="1" ht="27.75" customHeight="1" x14ac:dyDescent="0.3">
      <c r="A29" s="306"/>
      <c r="B29" s="311"/>
      <c r="C29" s="310"/>
      <c r="D29" s="479"/>
      <c r="E29" s="813"/>
      <c r="F29" s="813"/>
      <c r="G29" s="813"/>
      <c r="H29" s="813"/>
      <c r="I29" s="813"/>
      <c r="J29" s="313"/>
    </row>
    <row r="30" spans="1:10" s="54" customFormat="1" ht="27.75" customHeight="1" x14ac:dyDescent="0.3">
      <c r="A30" s="306"/>
      <c r="B30" s="311"/>
      <c r="C30" s="310"/>
      <c r="D30" s="479"/>
      <c r="E30" s="813"/>
      <c r="F30" s="813"/>
      <c r="G30" s="813"/>
      <c r="H30" s="813"/>
      <c r="I30" s="813"/>
      <c r="J30" s="313"/>
    </row>
    <row r="31" spans="1:10" s="54" customFormat="1" ht="27.75" customHeight="1" x14ac:dyDescent="0.3">
      <c r="A31" s="306"/>
      <c r="B31" s="311"/>
      <c r="C31" s="310"/>
      <c r="D31" s="479"/>
      <c r="E31" s="813"/>
      <c r="F31" s="813"/>
      <c r="G31" s="813"/>
      <c r="H31" s="813"/>
      <c r="I31" s="813"/>
      <c r="J31" s="313"/>
    </row>
    <row r="32" spans="1:10" s="54" customFormat="1" ht="27.75" customHeight="1" x14ac:dyDescent="0.3">
      <c r="A32" s="306"/>
      <c r="B32" s="311"/>
      <c r="C32" s="310"/>
      <c r="D32" s="479"/>
      <c r="E32" s="813"/>
      <c r="F32" s="813"/>
      <c r="G32" s="813"/>
      <c r="H32" s="813"/>
      <c r="I32" s="813"/>
      <c r="J32" s="313"/>
    </row>
    <row r="33" spans="1:10" s="54" customFormat="1" ht="27.75" customHeight="1" x14ac:dyDescent="0.3">
      <c r="A33" s="306"/>
      <c r="B33" s="311"/>
      <c r="C33" s="310"/>
      <c r="D33" s="479"/>
      <c r="E33" s="813"/>
      <c r="F33" s="813"/>
      <c r="G33" s="813"/>
      <c r="H33" s="813"/>
      <c r="I33" s="813"/>
      <c r="J33" s="313"/>
    </row>
    <row r="34" spans="1:10" s="54" customFormat="1" ht="27.75" customHeight="1" x14ac:dyDescent="0.3">
      <c r="A34" s="306"/>
      <c r="B34" s="311"/>
      <c r="C34" s="310"/>
      <c r="D34" s="479"/>
      <c r="E34" s="813"/>
      <c r="F34" s="813"/>
      <c r="G34" s="813"/>
      <c r="H34" s="813"/>
      <c r="I34" s="813"/>
      <c r="J34" s="313"/>
    </row>
    <row r="35" spans="1:10" s="54" customFormat="1" ht="27.75" customHeight="1" x14ac:dyDescent="0.3">
      <c r="A35" s="306"/>
      <c r="B35" s="311"/>
      <c r="C35" s="310"/>
      <c r="D35" s="479"/>
      <c r="E35" s="813"/>
      <c r="F35" s="813"/>
      <c r="G35" s="813"/>
      <c r="H35" s="813"/>
      <c r="I35" s="813"/>
      <c r="J35" s="313"/>
    </row>
    <row r="36" spans="1:10" s="54" customFormat="1" ht="27.75" customHeight="1" x14ac:dyDescent="0.3">
      <c r="A36" s="306"/>
      <c r="B36" s="98"/>
      <c r="C36" s="314"/>
      <c r="D36" s="314"/>
      <c r="E36" s="314"/>
      <c r="F36" s="314"/>
      <c r="G36" s="314"/>
      <c r="H36" s="314"/>
      <c r="I36" s="319"/>
      <c r="J36" s="432">
        <f>SUM(J26:J35)</f>
        <v>0</v>
      </c>
    </row>
    <row r="37" spans="1:10" s="54" customFormat="1" x14ac:dyDescent="0.3">
      <c r="A37" s="306"/>
      <c r="B37" s="98"/>
      <c r="C37" s="314"/>
      <c r="D37" s="314"/>
      <c r="E37" s="314"/>
      <c r="F37" s="314"/>
      <c r="G37" s="314"/>
      <c r="H37" s="314"/>
      <c r="I37" s="320"/>
      <c r="J37" s="320"/>
    </row>
    <row r="38" spans="1:10" s="54" customFormat="1" x14ac:dyDescent="0.3">
      <c r="A38" s="306"/>
      <c r="B38" s="98"/>
      <c r="C38" s="314"/>
      <c r="D38" s="314"/>
      <c r="E38" s="314"/>
      <c r="F38" s="314"/>
      <c r="G38" s="314"/>
      <c r="H38" s="314"/>
      <c r="I38" s="807" t="s">
        <v>2116</v>
      </c>
      <c r="J38" s="807"/>
    </row>
    <row r="39" spans="1:10" s="54" customFormat="1" x14ac:dyDescent="0.3">
      <c r="A39" s="306"/>
      <c r="B39" s="317" t="s">
        <v>2115</v>
      </c>
      <c r="C39" s="299" t="s">
        <v>1156</v>
      </c>
      <c r="D39" s="299" t="s">
        <v>1800</v>
      </c>
      <c r="E39" s="769" t="s">
        <v>2095</v>
      </c>
      <c r="F39" s="769"/>
      <c r="G39" s="769"/>
      <c r="H39" s="769"/>
      <c r="I39" s="807"/>
      <c r="J39" s="807"/>
    </row>
    <row r="40" spans="1:10" s="54" customFormat="1" ht="13.5" customHeight="1" x14ac:dyDescent="0.3">
      <c r="A40" s="306"/>
      <c r="B40" s="317"/>
      <c r="C40" s="299"/>
      <c r="D40" s="299"/>
      <c r="E40" s="309"/>
      <c r="F40" s="309"/>
      <c r="G40" s="309"/>
      <c r="H40" s="309"/>
      <c r="I40" s="318"/>
      <c r="J40" s="318"/>
    </row>
    <row r="41" spans="1:10" s="54" customFormat="1" ht="27.75" customHeight="1" x14ac:dyDescent="0.3">
      <c r="A41" s="306"/>
      <c r="B41" s="311"/>
      <c r="C41" s="311"/>
      <c r="D41" s="311"/>
      <c r="E41" s="813"/>
      <c r="F41" s="813"/>
      <c r="G41" s="813"/>
      <c r="H41" s="813"/>
      <c r="I41" s="713"/>
      <c r="J41" s="714"/>
    </row>
    <row r="42" spans="1:10" s="54" customFormat="1" ht="27.75" customHeight="1" x14ac:dyDescent="0.3">
      <c r="A42" s="306"/>
      <c r="B42" s="311"/>
      <c r="C42" s="311"/>
      <c r="D42" s="311"/>
      <c r="E42" s="813"/>
      <c r="F42" s="813"/>
      <c r="G42" s="813"/>
      <c r="H42" s="813"/>
      <c r="I42" s="713"/>
      <c r="J42" s="714"/>
    </row>
    <row r="43" spans="1:10" s="54" customFormat="1" ht="27.75" customHeight="1" x14ac:dyDescent="0.3">
      <c r="A43" s="306"/>
      <c r="B43" s="311"/>
      <c r="C43" s="311"/>
      <c r="D43" s="311"/>
      <c r="E43" s="813"/>
      <c r="F43" s="813"/>
      <c r="G43" s="813"/>
      <c r="H43" s="813"/>
      <c r="I43" s="713"/>
      <c r="J43" s="714"/>
    </row>
    <row r="44" spans="1:10" s="54" customFormat="1" ht="27.75" customHeight="1" x14ac:dyDescent="0.3">
      <c r="A44" s="306"/>
      <c r="B44" s="311"/>
      <c r="C44" s="311"/>
      <c r="D44" s="311"/>
      <c r="E44" s="813"/>
      <c r="F44" s="813"/>
      <c r="G44" s="813"/>
      <c r="H44" s="813"/>
      <c r="I44" s="713"/>
      <c r="J44" s="714"/>
    </row>
    <row r="45" spans="1:10" s="54" customFormat="1" ht="27.75" customHeight="1" x14ac:dyDescent="0.3">
      <c r="A45" s="306"/>
      <c r="B45" s="311"/>
      <c r="C45" s="311"/>
      <c r="D45" s="311"/>
      <c r="E45" s="813"/>
      <c r="F45" s="813"/>
      <c r="G45" s="813"/>
      <c r="H45" s="813"/>
      <c r="I45" s="713"/>
      <c r="J45" s="714"/>
    </row>
    <row r="46" spans="1:10" s="54" customFormat="1" ht="27.75" customHeight="1" x14ac:dyDescent="0.3">
      <c r="A46" s="306"/>
      <c r="B46" s="311"/>
      <c r="C46" s="311"/>
      <c r="D46" s="311"/>
      <c r="E46" s="813"/>
      <c r="F46" s="813"/>
      <c r="G46" s="813"/>
      <c r="H46" s="813"/>
      <c r="I46" s="713"/>
      <c r="J46" s="714"/>
    </row>
    <row r="47" spans="1:10" s="54" customFormat="1" ht="27.75" customHeight="1" x14ac:dyDescent="0.3">
      <c r="A47" s="306"/>
      <c r="B47" s="311"/>
      <c r="C47" s="311"/>
      <c r="D47" s="311"/>
      <c r="E47" s="813"/>
      <c r="F47" s="813"/>
      <c r="G47" s="813"/>
      <c r="H47" s="813"/>
      <c r="I47" s="713"/>
      <c r="J47" s="714"/>
    </row>
    <row r="48" spans="1:10" s="54" customFormat="1" ht="27.75" customHeight="1" x14ac:dyDescent="0.3">
      <c r="A48" s="306"/>
      <c r="B48" s="311"/>
      <c r="C48" s="311"/>
      <c r="D48" s="311"/>
      <c r="E48" s="813"/>
      <c r="F48" s="813"/>
      <c r="G48" s="813"/>
      <c r="H48" s="813"/>
      <c r="I48" s="713"/>
      <c r="J48" s="714"/>
    </row>
    <row r="49" spans="1:10" s="54" customFormat="1" x14ac:dyDescent="0.3">
      <c r="A49" s="306"/>
      <c r="B49" s="98"/>
      <c r="C49" s="314"/>
      <c r="D49" s="314"/>
      <c r="E49" s="314"/>
      <c r="F49" s="314"/>
      <c r="G49" s="314"/>
      <c r="H49" s="314"/>
      <c r="I49" s="314"/>
      <c r="J49" s="314"/>
    </row>
    <row r="50" spans="1:10" s="6" customFormat="1" x14ac:dyDescent="0.3">
      <c r="A50" s="301"/>
      <c r="B50" s="85" t="s">
        <v>2107</v>
      </c>
      <c r="C50" s="315" t="s">
        <v>2096</v>
      </c>
      <c r="D50" s="315" t="s">
        <v>2111</v>
      </c>
      <c r="E50" s="767" t="s">
        <v>2097</v>
      </c>
      <c r="F50" s="767"/>
      <c r="G50" s="767"/>
      <c r="H50" s="767"/>
      <c r="I50" s="767"/>
      <c r="J50" s="767"/>
    </row>
    <row r="51" spans="1:10" s="54" customFormat="1" ht="13.5" customHeight="1" x14ac:dyDescent="0.3">
      <c r="A51" s="306"/>
      <c r="B51" s="85"/>
      <c r="C51" s="315"/>
      <c r="D51" s="315"/>
      <c r="E51" s="315"/>
      <c r="F51" s="315"/>
      <c r="G51" s="315"/>
      <c r="H51" s="315"/>
      <c r="I51" s="315"/>
      <c r="J51" s="315"/>
    </row>
    <row r="52" spans="1:10" s="54" customFormat="1" ht="27.75" customHeight="1" x14ac:dyDescent="0.3">
      <c r="A52" s="306"/>
      <c r="B52" s="400"/>
      <c r="C52" s="399"/>
      <c r="D52" s="399"/>
      <c r="E52" s="768"/>
      <c r="F52" s="768"/>
      <c r="G52" s="768"/>
      <c r="H52" s="768"/>
      <c r="I52" s="768"/>
      <c r="J52" s="768"/>
    </row>
    <row r="53" spans="1:10" s="54" customFormat="1" ht="27.75" customHeight="1" x14ac:dyDescent="0.3">
      <c r="A53" s="306"/>
      <c r="B53" s="400"/>
      <c r="C53" s="399"/>
      <c r="D53" s="399"/>
      <c r="E53" s="768"/>
      <c r="F53" s="768"/>
      <c r="G53" s="768"/>
      <c r="H53" s="768"/>
      <c r="I53" s="768"/>
      <c r="J53" s="768"/>
    </row>
    <row r="54" spans="1:10" s="54" customFormat="1" ht="27.75" customHeight="1" x14ac:dyDescent="0.3">
      <c r="A54" s="306"/>
      <c r="B54" s="400"/>
      <c r="C54" s="399"/>
      <c r="D54" s="399"/>
      <c r="E54" s="768"/>
      <c r="F54" s="768"/>
      <c r="G54" s="768"/>
      <c r="H54" s="768"/>
      <c r="I54" s="768"/>
      <c r="J54" s="768"/>
    </row>
    <row r="55" spans="1:10" s="54" customFormat="1" ht="27.75" customHeight="1" x14ac:dyDescent="0.3">
      <c r="A55" s="306"/>
      <c r="B55" s="400"/>
      <c r="C55" s="399"/>
      <c r="D55" s="399"/>
      <c r="E55" s="768"/>
      <c r="F55" s="768"/>
      <c r="G55" s="768"/>
      <c r="H55" s="768"/>
      <c r="I55" s="768"/>
      <c r="J55" s="768"/>
    </row>
    <row r="56" spans="1:10" s="54" customFormat="1" ht="27.75" customHeight="1" x14ac:dyDescent="0.3">
      <c r="A56" s="306"/>
      <c r="B56" s="400"/>
      <c r="C56" s="399"/>
      <c r="D56" s="399"/>
      <c r="E56" s="768"/>
      <c r="F56" s="768"/>
      <c r="G56" s="768"/>
      <c r="H56" s="768"/>
      <c r="I56" s="768"/>
      <c r="J56" s="768"/>
    </row>
    <row r="57" spans="1:10" s="54" customFormat="1" x14ac:dyDescent="0.3">
      <c r="A57" s="306"/>
      <c r="B57" s="98"/>
      <c r="C57" s="314"/>
      <c r="D57" s="314"/>
      <c r="E57" s="314"/>
      <c r="F57" s="314"/>
      <c r="G57" s="314"/>
      <c r="H57" s="314"/>
      <c r="I57" s="314"/>
      <c r="J57" s="314"/>
    </row>
    <row r="58" spans="1:10" s="6" customFormat="1" x14ac:dyDescent="0.3">
      <c r="A58" s="301"/>
      <c r="B58" s="85" t="s">
        <v>2108</v>
      </c>
      <c r="C58" s="315" t="s">
        <v>2112</v>
      </c>
      <c r="D58" s="315" t="s">
        <v>2111</v>
      </c>
      <c r="E58" s="767" t="s">
        <v>2097</v>
      </c>
      <c r="F58" s="767"/>
      <c r="G58" s="767"/>
      <c r="H58" s="767"/>
      <c r="I58" s="767"/>
      <c r="J58" s="767"/>
    </row>
    <row r="59" spans="1:10" s="54" customFormat="1" ht="13.5" customHeight="1" x14ac:dyDescent="0.3">
      <c r="A59" s="306"/>
      <c r="B59" s="85"/>
      <c r="C59" s="315"/>
      <c r="D59" s="315"/>
      <c r="E59" s="315"/>
      <c r="F59" s="315"/>
      <c r="G59" s="315"/>
      <c r="H59" s="315"/>
      <c r="I59" s="315"/>
      <c r="J59" s="315"/>
    </row>
    <row r="60" spans="1:10" s="54" customFormat="1" ht="27.75" customHeight="1" x14ac:dyDescent="0.3">
      <c r="A60" s="306"/>
      <c r="B60" s="400"/>
      <c r="C60" s="399"/>
      <c r="D60" s="399"/>
      <c r="E60" s="768"/>
      <c r="F60" s="768"/>
      <c r="G60" s="768"/>
      <c r="H60" s="768"/>
      <c r="I60" s="768"/>
      <c r="J60" s="768"/>
    </row>
    <row r="61" spans="1:10" s="54" customFormat="1" ht="27.75" customHeight="1" x14ac:dyDescent="0.3">
      <c r="A61" s="306"/>
      <c r="B61" s="400"/>
      <c r="C61" s="399"/>
      <c r="D61" s="399"/>
      <c r="E61" s="768"/>
      <c r="F61" s="768"/>
      <c r="G61" s="768"/>
      <c r="H61" s="768"/>
      <c r="I61" s="768"/>
      <c r="J61" s="768"/>
    </row>
    <row r="62" spans="1:10" s="54" customFormat="1" ht="27.75" customHeight="1" x14ac:dyDescent="0.3">
      <c r="A62" s="306"/>
      <c r="B62" s="400"/>
      <c r="C62" s="399"/>
      <c r="D62" s="399"/>
      <c r="E62" s="768"/>
      <c r="F62" s="768"/>
      <c r="G62" s="768"/>
      <c r="H62" s="768"/>
      <c r="I62" s="768"/>
      <c r="J62" s="768"/>
    </row>
    <row r="63" spans="1:10" s="54" customFormat="1" ht="27.75" customHeight="1" x14ac:dyDescent="0.3">
      <c r="A63" s="306"/>
      <c r="B63" s="400"/>
      <c r="C63" s="399"/>
      <c r="D63" s="399"/>
      <c r="E63" s="768"/>
      <c r="F63" s="768"/>
      <c r="G63" s="768"/>
      <c r="H63" s="768"/>
      <c r="I63" s="768"/>
      <c r="J63" s="768"/>
    </row>
    <row r="64" spans="1:10" s="54" customFormat="1" ht="27.75" customHeight="1" x14ac:dyDescent="0.3">
      <c r="A64" s="306"/>
      <c r="B64" s="400"/>
      <c r="C64" s="399"/>
      <c r="D64" s="399"/>
      <c r="E64" s="768"/>
      <c r="F64" s="768"/>
      <c r="G64" s="768"/>
      <c r="H64" s="768"/>
      <c r="I64" s="768"/>
      <c r="J64" s="768"/>
    </row>
    <row r="65" spans="1:10" s="54" customFormat="1" x14ac:dyDescent="0.3">
      <c r="A65" s="306"/>
      <c r="B65" s="98"/>
      <c r="C65" s="314"/>
      <c r="D65" s="314"/>
      <c r="E65" s="314"/>
      <c r="F65" s="314"/>
      <c r="G65" s="314"/>
      <c r="H65" s="314"/>
      <c r="I65" s="314"/>
      <c r="J65" s="314"/>
    </row>
    <row r="66" spans="1:10" s="6" customFormat="1" x14ac:dyDescent="0.3">
      <c r="A66" s="301"/>
      <c r="B66" s="85" t="s">
        <v>2109</v>
      </c>
      <c r="C66" s="315" t="s">
        <v>2113</v>
      </c>
      <c r="D66" s="315" t="s">
        <v>2114</v>
      </c>
      <c r="E66" s="767" t="s">
        <v>2097</v>
      </c>
      <c r="F66" s="767"/>
      <c r="G66" s="767"/>
      <c r="H66" s="767"/>
      <c r="I66" s="767"/>
      <c r="J66" s="767"/>
    </row>
    <row r="67" spans="1:10" s="54" customFormat="1" ht="13.5" customHeight="1" x14ac:dyDescent="0.3">
      <c r="A67" s="306"/>
      <c r="B67" s="85"/>
      <c r="C67" s="315"/>
      <c r="D67" s="315"/>
      <c r="E67" s="315"/>
      <c r="F67" s="315"/>
      <c r="G67" s="315"/>
      <c r="H67" s="315"/>
      <c r="I67" s="315"/>
      <c r="J67" s="315"/>
    </row>
    <row r="68" spans="1:10" s="54" customFormat="1" ht="27.75" customHeight="1" x14ac:dyDescent="0.3">
      <c r="A68" s="306"/>
      <c r="B68" s="400"/>
      <c r="C68" s="399"/>
      <c r="D68" s="399"/>
      <c r="E68" s="768"/>
      <c r="F68" s="768"/>
      <c r="G68" s="768"/>
      <c r="H68" s="768"/>
      <c r="I68" s="768"/>
      <c r="J68" s="768"/>
    </row>
    <row r="69" spans="1:10" s="54" customFormat="1" ht="27.75" customHeight="1" x14ac:dyDescent="0.3">
      <c r="A69" s="306"/>
      <c r="B69" s="400"/>
      <c r="C69" s="399"/>
      <c r="D69" s="399"/>
      <c r="E69" s="768"/>
      <c r="F69" s="768"/>
      <c r="G69" s="768"/>
      <c r="H69" s="768"/>
      <c r="I69" s="768"/>
      <c r="J69" s="768"/>
    </row>
    <row r="70" spans="1:10" s="54" customFormat="1" ht="27.75" customHeight="1" x14ac:dyDescent="0.3">
      <c r="A70" s="306"/>
      <c r="B70" s="400"/>
      <c r="C70" s="399"/>
      <c r="D70" s="399"/>
      <c r="E70" s="768"/>
      <c r="F70" s="768"/>
      <c r="G70" s="768"/>
      <c r="H70" s="768"/>
      <c r="I70" s="768"/>
      <c r="J70" s="768"/>
    </row>
    <row r="71" spans="1:10" s="54" customFormat="1" ht="27.75" customHeight="1" x14ac:dyDescent="0.3">
      <c r="A71" s="306"/>
      <c r="B71" s="400"/>
      <c r="C71" s="399"/>
      <c r="D71" s="399"/>
      <c r="E71" s="768"/>
      <c r="F71" s="768"/>
      <c r="G71" s="768"/>
      <c r="H71" s="768"/>
      <c r="I71" s="768"/>
      <c r="J71" s="768"/>
    </row>
    <row r="72" spans="1:10" s="54" customFormat="1" ht="27.75" customHeight="1" x14ac:dyDescent="0.3">
      <c r="A72" s="306"/>
      <c r="B72" s="400"/>
      <c r="C72" s="399"/>
      <c r="D72" s="399"/>
      <c r="E72" s="768"/>
      <c r="F72" s="768"/>
      <c r="G72" s="768"/>
      <c r="H72" s="768"/>
      <c r="I72" s="768"/>
      <c r="J72" s="768"/>
    </row>
    <row r="73" spans="1:10" s="54" customFormat="1" x14ac:dyDescent="0.3">
      <c r="A73" s="306"/>
      <c r="B73" s="98"/>
      <c r="C73" s="314"/>
      <c r="D73" s="314"/>
      <c r="E73" s="314"/>
      <c r="F73" s="314"/>
      <c r="G73" s="314"/>
      <c r="H73" s="314"/>
      <c r="I73" s="314"/>
      <c r="J73" s="314"/>
    </row>
    <row r="74" spans="1:10" s="6" customFormat="1" x14ac:dyDescent="0.3">
      <c r="A74" s="301"/>
      <c r="B74" s="85" t="s">
        <v>2110</v>
      </c>
      <c r="C74" s="315" t="s">
        <v>2096</v>
      </c>
      <c r="D74" s="315" t="s">
        <v>2098</v>
      </c>
      <c r="E74" s="767" t="s">
        <v>2097</v>
      </c>
      <c r="F74" s="767"/>
      <c r="G74" s="767"/>
      <c r="H74" s="767"/>
      <c r="I74" s="767"/>
      <c r="J74" s="767"/>
    </row>
    <row r="75" spans="1:10" s="54" customFormat="1" ht="13.5" customHeight="1" x14ac:dyDescent="0.3">
      <c r="A75" s="306"/>
      <c r="B75" s="85"/>
      <c r="C75" s="315"/>
      <c r="D75" s="315"/>
      <c r="E75" s="315"/>
      <c r="F75" s="315"/>
      <c r="G75" s="315"/>
      <c r="H75" s="315"/>
      <c r="I75" s="315"/>
      <c r="J75" s="315"/>
    </row>
    <row r="76" spans="1:10" s="54" customFormat="1" ht="27.75" customHeight="1" x14ac:dyDescent="0.3">
      <c r="A76" s="306"/>
      <c r="B76" s="400"/>
      <c r="C76" s="399"/>
      <c r="D76" s="399"/>
      <c r="E76" s="768"/>
      <c r="F76" s="768"/>
      <c r="G76" s="768"/>
      <c r="H76" s="768"/>
      <c r="I76" s="768"/>
      <c r="J76" s="768"/>
    </row>
    <row r="77" spans="1:10" s="54" customFormat="1" ht="27.75" customHeight="1" x14ac:dyDescent="0.3">
      <c r="A77" s="306"/>
      <c r="B77" s="400"/>
      <c r="C77" s="399"/>
      <c r="D77" s="399"/>
      <c r="E77" s="768"/>
      <c r="F77" s="768"/>
      <c r="G77" s="768"/>
      <c r="H77" s="768"/>
      <c r="I77" s="768"/>
      <c r="J77" s="768"/>
    </row>
    <row r="78" spans="1:10" s="54" customFormat="1" ht="27.75" customHeight="1" x14ac:dyDescent="0.3">
      <c r="A78" s="306"/>
      <c r="B78" s="400"/>
      <c r="C78" s="399"/>
      <c r="D78" s="399"/>
      <c r="E78" s="768"/>
      <c r="F78" s="768"/>
      <c r="G78" s="768"/>
      <c r="H78" s="768"/>
      <c r="I78" s="768"/>
      <c r="J78" s="768"/>
    </row>
    <row r="79" spans="1:10" s="54" customFormat="1" ht="27.75" customHeight="1" x14ac:dyDescent="0.3">
      <c r="A79" s="306"/>
      <c r="B79" s="400"/>
      <c r="C79" s="399"/>
      <c r="D79" s="399"/>
      <c r="E79" s="768"/>
      <c r="F79" s="768"/>
      <c r="G79" s="768"/>
      <c r="H79" s="768"/>
      <c r="I79" s="768"/>
      <c r="J79" s="768"/>
    </row>
    <row r="80" spans="1:10" s="54" customFormat="1" ht="27.75" customHeight="1" x14ac:dyDescent="0.3">
      <c r="A80" s="306"/>
      <c r="B80" s="400"/>
      <c r="C80" s="399"/>
      <c r="D80" s="399"/>
      <c r="E80" s="768"/>
      <c r="F80" s="768"/>
      <c r="G80" s="768"/>
      <c r="H80" s="768"/>
      <c r="I80" s="768"/>
      <c r="J80" s="768"/>
    </row>
    <row r="81" spans="1:11" s="54" customFormat="1" x14ac:dyDescent="0.3">
      <c r="A81" s="306"/>
      <c r="B81" s="98"/>
      <c r="C81" s="314"/>
      <c r="D81" s="314"/>
      <c r="E81" s="321"/>
      <c r="F81" s="321"/>
      <c r="G81" s="321"/>
      <c r="H81" s="321"/>
      <c r="I81" s="321"/>
      <c r="J81" s="321"/>
    </row>
    <row r="82" spans="1:11" s="6" customFormat="1" ht="15.75" customHeight="1" x14ac:dyDescent="0.3">
      <c r="A82" s="59" t="s">
        <v>105</v>
      </c>
      <c r="B82" s="60" t="s">
        <v>106</v>
      </c>
      <c r="C82" s="61"/>
      <c r="D82" s="61"/>
      <c r="E82" s="62"/>
      <c r="F82" s="62"/>
      <c r="G82" s="62"/>
      <c r="H82" s="62"/>
      <c r="I82" s="62"/>
      <c r="J82" s="62"/>
    </row>
    <row r="83" spans="1:11" ht="13.5" customHeight="1" x14ac:dyDescent="0.3">
      <c r="A83" s="306"/>
      <c r="B83" s="56"/>
      <c r="C83" s="57"/>
      <c r="D83" s="57"/>
      <c r="E83" s="56"/>
      <c r="F83" s="56"/>
      <c r="G83" s="56"/>
      <c r="H83" s="56"/>
      <c r="I83" s="56"/>
      <c r="J83" s="56"/>
    </row>
    <row r="84" spans="1:11" s="64" customFormat="1" x14ac:dyDescent="0.3">
      <c r="A84" s="63"/>
      <c r="B84" s="308" t="s">
        <v>107</v>
      </c>
      <c r="C84" s="308" t="s">
        <v>108</v>
      </c>
      <c r="D84" s="769" t="s">
        <v>109</v>
      </c>
      <c r="E84" s="769"/>
      <c r="F84" s="769"/>
      <c r="G84" s="769"/>
      <c r="H84" s="769"/>
      <c r="I84" s="769"/>
      <c r="J84" s="769"/>
    </row>
    <row r="85" spans="1:11" ht="13.5" customHeight="1" x14ac:dyDescent="0.3">
      <c r="A85" s="306"/>
      <c r="B85" s="56"/>
      <c r="C85" s="57"/>
      <c r="D85" s="57"/>
      <c r="E85" s="56"/>
      <c r="F85" s="56"/>
      <c r="G85" s="56"/>
      <c r="H85" s="56"/>
      <c r="I85" s="56"/>
      <c r="J85" s="56"/>
    </row>
    <row r="86" spans="1:11" s="64" customFormat="1" ht="27.75" customHeight="1" x14ac:dyDescent="0.25">
      <c r="A86" s="63"/>
      <c r="B86" s="129">
        <v>2017</v>
      </c>
      <c r="C86" s="431"/>
      <c r="D86" s="770"/>
      <c r="E86" s="771"/>
      <c r="F86" s="771"/>
      <c r="G86" s="771"/>
      <c r="H86" s="771"/>
      <c r="I86" s="771"/>
      <c r="J86" s="772"/>
    </row>
    <row r="87" spans="1:11" s="64" customFormat="1" ht="27.75" customHeight="1" x14ac:dyDescent="0.25">
      <c r="A87" s="63"/>
      <c r="B87" s="129">
        <v>2016</v>
      </c>
      <c r="C87" s="400"/>
      <c r="D87" s="749"/>
      <c r="E87" s="773"/>
      <c r="F87" s="773"/>
      <c r="G87" s="773"/>
      <c r="H87" s="773"/>
      <c r="I87" s="773"/>
      <c r="J87" s="774"/>
    </row>
    <row r="88" spans="1:11" s="64" customFormat="1" ht="27.75" customHeight="1" x14ac:dyDescent="0.25">
      <c r="A88" s="63"/>
      <c r="B88" s="129">
        <v>2015</v>
      </c>
      <c r="C88" s="400"/>
      <c r="D88" s="749"/>
      <c r="E88" s="773"/>
      <c r="F88" s="773"/>
      <c r="G88" s="773"/>
      <c r="H88" s="773"/>
      <c r="I88" s="773"/>
      <c r="J88" s="774"/>
    </row>
    <row r="89" spans="1:11" s="64" customFormat="1" ht="27.75" customHeight="1" x14ac:dyDescent="0.25">
      <c r="A89" s="63"/>
      <c r="B89" s="129">
        <v>2014</v>
      </c>
      <c r="C89" s="400"/>
      <c r="D89" s="749"/>
      <c r="E89" s="773"/>
      <c r="F89" s="773"/>
      <c r="G89" s="773"/>
      <c r="H89" s="773"/>
      <c r="I89" s="773"/>
      <c r="J89" s="774"/>
    </row>
    <row r="90" spans="1:11" ht="13.5" customHeight="1" x14ac:dyDescent="0.3">
      <c r="A90" s="306"/>
      <c r="B90" s="56"/>
      <c r="C90" s="57"/>
      <c r="D90" s="57"/>
      <c r="E90" s="56"/>
      <c r="F90" s="56"/>
      <c r="G90" s="56"/>
      <c r="H90" s="56"/>
      <c r="I90" s="56"/>
      <c r="J90" s="56"/>
    </row>
    <row r="91" spans="1:11" s="67" customFormat="1" ht="60" customHeight="1" x14ac:dyDescent="0.3">
      <c r="A91" s="139"/>
      <c r="B91" s="65"/>
      <c r="C91" s="66"/>
      <c r="D91" s="66"/>
      <c r="F91" s="68" t="str">
        <f>+'CRITERIOS DE ACEPTACION'!C5</f>
        <v>AMPLIADA</v>
      </c>
      <c r="G91" s="68" t="str">
        <f>+'CRITERIOS DE ACEPTACION'!D5</f>
        <v>ESTANDAR</v>
      </c>
      <c r="H91" s="68" t="str">
        <f>+'CRITERIOS DE ACEPTACION'!E5</f>
        <v>BASICA</v>
      </c>
      <c r="I91" s="68" t="str">
        <f>+'CRITERIOS DE ACEPTACION'!F5</f>
        <v>RESTRINGIDA</v>
      </c>
      <c r="J91" s="68" t="str">
        <f>+'CRITERIOS DE ACEPTACION'!G5</f>
        <v>FMO</v>
      </c>
      <c r="K91" s="69"/>
    </row>
    <row r="92" spans="1:11" s="67" customFormat="1" ht="12.75" customHeight="1" x14ac:dyDescent="0.3">
      <c r="A92" s="139"/>
      <c r="B92" s="65"/>
      <c r="C92" s="66"/>
      <c r="D92" s="66"/>
      <c r="F92" s="765"/>
      <c r="G92" s="765"/>
      <c r="H92" s="765"/>
      <c r="I92" s="765"/>
      <c r="J92" s="765"/>
      <c r="K92" s="70"/>
    </row>
    <row r="93" spans="1:11" s="73" customFormat="1" ht="39.75" customHeight="1" x14ac:dyDescent="0.3">
      <c r="A93" s="59" t="s">
        <v>113</v>
      </c>
      <c r="B93" s="72" t="s">
        <v>225</v>
      </c>
      <c r="C93" s="139" t="s">
        <v>226</v>
      </c>
      <c r="D93" s="139" t="s">
        <v>110</v>
      </c>
      <c r="F93" s="128">
        <f>COUNTIF(F95:F106,'OTROS CRITERIOS'!C$7)</f>
        <v>5</v>
      </c>
      <c r="G93" s="128">
        <f>COUNTIF(G95:G106,'OTROS CRITERIOS'!D$7)</f>
        <v>0</v>
      </c>
      <c r="H93" s="128">
        <f>COUNTIF(H95:H106,'OTROS CRITERIOS'!E$7)</f>
        <v>0</v>
      </c>
      <c r="I93" s="128">
        <f>COUNTIF(I95:I106,'OTROS CRITERIOS'!F$7)</f>
        <v>1</v>
      </c>
      <c r="J93" s="128">
        <f>COUNTIF(J95:J106,'OTROS CRITERIOS'!G$7)</f>
        <v>1</v>
      </c>
    </row>
    <row r="94" spans="1:11" ht="13.5" customHeight="1" x14ac:dyDescent="0.3">
      <c r="B94" s="56"/>
      <c r="C94" s="57"/>
      <c r="D94" s="57"/>
      <c r="E94" s="56"/>
      <c r="F94" s="56"/>
      <c r="G94" s="56"/>
      <c r="H94" s="56"/>
      <c r="I94" s="56"/>
      <c r="J94" s="56"/>
    </row>
    <row r="95" spans="1:11" s="76" customFormat="1" ht="39.75" customHeight="1" x14ac:dyDescent="0.3">
      <c r="A95" s="74" t="s">
        <v>40</v>
      </c>
      <c r="B95" s="75" t="str">
        <f>+SELECCION!C12</f>
        <v>Tiempo de haber comenzado a operar formalmente (en años cumplidos)</v>
      </c>
      <c r="C95" s="669">
        <f>+SELECCIÓN!B1</f>
        <v>0</v>
      </c>
      <c r="D95" s="129"/>
      <c r="E95" s="78"/>
      <c r="F95" s="117" t="str">
        <f>+IF('CRITERIOS DE SELECCION'!AA6=1,'OTROS CRITERIOS'!C$7,"")</f>
        <v/>
      </c>
      <c r="G95" s="117" t="str">
        <f>+IF('CRITERIOS DE SELECCION'!AB6=1,'OTROS CRITERIOS'!D$7,"")</f>
        <v/>
      </c>
      <c r="H95" s="117" t="str">
        <f>+IF('CRITERIOS DE SELECCION'!AC6=1,'OTROS CRITERIOS'!E$7,"")</f>
        <v/>
      </c>
      <c r="I95" s="117" t="str">
        <f>+IF('CRITERIOS DE SELECCION'!AD6=1,'OTROS CRITERIOS'!F$7,"")</f>
        <v/>
      </c>
      <c r="J95" s="117" t="str">
        <f>+IF('CRITERIOS DE SELECCION'!AE6=1,'OTROS CRITERIOS'!G$7,"")</f>
        <v>X</v>
      </c>
      <c r="K95" s="78"/>
    </row>
    <row r="96" spans="1:11" s="76" customFormat="1" ht="39.75" customHeight="1" x14ac:dyDescent="0.3">
      <c r="A96" s="74" t="s">
        <v>40</v>
      </c>
      <c r="B96" s="75" t="str">
        <f>+SELECCION!C13</f>
        <v>Actividad económica a la que se dedica</v>
      </c>
      <c r="C96" s="669">
        <f>+SELECCIÓN!B2</f>
        <v>0</v>
      </c>
      <c r="D96" s="129"/>
      <c r="E96" s="78"/>
      <c r="F96" s="117" t="str">
        <f>+IF('CRITERIOS DE SELECCION'!AA7=1,'OTROS CRITERIOS'!C$7,"")</f>
        <v/>
      </c>
      <c r="G96" s="117" t="str">
        <f>+IF('CRITERIOS DE SELECCION'!AB7=1,'OTROS CRITERIOS'!D$7,"")</f>
        <v/>
      </c>
      <c r="H96" s="117" t="str">
        <f>+IF('CRITERIOS DE SELECCION'!AC7=1,'OTROS CRITERIOS'!E$7,"")</f>
        <v/>
      </c>
      <c r="I96" s="117" t="str">
        <f>+IF('CRITERIOS DE SELECCION'!AD7=1,'OTROS CRITERIOS'!F$7,"")</f>
        <v/>
      </c>
      <c r="J96" s="117" t="str">
        <f>+IF('CRITERIOS DE SELECCION'!AE7=1,'OTROS CRITERIOS'!G$7,"")</f>
        <v/>
      </c>
      <c r="K96" s="78"/>
    </row>
    <row r="97" spans="1:11" s="76" customFormat="1" ht="39.75" customHeight="1" x14ac:dyDescent="0.3">
      <c r="A97" s="74" t="s">
        <v>40</v>
      </c>
      <c r="B97" s="75" t="str">
        <f>+'CRITERIOS DE ACEPTACION'!B10</f>
        <v>Cambios significativos en línea de negocios / nuevos productos</v>
      </c>
      <c r="C97" s="146" t="s">
        <v>112</v>
      </c>
      <c r="D97" s="129"/>
      <c r="E97" s="78"/>
      <c r="F97" s="117" t="str">
        <f>+IF('CRITERIOS DE ACEPTACION'!R10=1,'OTROS CRITERIOS'!C$7,"")</f>
        <v>√</v>
      </c>
      <c r="G97" s="117" t="str">
        <f>+IF('CRITERIOS DE ACEPTACION'!S10=1,'OTROS CRITERIOS'!D$7,"")</f>
        <v/>
      </c>
      <c r="H97" s="117" t="str">
        <f>+IF('CRITERIOS DE ACEPTACION'!T10=1,'OTROS CRITERIOS'!E$7,"")</f>
        <v/>
      </c>
      <c r="I97" s="117" t="str">
        <f>+IF('CRITERIOS DE ACEPTACION'!U10=1,'OTROS CRITERIOS'!F$7,"")</f>
        <v/>
      </c>
      <c r="J97" s="117" t="str">
        <f>+IF('CRITERIOS DE ACEPTACION'!V10=1,'OTROS CRITERIOS'!G$7,"")</f>
        <v/>
      </c>
      <c r="K97" s="78"/>
    </row>
    <row r="98" spans="1:11" s="76" customFormat="1" ht="39.75" customHeight="1" x14ac:dyDescent="0.3">
      <c r="A98" s="74" t="s">
        <v>40</v>
      </c>
      <c r="B98" s="75" t="str">
        <f>+SELECCION!C14</f>
        <v>Domicilio legal de la empresa</v>
      </c>
      <c r="C98" s="669">
        <f>+SELECCIÓN!B3</f>
        <v>0</v>
      </c>
      <c r="D98" s="129"/>
      <c r="E98" s="78"/>
      <c r="F98" s="117" t="str">
        <f>+IF('CRITERIOS DE SELECCION'!AA8=1,'OTROS CRITERIOS'!C$7,"")</f>
        <v/>
      </c>
      <c r="G98" s="117" t="str">
        <f>+IF('CRITERIOS DE SELECCION'!AB8=1,'OTROS CRITERIOS'!D$7,"")</f>
        <v/>
      </c>
      <c r="H98" s="117" t="str">
        <f>+IF('CRITERIOS DE SELECCION'!AC8=1,'OTROS CRITERIOS'!E$7,"")</f>
        <v/>
      </c>
      <c r="I98" s="117" t="str">
        <f>+IF('CRITERIOS DE SELECCION'!AD8=1,'OTROS CRITERIOS'!F$7,"")</f>
        <v/>
      </c>
      <c r="J98" s="117" t="str">
        <f>+IF('CRITERIOS DE SELECCION'!AE8=1,'OTROS CRITERIOS'!G$7,"")</f>
        <v/>
      </c>
      <c r="K98" s="78"/>
    </row>
    <row r="99" spans="1:11" s="76" customFormat="1" ht="39.75" customHeight="1" x14ac:dyDescent="0.3">
      <c r="A99" s="74" t="s">
        <v>40</v>
      </c>
      <c r="B99" s="75" t="str">
        <f>+SELECCION!C20</f>
        <v>Domicilio legal del representante y/o de los socios mayoritarios</v>
      </c>
      <c r="C99" s="133" t="str">
        <f>+SELECCIÓN!C9</f>
        <v/>
      </c>
      <c r="D99" s="129"/>
      <c r="E99" s="78"/>
      <c r="F99" s="117" t="str">
        <f>+IF('CRITERIOS DE SELECCION'!AA11=1,'OTROS CRITERIOS'!C$7,"")</f>
        <v/>
      </c>
      <c r="G99" s="117" t="str">
        <f>+IF('CRITERIOS DE SELECCION'!AB11=1,'OTROS CRITERIOS'!D$7,"")</f>
        <v/>
      </c>
      <c r="H99" s="117" t="str">
        <f>+IF('CRITERIOS DE SELECCION'!AC11=1,'OTROS CRITERIOS'!E$7,"")</f>
        <v/>
      </c>
      <c r="I99" s="117" t="str">
        <f>+IF('CRITERIOS DE SELECCION'!AD11=1,'OTROS CRITERIOS'!F$7,"")</f>
        <v/>
      </c>
      <c r="J99" s="117" t="str">
        <f>+IF('CRITERIOS DE SELECCION'!AE11=1,'OTROS CRITERIOS'!G$7,"")</f>
        <v/>
      </c>
      <c r="K99" s="78"/>
    </row>
    <row r="100" spans="1:11" s="76" customFormat="1" ht="39.75" customHeight="1" x14ac:dyDescent="0.3">
      <c r="A100" s="74" t="s">
        <v>40</v>
      </c>
      <c r="B100" s="75" t="str">
        <f>+SELECCION!C22</f>
        <v>Administración de la empresa</v>
      </c>
      <c r="C100" s="670">
        <f>+SELECCIÓN!B11</f>
        <v>0</v>
      </c>
      <c r="D100" s="130"/>
      <c r="E100" s="78"/>
      <c r="F100" s="117" t="str">
        <f>+IF('CRITERIOS DE SELECCION'!AA12=1,'OTROS CRITERIOS'!C$7,"")</f>
        <v/>
      </c>
      <c r="G100" s="117" t="str">
        <f>+IF('CRITERIOS DE SELECCION'!AB12=1,'OTROS CRITERIOS'!D$7,"")</f>
        <v/>
      </c>
      <c r="H100" s="117" t="str">
        <f>+IF('CRITERIOS DE SELECCION'!AC12=1,'OTROS CRITERIOS'!E$7,"")</f>
        <v/>
      </c>
      <c r="I100" s="117" t="str">
        <f>+IF('CRITERIOS DE SELECCION'!AD12=1,'OTROS CRITERIOS'!F$7,"")</f>
        <v/>
      </c>
      <c r="J100" s="117" t="str">
        <f>+IF('CRITERIOS DE SELECCION'!AE12=1,'OTROS CRITERIOS'!G$7,"")</f>
        <v/>
      </c>
      <c r="K100" s="78"/>
    </row>
    <row r="101" spans="1:11" s="76" customFormat="1" ht="39.75" customHeight="1" x14ac:dyDescent="0.3">
      <c r="A101" s="74" t="s">
        <v>40</v>
      </c>
      <c r="B101" s="75" t="str">
        <f>+'CRITERIOS DE ACEPTACION'!B15</f>
        <v>Opinión del Analista sobre la calidad de la administración</v>
      </c>
      <c r="C101" s="146" t="s">
        <v>112</v>
      </c>
      <c r="D101" s="130"/>
      <c r="E101" s="78"/>
      <c r="F101" s="117" t="str">
        <f>+IF('CRITERIOS DE ACEPTACION'!R15=1,'OTROS CRITERIOS'!C$7,"")</f>
        <v>√</v>
      </c>
      <c r="G101" s="117" t="str">
        <f>+IF('CRITERIOS DE ACEPTACION'!S15=1,'OTROS CRITERIOS'!D$7,"")</f>
        <v/>
      </c>
      <c r="H101" s="117" t="str">
        <f>+IF('CRITERIOS DE ACEPTACION'!T15=1,'OTROS CRITERIOS'!E$7,"")</f>
        <v/>
      </c>
      <c r="I101" s="117" t="str">
        <f>+IF('CRITERIOS DE ACEPTACION'!U15=1,'OTROS CRITERIOS'!F$7,"")</f>
        <v/>
      </c>
      <c r="J101" s="117" t="str">
        <f>+IF('CRITERIOS DE ACEPTACION'!V15=1,'OTROS CRITERIOS'!G$7,"")</f>
        <v/>
      </c>
      <c r="K101" s="78"/>
    </row>
    <row r="102" spans="1:11" s="76" customFormat="1" ht="39.75" customHeight="1" x14ac:dyDescent="0.3">
      <c r="A102" s="74" t="s">
        <v>40</v>
      </c>
      <c r="B102" s="75" t="str">
        <f>+SELECCION!C23</f>
        <v>Sucesión / Continuidad de la empresa</v>
      </c>
      <c r="C102" s="670">
        <f>+SELECCIÓN!B12</f>
        <v>0</v>
      </c>
      <c r="D102" s="130"/>
      <c r="E102" s="78"/>
      <c r="F102" s="117" t="str">
        <f>+IF('CRITERIOS DE SELECCION'!AA13=1,'OTROS CRITERIOS'!C$7,"")</f>
        <v/>
      </c>
      <c r="G102" s="117" t="str">
        <f>+IF('CRITERIOS DE SELECCION'!AB13=1,'OTROS CRITERIOS'!D$7,"")</f>
        <v/>
      </c>
      <c r="H102" s="117" t="str">
        <f>+IF('CRITERIOS DE SELECCION'!AC13=1,'OTROS CRITERIOS'!E$7,"")</f>
        <v/>
      </c>
      <c r="I102" s="117" t="str">
        <f>+IF('CRITERIOS DE SELECCION'!AD13=1,'OTROS CRITERIOS'!F$7,"")</f>
        <v/>
      </c>
      <c r="J102" s="117" t="str">
        <f>+IF('CRITERIOS DE SELECCION'!AE13=1,'OTROS CRITERIOS'!G$7,"")</f>
        <v/>
      </c>
      <c r="K102" s="78"/>
    </row>
    <row r="103" spans="1:11" s="76" customFormat="1" ht="39.75" customHeight="1" x14ac:dyDescent="0.3">
      <c r="A103" s="74" t="s">
        <v>40</v>
      </c>
      <c r="B103" s="75" t="str">
        <f>+'CRITERIOS DE ACEPTACION'!B11</f>
        <v>Cambios significativos en socios o principales gerencias</v>
      </c>
      <c r="C103" s="146" t="s">
        <v>112</v>
      </c>
      <c r="D103" s="129"/>
      <c r="E103" s="78"/>
      <c r="F103" s="117" t="str">
        <f>+IF('CRITERIOS DE ACEPTACION'!R11=1,'OTROS CRITERIOS'!C$7,"")</f>
        <v>√</v>
      </c>
      <c r="G103" s="117" t="str">
        <f>+IF('CRITERIOS DE ACEPTACION'!S11=1,'OTROS CRITERIOS'!D$7,"")</f>
        <v/>
      </c>
      <c r="H103" s="117" t="str">
        <f>+IF('CRITERIOS DE ACEPTACION'!T11=1,'OTROS CRITERIOS'!E$7,"")</f>
        <v/>
      </c>
      <c r="I103" s="117" t="str">
        <f>+IF('CRITERIOS DE ACEPTACION'!U11=1,'OTROS CRITERIOS'!F$7,"")</f>
        <v/>
      </c>
      <c r="J103" s="117" t="str">
        <f>+IF('CRITERIOS DE ACEPTACION'!V11=1,'OTROS CRITERIOS'!G$7,"")</f>
        <v/>
      </c>
      <c r="K103" s="78"/>
    </row>
    <row r="104" spans="1:11" s="76" customFormat="1" ht="39.75" customHeight="1" x14ac:dyDescent="0.3">
      <c r="A104" s="74" t="s">
        <v>40</v>
      </c>
      <c r="B104" s="75" t="str">
        <f>+'CRITERIOS DE ACEPTACION'!B12</f>
        <v>Número de empleados</v>
      </c>
      <c r="C104" s="670">
        <f>+SELECCIÓN!B10</f>
        <v>0</v>
      </c>
      <c r="D104" s="252"/>
      <c r="E104" s="78"/>
      <c r="F104" s="117" t="str">
        <f>+IF('CRITERIOS DE ACEPTACION'!R12=1,'OTROS CRITERIOS'!C$7,"")</f>
        <v/>
      </c>
      <c r="G104" s="117" t="str">
        <f>+IF('CRITERIOS DE ACEPTACION'!S12=1,'OTROS CRITERIOS'!D$7,"")</f>
        <v/>
      </c>
      <c r="H104" s="117" t="str">
        <f>+IF('CRITERIOS DE ACEPTACION'!T12=1,'OTROS CRITERIOS'!E$7,"")</f>
        <v/>
      </c>
      <c r="I104" s="117" t="str">
        <f>+IF('CRITERIOS DE ACEPTACION'!U12=1,'OTROS CRITERIOS'!F$7,"")</f>
        <v/>
      </c>
      <c r="J104" s="117" t="str">
        <f>+IF('CRITERIOS DE ACEPTACION'!V12=1,'OTROS CRITERIOS'!G$7,"")</f>
        <v/>
      </c>
      <c r="K104" s="78"/>
    </row>
    <row r="105" spans="1:11" s="76" customFormat="1" ht="39.75" customHeight="1" x14ac:dyDescent="0.3">
      <c r="A105" s="74" t="s">
        <v>40</v>
      </c>
      <c r="B105" s="75" t="str">
        <f>+'CRITERIOS DE ACEPTACION'!B13</f>
        <v>Bienes inmuebles a nombre del solicitante en Registro Público</v>
      </c>
      <c r="C105" s="146" t="s">
        <v>112</v>
      </c>
      <c r="D105" s="129"/>
      <c r="E105" s="78"/>
      <c r="F105" s="117" t="str">
        <f>+IF('CRITERIOS DE ACEPTACION'!R13=1,'OTROS CRITERIOS'!C$7,"")</f>
        <v>√</v>
      </c>
      <c r="G105" s="117" t="str">
        <f>+IF('CRITERIOS DE ACEPTACION'!S13=1,'OTROS CRITERIOS'!D$7,"")</f>
        <v/>
      </c>
      <c r="H105" s="117" t="str">
        <f>+IF('CRITERIOS DE ACEPTACION'!T13=1,'OTROS CRITERIOS'!E$7,"")</f>
        <v/>
      </c>
      <c r="I105" s="117" t="str">
        <f>+IF('CRITERIOS DE ACEPTACION'!U13=1,'OTROS CRITERIOS'!F$7,"")</f>
        <v/>
      </c>
      <c r="J105" s="117" t="str">
        <f>+IF('CRITERIOS DE ACEPTACION'!V13=1,'OTROS CRITERIOS'!G$7,"")</f>
        <v/>
      </c>
      <c r="K105" s="78"/>
    </row>
    <row r="106" spans="1:11" s="76" customFormat="1" ht="39.75" customHeight="1" x14ac:dyDescent="0.3">
      <c r="A106" s="74" t="s">
        <v>40</v>
      </c>
      <c r="B106" s="75" t="str">
        <f>+'CRITERIOS DE ACEPTACION'!B14</f>
        <v>Visita al cliente</v>
      </c>
      <c r="C106" s="146" t="s">
        <v>112</v>
      </c>
      <c r="D106" s="129"/>
      <c r="E106" s="78"/>
      <c r="F106" s="117" t="str">
        <f>+IF('CRITERIOS DE ACEPTACION'!R14=1,'OTROS CRITERIOS'!C$7,"")</f>
        <v>√</v>
      </c>
      <c r="G106" s="117" t="str">
        <f>+IF('CRITERIOS DE ACEPTACION'!S14=1,'OTROS CRITERIOS'!D$7,"")</f>
        <v/>
      </c>
      <c r="H106" s="117" t="str">
        <f>+IF('CRITERIOS DE ACEPTACION'!T14=1,'OTROS CRITERIOS'!E$7,"")</f>
        <v/>
      </c>
      <c r="I106" s="117" t="str">
        <f>+IF('CRITERIOS DE ACEPTACION'!U14=1,'OTROS CRITERIOS'!F$7,"")</f>
        <v>√</v>
      </c>
      <c r="J106" s="117" t="str">
        <f>+IF('CRITERIOS DE ACEPTACION'!V14=1,'OTROS CRITERIOS'!G$7,"")</f>
        <v/>
      </c>
      <c r="K106" s="78"/>
    </row>
    <row r="107" spans="1:11" ht="13.5" customHeight="1" x14ac:dyDescent="0.3">
      <c r="B107" s="131"/>
      <c r="C107" s="132"/>
      <c r="D107" s="132"/>
      <c r="E107" s="131"/>
      <c r="F107" s="131"/>
      <c r="G107" s="131"/>
      <c r="H107" s="131"/>
      <c r="I107" s="131"/>
      <c r="J107" s="131"/>
    </row>
    <row r="108" spans="1:11" s="151" customFormat="1" ht="57" customHeight="1" x14ac:dyDescent="0.3">
      <c r="A108" s="150"/>
      <c r="B108" s="741"/>
      <c r="C108" s="742"/>
      <c r="D108" s="742"/>
      <c r="E108" s="742"/>
      <c r="F108" s="742"/>
      <c r="G108" s="742"/>
      <c r="H108" s="742"/>
      <c r="I108" s="742"/>
      <c r="J108" s="743"/>
    </row>
    <row r="109" spans="1:11" ht="13.5" customHeight="1" x14ac:dyDescent="0.3">
      <c r="B109" s="56"/>
      <c r="C109" s="57"/>
      <c r="D109" s="57"/>
      <c r="E109" s="56"/>
      <c r="F109" s="56"/>
      <c r="G109" s="56"/>
      <c r="H109" s="56"/>
      <c r="I109" s="56"/>
      <c r="J109" s="56"/>
    </row>
    <row r="110" spans="1:11" ht="60.75" customHeight="1" x14ac:dyDescent="0.3">
      <c r="A110" s="138">
        <v>3</v>
      </c>
      <c r="B110" s="116" t="s">
        <v>111</v>
      </c>
      <c r="C110" s="57"/>
      <c r="D110" s="57"/>
      <c r="E110" s="56"/>
      <c r="F110" s="68" t="str">
        <f>+'CRITERIOS DE ACEPTACION'!C5</f>
        <v>AMPLIADA</v>
      </c>
      <c r="G110" s="68" t="str">
        <f>+'CRITERIOS DE ACEPTACION'!D5</f>
        <v>ESTANDAR</v>
      </c>
      <c r="H110" s="68" t="str">
        <f>+'CRITERIOS DE ACEPTACION'!E5</f>
        <v>BASICA</v>
      </c>
      <c r="I110" s="68" t="str">
        <f>+'CRITERIOS DE ACEPTACION'!F5</f>
        <v>RESTRINGIDA</v>
      </c>
      <c r="J110" s="68" t="str">
        <f>+'CRITERIOS DE ACEPTACION'!G5</f>
        <v>FMO</v>
      </c>
    </row>
    <row r="111" spans="1:11" s="67" customFormat="1" ht="12.75" customHeight="1" x14ac:dyDescent="0.3">
      <c r="C111" s="80"/>
      <c r="D111" s="80"/>
      <c r="E111" s="70"/>
      <c r="F111" s="765"/>
      <c r="G111" s="765"/>
      <c r="H111" s="765"/>
      <c r="I111" s="765"/>
      <c r="J111" s="765"/>
      <c r="K111" s="70"/>
    </row>
    <row r="112" spans="1:11" s="73" customFormat="1" ht="39" customHeight="1" x14ac:dyDescent="0.3">
      <c r="A112" s="71"/>
      <c r="B112" s="72" t="s">
        <v>225</v>
      </c>
      <c r="C112" s="139" t="s">
        <v>226</v>
      </c>
      <c r="D112" s="139" t="s">
        <v>110</v>
      </c>
      <c r="F112" s="128">
        <f>COUNTIF(F114:F122,'OTROS CRITERIOS'!C$7)</f>
        <v>2</v>
      </c>
      <c r="G112" s="128">
        <f>COUNTIF(G114:G122,'OTROS CRITERIOS'!D$7)</f>
        <v>1</v>
      </c>
      <c r="H112" s="128">
        <f>COUNTIF(H114:H122,'OTROS CRITERIOS'!E$7)</f>
        <v>0</v>
      </c>
      <c r="I112" s="128">
        <f>COUNTIF(I114:I122,'OTROS CRITERIOS'!F$7)</f>
        <v>0</v>
      </c>
      <c r="J112" s="128">
        <f>COUNTIF(J114:J122,'OTROS CRITERIOS'!G$7)</f>
        <v>2</v>
      </c>
    </row>
    <row r="113" spans="1:11" ht="13.5" customHeight="1" x14ac:dyDescent="0.3">
      <c r="B113" s="131"/>
      <c r="C113" s="132"/>
      <c r="D113" s="132"/>
      <c r="E113" s="131"/>
      <c r="F113" s="131"/>
      <c r="G113" s="131"/>
      <c r="H113" s="131"/>
      <c r="I113" s="131"/>
      <c r="J113" s="131"/>
    </row>
    <row r="114" spans="1:11" s="76" customFormat="1" ht="39" customHeight="1" x14ac:dyDescent="0.3">
      <c r="A114" s="74" t="s">
        <v>40</v>
      </c>
      <c r="B114" s="81" t="str">
        <f>+SELECCION!C24</f>
        <v>Experiencia crediticia del cliente</v>
      </c>
      <c r="C114" s="669">
        <f>+SELECCIÓN!B13</f>
        <v>0</v>
      </c>
      <c r="D114" s="51"/>
      <c r="E114" s="78"/>
      <c r="F114" s="117" t="str">
        <f>+IF('CRITERIOS DE SELECCION'!AA14=1,'OTROS CRITERIOS'!C$7,"")</f>
        <v>√</v>
      </c>
      <c r="G114" s="117" t="str">
        <f>+IF('CRITERIOS DE SELECCION'!AB14=1,'OTROS CRITERIOS'!D$7,"")</f>
        <v/>
      </c>
      <c r="H114" s="117" t="str">
        <f>+IF('CRITERIOS DE SELECCION'!AC14=1,'OTROS CRITERIOS'!E$7,"")</f>
        <v/>
      </c>
      <c r="I114" s="117" t="str">
        <f>+IF('CRITERIOS DE SELECCION'!AD14=1,'OTROS CRITERIOS'!F$7,"")</f>
        <v/>
      </c>
      <c r="J114" s="117" t="str">
        <f>+IF('CRITERIOS DE SELECCION'!AE14=1,'OTROS CRITERIOS'!G$7,"")</f>
        <v/>
      </c>
      <c r="K114" s="78"/>
    </row>
    <row r="115" spans="1:11" s="76" customFormat="1" ht="39" customHeight="1" x14ac:dyDescent="0.3">
      <c r="A115" s="74" t="s">
        <v>40</v>
      </c>
      <c r="B115" s="81" t="str">
        <f>+SELECCION!C25</f>
        <v>Record crediticio en CIC del deudor (diferente de tarjeta de crédito) en meses</v>
      </c>
      <c r="C115" s="133" t="str">
        <f>+SELECCIÓN!C14</f>
        <v/>
      </c>
      <c r="D115" s="52"/>
      <c r="E115" s="78"/>
      <c r="F115" s="117" t="str">
        <f>+IF('CRITERIOS DE SELECCION'!AA15=1,'OTROS CRITERIOS'!C$7,"")</f>
        <v/>
      </c>
      <c r="G115" s="117" t="str">
        <f>+IF('CRITERIOS DE SELECCION'!AB15=1,'OTROS CRITERIOS'!D$7,"")</f>
        <v/>
      </c>
      <c r="H115" s="117" t="str">
        <f>+IF('CRITERIOS DE SELECCION'!AC15=1,'OTROS CRITERIOS'!E$7,"")</f>
        <v/>
      </c>
      <c r="I115" s="117" t="str">
        <f>+IF('CRITERIOS DE SELECCION'!AD15=1,'OTROS CRITERIOS'!F$7,"")</f>
        <v/>
      </c>
      <c r="J115" s="117" t="str">
        <f>+IF('CRITERIOS DE SELECCION'!AE15=1,'OTROS CRITERIOS'!G$7,"")</f>
        <v>X</v>
      </c>
      <c r="K115" s="78"/>
    </row>
    <row r="116" spans="1:11" s="76" customFormat="1" ht="39" customHeight="1" x14ac:dyDescent="0.3">
      <c r="A116" s="74" t="s">
        <v>40</v>
      </c>
      <c r="B116" s="81" t="str">
        <f>+SELECCION!C26</f>
        <v>Nivel CIC del deudor</v>
      </c>
      <c r="C116" s="133" t="str">
        <f>+SELECCIÓN!C15</f>
        <v/>
      </c>
      <c r="D116" s="52"/>
      <c r="E116" s="78"/>
      <c r="F116" s="117" t="str">
        <f>+IF('CRITERIOS DE SELECCION'!AA16=1,'OTROS CRITERIOS'!C$7,"")</f>
        <v/>
      </c>
      <c r="G116" s="117" t="str">
        <f>+IF('CRITERIOS DE SELECCION'!AB16=1,'OTROS CRITERIOS'!D$7,"")</f>
        <v/>
      </c>
      <c r="H116" s="117" t="str">
        <f>+IF('CRITERIOS DE SELECCION'!AC16=1,'OTROS CRITERIOS'!E$7,"")</f>
        <v/>
      </c>
      <c r="I116" s="117" t="str">
        <f>+IF('CRITERIOS DE SELECCION'!AD16=1,'OTROS CRITERIOS'!F$7,"")</f>
        <v/>
      </c>
      <c r="J116" s="117" t="str">
        <f>+IF('CRITERIOS DE SELECCION'!AE16=1,'OTROS CRITERIOS'!G$7,"")</f>
        <v>X</v>
      </c>
      <c r="K116" s="78"/>
    </row>
    <row r="117" spans="1:11" s="76" customFormat="1" ht="39" customHeight="1" x14ac:dyDescent="0.3">
      <c r="A117" s="74" t="s">
        <v>40</v>
      </c>
      <c r="B117" s="81" t="str">
        <f>+SELECCION!C27</f>
        <v>Mora en operaciones activas del deudor según CIC de SUGEF</v>
      </c>
      <c r="C117" s="133" t="str">
        <f>+SELECCIÓN!C16</f>
        <v/>
      </c>
      <c r="D117" s="52"/>
      <c r="E117" s="78"/>
      <c r="F117" s="117" t="str">
        <f>+IF('CRITERIOS DE SELECCION'!AA17=1,'OTROS CRITERIOS'!C$7,"")</f>
        <v/>
      </c>
      <c r="G117" s="117" t="str">
        <f>+IF('CRITERIOS DE SELECCION'!AB17=1,'OTROS CRITERIOS'!D$7,"")</f>
        <v>√</v>
      </c>
      <c r="H117" s="117" t="str">
        <f>+IF('CRITERIOS DE SELECCION'!AC17=1,'OTROS CRITERIOS'!E$7,"")</f>
        <v/>
      </c>
      <c r="I117" s="117" t="str">
        <f>+IF('CRITERIOS DE SELECCION'!AD17=1,'OTROS CRITERIOS'!F$7,"")</f>
        <v/>
      </c>
      <c r="J117" s="117" t="str">
        <f>+IF('CRITERIOS DE SELECCION'!AE17=1,'OTROS CRITERIOS'!G$7,"")</f>
        <v/>
      </c>
      <c r="K117" s="78"/>
    </row>
    <row r="118" spans="1:11" s="76" customFormat="1" ht="39" customHeight="1" x14ac:dyDescent="0.3">
      <c r="A118" s="74" t="s">
        <v>40</v>
      </c>
      <c r="B118" s="81" t="str">
        <f>+SELECCION!C28</f>
        <v>Mora histórica del deudor según CIC de SUGEF</v>
      </c>
      <c r="C118" s="133" t="str">
        <f>+SELECCIÓN!C17</f>
        <v/>
      </c>
      <c r="D118" s="52"/>
      <c r="E118" s="78"/>
      <c r="F118" s="117" t="str">
        <f>+IF('CRITERIOS DE SELECCION'!AA18=1,'OTROS CRITERIOS'!C$7,"")</f>
        <v>√</v>
      </c>
      <c r="G118" s="117" t="str">
        <f>+IF('CRITERIOS DE SELECCION'!AB18=1,'OTROS CRITERIOS'!D$7,"")</f>
        <v/>
      </c>
      <c r="H118" s="117" t="str">
        <f>+IF('CRITERIOS DE SELECCION'!AC18=1,'OTROS CRITERIOS'!E$7,"")</f>
        <v/>
      </c>
      <c r="I118" s="117" t="str">
        <f>+IF('CRITERIOS DE SELECCION'!AD18=1,'OTROS CRITERIOS'!F$7,"")</f>
        <v/>
      </c>
      <c r="J118" s="117" t="str">
        <f>+IF('CRITERIOS DE SELECCION'!AE18=1,'OTROS CRITERIOS'!G$7,"")</f>
        <v/>
      </c>
      <c r="K118" s="78"/>
    </row>
    <row r="119" spans="1:11" s="76" customFormat="1" ht="39" customHeight="1" x14ac:dyDescent="0.3">
      <c r="A119" s="74" t="s">
        <v>40</v>
      </c>
      <c r="B119" s="81" t="str">
        <f>+SELECCION!C29</f>
        <v>Prórrogas, readecuaciones o reestructuraciones en los últimos 24 meses con Banco Cathay</v>
      </c>
      <c r="C119" s="133" t="str">
        <f>+SELECCIÓN!C18</f>
        <v/>
      </c>
      <c r="D119" s="51"/>
      <c r="E119" s="78"/>
      <c r="F119" s="117" t="str">
        <f>+IF('CRITERIOS DE SELECCION'!AA19=1,'OTROS CRITERIOS'!C$7,"")</f>
        <v/>
      </c>
      <c r="G119" s="117" t="str">
        <f>+IF('CRITERIOS DE SELECCION'!AB19=1,'OTROS CRITERIOS'!D$7,"")</f>
        <v/>
      </c>
      <c r="H119" s="117" t="str">
        <f>+IF('CRITERIOS DE SELECCION'!AC19=1,'OTROS CRITERIOS'!E$7,"")</f>
        <v/>
      </c>
      <c r="I119" s="117" t="str">
        <f>+IF('CRITERIOS DE SELECCION'!AD19=1,'OTROS CRITERIOS'!F$7,"")</f>
        <v/>
      </c>
      <c r="J119" s="117" t="str">
        <f>+IF('CRITERIOS DE SELECCION'!AE19=1,'OTROS CRITERIOS'!G$7,"")</f>
        <v/>
      </c>
      <c r="K119" s="78"/>
    </row>
    <row r="120" spans="1:11" s="76" customFormat="1" ht="39" customHeight="1" x14ac:dyDescent="0.3">
      <c r="A120" s="74" t="s">
        <v>40</v>
      </c>
      <c r="B120" s="81" t="str">
        <f>+SELECCION!C30</f>
        <v>Procesos civiles en los últimos 48 meses</v>
      </c>
      <c r="C120" s="133" t="str">
        <f>+SELECCIÓN!C19</f>
        <v/>
      </c>
      <c r="D120" s="47"/>
      <c r="E120" s="78"/>
      <c r="F120" s="117" t="str">
        <f>+IF('CRITERIOS DE SELECCION'!AA20=1,'OTROS CRITERIOS'!C$7,"")</f>
        <v/>
      </c>
      <c r="G120" s="117" t="str">
        <f>+IF('CRITERIOS DE SELECCION'!AB20=1,'OTROS CRITERIOS'!D$7,"")</f>
        <v/>
      </c>
      <c r="H120" s="117" t="str">
        <f>+IF('CRITERIOS DE SELECCION'!AC20=1,'OTROS CRITERIOS'!E$7,"")</f>
        <v/>
      </c>
      <c r="I120" s="117" t="str">
        <f>+IF('CRITERIOS DE SELECCION'!AD20=1,'OTROS CRITERIOS'!F$7,"")</f>
        <v/>
      </c>
      <c r="J120" s="117" t="str">
        <f>+IF('CRITERIOS DE SELECCION'!AE20=1,'OTROS CRITERIOS'!G$7,"")</f>
        <v/>
      </c>
      <c r="K120" s="78"/>
    </row>
    <row r="121" spans="1:11" s="76" customFormat="1" ht="39" customHeight="1" x14ac:dyDescent="0.3">
      <c r="A121" s="74" t="s">
        <v>40</v>
      </c>
      <c r="B121" s="81" t="str">
        <f>+SELECCION!C31</f>
        <v>Referencias comerciales en los últimos 48 meses</v>
      </c>
      <c r="C121" s="133" t="str">
        <f>+SELECCIÓN!C20</f>
        <v/>
      </c>
      <c r="D121" s="47"/>
      <c r="E121" s="78"/>
      <c r="F121" s="117" t="str">
        <f>+IF('CRITERIOS DE SELECCION'!AA21=1,'OTROS CRITERIOS'!C$7,"")</f>
        <v/>
      </c>
      <c r="G121" s="117" t="str">
        <f>+IF('CRITERIOS DE SELECCION'!AB21=1,'OTROS CRITERIOS'!D$7,"")</f>
        <v/>
      </c>
      <c r="H121" s="117" t="str">
        <f>+IF('CRITERIOS DE SELECCION'!AC21=1,'OTROS CRITERIOS'!E$7,"")</f>
        <v/>
      </c>
      <c r="I121" s="117" t="str">
        <f>+IF('CRITERIOS DE SELECCION'!AD21=1,'OTROS CRITERIOS'!F$7,"")</f>
        <v/>
      </c>
      <c r="J121" s="117" t="str">
        <f>+IF('CRITERIOS DE SELECCION'!AE21=1,'OTROS CRITERIOS'!G$7,"")</f>
        <v/>
      </c>
      <c r="K121" s="78"/>
    </row>
    <row r="122" spans="1:11" s="76" customFormat="1" ht="39" customHeight="1" x14ac:dyDescent="0.3">
      <c r="A122" s="74" t="s">
        <v>40</v>
      </c>
      <c r="B122" s="81" t="str">
        <f>+SELECCION!C32</f>
        <v>Cuotas obrero patronales (CCSS)</v>
      </c>
      <c r="C122" s="133" t="str">
        <f>+SELECCIÓN!C21</f>
        <v/>
      </c>
      <c r="D122" s="47"/>
      <c r="E122" s="78"/>
      <c r="F122" s="117" t="str">
        <f>+IF('CRITERIOS DE SELECCION'!AA22=1,'OTROS CRITERIOS'!C$7,"")</f>
        <v/>
      </c>
      <c r="G122" s="117" t="str">
        <f>+IF('CRITERIOS DE SELECCION'!AB22=1,'OTROS CRITERIOS'!D$7,"")</f>
        <v/>
      </c>
      <c r="H122" s="117" t="str">
        <f>+IF('CRITERIOS DE SELECCION'!AC22=1,'OTROS CRITERIOS'!E$7,"")</f>
        <v/>
      </c>
      <c r="I122" s="117" t="str">
        <f>+IF('CRITERIOS DE SELECCION'!AD22=1,'OTROS CRITERIOS'!F$7,"")</f>
        <v/>
      </c>
      <c r="J122" s="117" t="str">
        <f>+IF('CRITERIOS DE SELECCION'!AE22=1,'OTROS CRITERIOS'!G$7,"")</f>
        <v/>
      </c>
      <c r="K122" s="78"/>
    </row>
    <row r="123" spans="1:11" ht="13.5" customHeight="1" x14ac:dyDescent="0.3">
      <c r="B123" s="56"/>
      <c r="C123" s="57"/>
      <c r="D123" s="57"/>
      <c r="E123" s="56"/>
      <c r="F123" s="56"/>
      <c r="G123" s="56"/>
      <c r="H123" s="56"/>
      <c r="I123" s="56"/>
      <c r="J123" s="56"/>
    </row>
    <row r="124" spans="1:11" s="151" customFormat="1" ht="57" customHeight="1" x14ac:dyDescent="0.3">
      <c r="A124" s="150"/>
      <c r="B124" s="741"/>
      <c r="C124" s="742"/>
      <c r="D124" s="742"/>
      <c r="E124" s="742"/>
      <c r="F124" s="742"/>
      <c r="G124" s="742"/>
      <c r="H124" s="742"/>
      <c r="I124" s="742"/>
      <c r="J124" s="743"/>
    </row>
    <row r="125" spans="1:11" ht="13.5" customHeight="1" x14ac:dyDescent="0.3">
      <c r="B125" s="56"/>
      <c r="C125" s="57"/>
      <c r="D125" s="57"/>
      <c r="E125" s="56"/>
      <c r="F125" s="56"/>
      <c r="G125" s="56"/>
      <c r="H125" s="56"/>
      <c r="I125" s="56"/>
      <c r="J125" s="56"/>
    </row>
    <row r="126" spans="1:11" s="67" customFormat="1" ht="28.5" customHeight="1" x14ac:dyDescent="0.3">
      <c r="A126" s="139">
        <v>4</v>
      </c>
      <c r="B126" s="79" t="s">
        <v>114</v>
      </c>
      <c r="C126" s="86"/>
      <c r="D126" s="86"/>
      <c r="E126" s="759" t="s">
        <v>115</v>
      </c>
      <c r="F126" s="760"/>
      <c r="G126" s="760"/>
      <c r="H126" s="760"/>
      <c r="I126" s="760"/>
      <c r="J126" s="761"/>
      <c r="K126" s="70"/>
    </row>
    <row r="127" spans="1:11" ht="13.5" customHeight="1" x14ac:dyDescent="0.3">
      <c r="B127" s="56"/>
      <c r="C127" s="57"/>
      <c r="D127" s="57"/>
      <c r="E127" s="56"/>
      <c r="F127" s="56"/>
      <c r="G127" s="56"/>
      <c r="H127" s="56"/>
      <c r="I127" s="56"/>
      <c r="J127" s="56"/>
    </row>
    <row r="128" spans="1:11" s="151" customFormat="1" ht="57.75" customHeight="1" x14ac:dyDescent="0.3">
      <c r="A128" s="150"/>
      <c r="B128" s="762" t="str">
        <f>+IF(E126='OTROS CRITERIOS'!C10,'OTROS CRITERIOS'!C11,'OTROS CRITERIOS'!D11)</f>
        <v xml:space="preserve">El estudio fue elaborado con base en los estados financieros al 30 de setiembre de 2014, 2015 y 2016 auditados por la firma *********, emitidos con opinión limpia (emitidos con las siguientes excepciones:  - indicar si esas excepciones afectan la calidad del análisis que vaya a realizarse o no -).  También se utilizó un corte parcial de las operaciones a ******* del 2017, firmados por el Sr. *********, Representante Legal, y por el Sr. ********, Contador.  La información se complementó con una visita a las oficinas centrales y bodegas de la compañía y la entrevista al Sr. *******, Indicar nombre del puesto. </v>
      </c>
      <c r="C128" s="763"/>
      <c r="D128" s="763"/>
      <c r="E128" s="763"/>
      <c r="F128" s="763"/>
      <c r="G128" s="763"/>
      <c r="H128" s="763"/>
      <c r="I128" s="763"/>
      <c r="J128" s="764"/>
    </row>
    <row r="129" spans="1:11" ht="13.5" customHeight="1" x14ac:dyDescent="0.3">
      <c r="B129" s="56"/>
      <c r="C129" s="57"/>
      <c r="D129" s="57"/>
      <c r="E129" s="56"/>
      <c r="F129" s="56"/>
      <c r="G129" s="56"/>
      <c r="H129" s="56"/>
      <c r="I129" s="56"/>
      <c r="J129" s="56"/>
    </row>
    <row r="130" spans="1:11" ht="61.5" customHeight="1" x14ac:dyDescent="0.3">
      <c r="A130" s="138" t="s">
        <v>103</v>
      </c>
      <c r="B130" s="116" t="s">
        <v>116</v>
      </c>
      <c r="C130" s="57"/>
      <c r="D130" s="57"/>
      <c r="E130" s="56"/>
      <c r="F130" s="68" t="str">
        <f>+'CRITERIOS DE ACEPTACION'!C5</f>
        <v>AMPLIADA</v>
      </c>
      <c r="G130" s="68" t="str">
        <f>+'CRITERIOS DE ACEPTACION'!D5</f>
        <v>ESTANDAR</v>
      </c>
      <c r="H130" s="68" t="str">
        <f>+'CRITERIOS DE ACEPTACION'!E5</f>
        <v>BASICA</v>
      </c>
      <c r="I130" s="68" t="str">
        <f>+'CRITERIOS DE ACEPTACION'!F5</f>
        <v>RESTRINGIDA</v>
      </c>
      <c r="J130" s="68" t="str">
        <f>+'CRITERIOS DE ACEPTACION'!G5</f>
        <v>FMO</v>
      </c>
    </row>
    <row r="131" spans="1:11" s="67" customFormat="1" ht="12.75" customHeight="1" x14ac:dyDescent="0.3">
      <c r="A131" s="86"/>
      <c r="F131" s="765"/>
      <c r="G131" s="765"/>
      <c r="H131" s="765"/>
      <c r="I131" s="765"/>
      <c r="J131" s="765"/>
      <c r="K131" s="70"/>
    </row>
    <row r="132" spans="1:11" s="70" customFormat="1" ht="39" customHeight="1" x14ac:dyDescent="0.3">
      <c r="B132" s="72" t="s">
        <v>225</v>
      </c>
      <c r="C132" s="139" t="s">
        <v>226</v>
      </c>
      <c r="D132" s="139" t="s">
        <v>110</v>
      </c>
      <c r="F132" s="128">
        <f>COUNTIF(F134:F149,'OTROS CRITERIOS'!C$7)</f>
        <v>6</v>
      </c>
      <c r="G132" s="128">
        <f>COUNTIF(G134:G149,'OTROS CRITERIOS'!D$7)</f>
        <v>1</v>
      </c>
      <c r="H132" s="128">
        <f>COUNTIF(H134:H149,'OTROS CRITERIOS'!E$7)</f>
        <v>0</v>
      </c>
      <c r="I132" s="128">
        <f>COUNTIF(I134:I149,'OTROS CRITERIOS'!F$7)</f>
        <v>1</v>
      </c>
      <c r="J132" s="128">
        <f>COUNTIF(J134:J149,'OTROS CRITERIOS'!G$7)</f>
        <v>5</v>
      </c>
    </row>
    <row r="133" spans="1:11" ht="13.5" customHeight="1" x14ac:dyDescent="0.3">
      <c r="B133" s="56"/>
      <c r="C133" s="57"/>
      <c r="D133" s="132"/>
      <c r="E133" s="131"/>
      <c r="F133" s="131"/>
      <c r="G133" s="131"/>
      <c r="H133" s="131"/>
      <c r="I133" s="131"/>
      <c r="J133" s="131"/>
    </row>
    <row r="134" spans="1:11" s="76" customFormat="1" ht="39" customHeight="1" x14ac:dyDescent="0.3">
      <c r="A134" s="74" t="s">
        <v>40</v>
      </c>
      <c r="B134" s="87" t="str">
        <f>+'CRITERIOS DE ACEPTACION'!B21</f>
        <v>Opinión del Analista sobre la calidad de la información financiera</v>
      </c>
      <c r="C134" s="146" t="s">
        <v>112</v>
      </c>
      <c r="D134" s="252"/>
      <c r="E134" s="84"/>
      <c r="F134" s="117" t="str">
        <f>+IF('CRITERIOS DE ACEPTACION'!R21=1,'OTROS CRITERIOS'!C$7,"")</f>
        <v>√</v>
      </c>
      <c r="G134" s="117" t="str">
        <f>+IF('CRITERIOS DE ACEPTACION'!S21=1,'OTROS CRITERIOS'!D$7,"")</f>
        <v/>
      </c>
      <c r="H134" s="117" t="str">
        <f>+IF('CRITERIOS DE ACEPTACION'!T21=1,'OTROS CRITERIOS'!E$7,"")</f>
        <v/>
      </c>
      <c r="I134" s="117" t="str">
        <f>+IF('CRITERIOS DE ACEPTACION'!U21=1,'OTROS CRITERIOS'!F$7,"")</f>
        <v/>
      </c>
      <c r="J134" s="117" t="str">
        <f>+IF('CRITERIOS DE ACEPTACION'!V21=1,'OTROS CRITERIOS'!G$7,"")</f>
        <v/>
      </c>
      <c r="K134" s="78"/>
    </row>
    <row r="135" spans="1:11" s="76" customFormat="1" ht="39" customHeight="1" x14ac:dyDescent="0.3">
      <c r="A135" s="74" t="s">
        <v>40</v>
      </c>
      <c r="B135" s="87" t="str">
        <f>+'CRITERIOS DE ACEPTACION'!B22</f>
        <v>Conocimiento del cliente de sus EF y principales cambios</v>
      </c>
      <c r="C135" s="146" t="s">
        <v>112</v>
      </c>
      <c r="D135" s="252"/>
      <c r="E135" s="84"/>
      <c r="F135" s="117" t="str">
        <f>+IF('CRITERIOS DE ACEPTACION'!R22=1,'OTROS CRITERIOS'!C$7,"")</f>
        <v>√</v>
      </c>
      <c r="G135" s="117" t="str">
        <f>+IF('CRITERIOS DE ACEPTACION'!S22=1,'OTROS CRITERIOS'!D$7,"")</f>
        <v/>
      </c>
      <c r="H135" s="117" t="str">
        <f>+IF('CRITERIOS DE ACEPTACION'!T22=1,'OTROS CRITERIOS'!E$7,"")</f>
        <v/>
      </c>
      <c r="I135" s="117" t="str">
        <f>+IF('CRITERIOS DE ACEPTACION'!U22=1,'OTROS CRITERIOS'!F$7,"")</f>
        <v/>
      </c>
      <c r="J135" s="117" t="str">
        <f>+IF('CRITERIOS DE ACEPTACION'!V22=1,'OTROS CRITERIOS'!G$7,"")</f>
        <v/>
      </c>
      <c r="K135" s="78"/>
    </row>
    <row r="136" spans="1:11" s="76" customFormat="1" ht="39" customHeight="1" x14ac:dyDescent="0.3">
      <c r="A136" s="74" t="s">
        <v>40</v>
      </c>
      <c r="B136" s="75" t="str">
        <f>+SELECCION!C17</f>
        <v>Ventas anuales al último cierre fiscal (en dólares)</v>
      </c>
      <c r="C136" s="147">
        <f>+SELECCIÓN!E6</f>
        <v>0</v>
      </c>
      <c r="D136" s="48"/>
      <c r="E136" s="78"/>
      <c r="F136" s="117" t="str">
        <f>+IF('CRITERIOS DE SELECCION'!AA9=1,'OTROS CRITERIOS'!C$7,"")</f>
        <v/>
      </c>
      <c r="G136" s="117" t="str">
        <f>+IF('CRITERIOS DE SELECCION'!AB9=1,'OTROS CRITERIOS'!D$7,"")</f>
        <v/>
      </c>
      <c r="H136" s="117" t="str">
        <f>+IF('CRITERIOS DE SELECCION'!AC9=1,'OTROS CRITERIOS'!E$7,"")</f>
        <v/>
      </c>
      <c r="I136" s="117" t="str">
        <f>+IF('CRITERIOS DE SELECCION'!AD9=1,'OTROS CRITERIOS'!F$7,"")</f>
        <v/>
      </c>
      <c r="J136" s="117" t="str">
        <f>+IF('CRITERIOS DE SELECCION'!AE9=1,'OTROS CRITERIOS'!G$7,"")</f>
        <v>X</v>
      </c>
      <c r="K136" s="78"/>
    </row>
    <row r="137" spans="1:11" s="76" customFormat="1" ht="39" customHeight="1" x14ac:dyDescent="0.3">
      <c r="A137" s="74" t="s">
        <v>40</v>
      </c>
      <c r="B137" s="87" t="str">
        <f>+'CRITERIOS DE ACEPTACION'!B25</f>
        <v>Utilidad operativa al último cierre fiscal (como porcentaje de las ventas)</v>
      </c>
      <c r="C137" s="146" t="s">
        <v>112</v>
      </c>
      <c r="D137" s="153"/>
      <c r="E137" s="84"/>
      <c r="F137" s="117" t="str">
        <f>+IF('CRITERIOS DE ACEPTACION'!R25=1,'OTROS CRITERIOS'!C$7,"")</f>
        <v/>
      </c>
      <c r="G137" s="117" t="str">
        <f>+IF('CRITERIOS DE ACEPTACION'!S25=1,'OTROS CRITERIOS'!D$7,"")</f>
        <v/>
      </c>
      <c r="H137" s="117" t="str">
        <f>+IF('CRITERIOS DE ACEPTACION'!T25=1,'OTROS CRITERIOS'!E$7,"")</f>
        <v/>
      </c>
      <c r="I137" s="117" t="str">
        <f>+IF('CRITERIOS DE ACEPTACION'!U25=1,'OTROS CRITERIOS'!F$7,"")</f>
        <v/>
      </c>
      <c r="J137" s="117" t="str">
        <f>+IF('CRITERIOS DE ACEPTACION'!V25=1,'OTROS CRITERIOS'!G$7,"")</f>
        <v>X</v>
      </c>
      <c r="K137" s="78"/>
    </row>
    <row r="138" spans="1:11" s="76" customFormat="1" ht="39" customHeight="1" x14ac:dyDescent="0.3">
      <c r="A138" s="74" t="s">
        <v>40</v>
      </c>
      <c r="B138" s="87" t="str">
        <f>+'CRITERIOS DE ACEPTACION'!B23</f>
        <v>Tendencia ventas</v>
      </c>
      <c r="C138" s="146" t="s">
        <v>112</v>
      </c>
      <c r="D138" s="129"/>
      <c r="E138" s="84"/>
      <c r="F138" s="117" t="str">
        <f>+IF('CRITERIOS DE ACEPTACION'!R23=1,'OTROS CRITERIOS'!C$7,"")</f>
        <v/>
      </c>
      <c r="G138" s="117" t="str">
        <f>+IF('CRITERIOS DE ACEPTACION'!S23=1,'OTROS CRITERIOS'!D$7,"")</f>
        <v/>
      </c>
      <c r="H138" s="117" t="str">
        <f>+IF('CRITERIOS DE ACEPTACION'!T23=1,'OTROS CRITERIOS'!E$7,"")</f>
        <v/>
      </c>
      <c r="I138" s="117" t="str">
        <f>+IF('CRITERIOS DE ACEPTACION'!U23=1,'OTROS CRITERIOS'!F$7,"")</f>
        <v/>
      </c>
      <c r="J138" s="117" t="str">
        <f>+IF('CRITERIOS DE ACEPTACION'!V23=1,'OTROS CRITERIOS'!G$7,"")</f>
        <v/>
      </c>
      <c r="K138" s="78"/>
    </row>
    <row r="139" spans="1:11" s="76" customFormat="1" ht="39" customHeight="1" x14ac:dyDescent="0.3">
      <c r="A139" s="74" t="s">
        <v>40</v>
      </c>
      <c r="B139" s="87" t="str">
        <f>+'CRITERIOS DE ACEPTACION'!B24</f>
        <v>Tendencia en margenes</v>
      </c>
      <c r="C139" s="146" t="s">
        <v>112</v>
      </c>
      <c r="D139" s="129"/>
      <c r="E139" s="78"/>
      <c r="F139" s="117" t="str">
        <f>+IF('CRITERIOS DE ACEPTACION'!R24=1,'OTROS CRITERIOS'!C$7,"")</f>
        <v/>
      </c>
      <c r="G139" s="117" t="str">
        <f>+IF('CRITERIOS DE ACEPTACION'!S24=1,'OTROS CRITERIOS'!D$7,"")</f>
        <v/>
      </c>
      <c r="H139" s="117" t="str">
        <f>+IF('CRITERIOS DE ACEPTACION'!T24=1,'OTROS CRITERIOS'!E$7,"")</f>
        <v/>
      </c>
      <c r="I139" s="117" t="str">
        <f>+IF('CRITERIOS DE ACEPTACION'!U24=1,'OTROS CRITERIOS'!F$7,"")</f>
        <v/>
      </c>
      <c r="J139" s="117" t="str">
        <f>+IF('CRITERIOS DE ACEPTACION'!V24=1,'OTROS CRITERIOS'!G$7,"")</f>
        <v/>
      </c>
      <c r="K139" s="78"/>
    </row>
    <row r="140" spans="1:11" s="76" customFormat="1" ht="39" customHeight="1" x14ac:dyDescent="0.3">
      <c r="A140" s="74" t="s">
        <v>40</v>
      </c>
      <c r="B140" s="87" t="str">
        <f>+'CRITERIOS DE ACEPTACION'!B26</f>
        <v>Utilidad neta depende de ingresos extraordinarios o no recurrentes</v>
      </c>
      <c r="C140" s="251" t="s">
        <v>258</v>
      </c>
      <c r="D140" s="129"/>
      <c r="E140" s="84"/>
      <c r="F140" s="117" t="str">
        <f>+IF('CRITERIOS DE ACEPTACION'!R26=1,'OTROS CRITERIOS'!C$7,"")</f>
        <v>√</v>
      </c>
      <c r="G140" s="117" t="str">
        <f>+IF('CRITERIOS DE ACEPTACION'!S26=1,'OTROS CRITERIOS'!D$7,"")</f>
        <v>√</v>
      </c>
      <c r="H140" s="117" t="str">
        <f>+IF('CRITERIOS DE ACEPTACION'!T26=1,'OTROS CRITERIOS'!E$7,"")</f>
        <v/>
      </c>
      <c r="I140" s="117" t="str">
        <f>+IF('CRITERIOS DE ACEPTACION'!U26=1,'OTROS CRITERIOS'!F$7,"")</f>
        <v>√</v>
      </c>
      <c r="J140" s="117" t="str">
        <f>+IF('CRITERIOS DE ACEPTACION'!V26=1,'OTROS CRITERIOS'!G$7,"")</f>
        <v/>
      </c>
      <c r="K140" s="78"/>
    </row>
    <row r="141" spans="1:11" s="76" customFormat="1" ht="39" customHeight="1" x14ac:dyDescent="0.3">
      <c r="A141" s="74" t="s">
        <v>40</v>
      </c>
      <c r="B141" s="87" t="str">
        <f>+'CRITERIOS DE ACEPTACION'!B27</f>
        <v>Utilidad neta / Ventas</v>
      </c>
      <c r="C141" s="251" t="s">
        <v>258</v>
      </c>
      <c r="D141" s="153"/>
      <c r="E141" s="84"/>
      <c r="F141" s="117" t="str">
        <f>+IF('CRITERIOS DE ACEPTACION'!R27=1,'OTROS CRITERIOS'!C$7,"")</f>
        <v/>
      </c>
      <c r="G141" s="117" t="str">
        <f>+IF('CRITERIOS DE ACEPTACION'!S27=1,'OTROS CRITERIOS'!D$7,"")</f>
        <v/>
      </c>
      <c r="H141" s="117" t="str">
        <f>+IF('CRITERIOS DE ACEPTACION'!T27=1,'OTROS CRITERIOS'!E$7,"")</f>
        <v/>
      </c>
      <c r="I141" s="117" t="str">
        <f>+IF('CRITERIOS DE ACEPTACION'!U27=1,'OTROS CRITERIOS'!F$7,"")</f>
        <v/>
      </c>
      <c r="J141" s="117" t="str">
        <f>+IF('CRITERIOS DE ACEPTACION'!V27=1,'OTROS CRITERIOS'!G$7,"")</f>
        <v>X</v>
      </c>
      <c r="K141" s="78"/>
    </row>
    <row r="142" spans="1:11" s="67" customFormat="1" ht="39" customHeight="1" x14ac:dyDescent="0.3">
      <c r="A142" s="43" t="s">
        <v>40</v>
      </c>
      <c r="B142" s="87" t="str">
        <f>+'CRITERIOS DE ACEPTACION'!B28</f>
        <v>Razón Circulante</v>
      </c>
      <c r="C142" s="251" t="s">
        <v>258</v>
      </c>
      <c r="D142" s="154"/>
      <c r="E142" s="73"/>
      <c r="F142" s="117" t="str">
        <f>+IF('CRITERIOS DE ACEPTACION'!R28=1,'OTROS CRITERIOS'!C$7,"")</f>
        <v/>
      </c>
      <c r="G142" s="117" t="str">
        <f>+IF('CRITERIOS DE ACEPTACION'!S28=1,'OTROS CRITERIOS'!D$7,"")</f>
        <v/>
      </c>
      <c r="H142" s="117" t="str">
        <f>+IF('CRITERIOS DE ACEPTACION'!T28=1,'OTROS CRITERIOS'!E$7,"")</f>
        <v/>
      </c>
      <c r="I142" s="117" t="str">
        <f>+IF('CRITERIOS DE ACEPTACION'!U28=1,'OTROS CRITERIOS'!F$7,"")</f>
        <v/>
      </c>
      <c r="J142" s="117" t="str">
        <f>+IF('CRITERIOS DE ACEPTACION'!V28=1,'OTROS CRITERIOS'!G$7,"")</f>
        <v>X</v>
      </c>
      <c r="K142" s="70"/>
    </row>
    <row r="143" spans="1:11" s="67" customFormat="1" ht="39" customHeight="1" x14ac:dyDescent="0.3">
      <c r="A143" s="43" t="s">
        <v>40</v>
      </c>
      <c r="B143" s="87" t="str">
        <f>+'CRITERIOS DE ACEPTACION'!B29</f>
        <v>Período medio Cobro</v>
      </c>
      <c r="C143" s="251" t="s">
        <v>259</v>
      </c>
      <c r="D143" s="129"/>
      <c r="E143" s="73"/>
      <c r="F143" s="117" t="str">
        <f>+IF('CRITERIOS DE ACEPTACION'!R29=1,'OTROS CRITERIOS'!C$7,"")</f>
        <v/>
      </c>
      <c r="G143" s="117" t="str">
        <f>+IF('CRITERIOS DE ACEPTACION'!S29=1,'OTROS CRITERIOS'!D$7,"")</f>
        <v/>
      </c>
      <c r="H143" s="117" t="str">
        <f>+IF('CRITERIOS DE ACEPTACION'!T29=1,'OTROS CRITERIOS'!E$7,"")</f>
        <v/>
      </c>
      <c r="I143" s="117" t="str">
        <f>+IF('CRITERIOS DE ACEPTACION'!U29=1,'OTROS CRITERIOS'!F$7,"")</f>
        <v/>
      </c>
      <c r="J143" s="117" t="str">
        <f>+IF('CRITERIOS DE ACEPTACION'!V29=1,'OTROS CRITERIOS'!G$7,"")</f>
        <v/>
      </c>
      <c r="K143" s="70"/>
    </row>
    <row r="144" spans="1:11" s="76" customFormat="1" ht="39" customHeight="1" x14ac:dyDescent="0.3">
      <c r="A144" s="74" t="s">
        <v>40</v>
      </c>
      <c r="B144" s="87" t="str">
        <f>+'CRITERIOS DE ACEPTACION'!B30</f>
        <v>Período medio Inventario</v>
      </c>
      <c r="C144" s="251" t="s">
        <v>112</v>
      </c>
      <c r="D144" s="129"/>
      <c r="E144" s="84"/>
      <c r="F144" s="117" t="str">
        <f>+IF('CRITERIOS DE ACEPTACION'!R30=1,'OTROS CRITERIOS'!C$7,"")</f>
        <v/>
      </c>
      <c r="G144" s="117" t="str">
        <f>+IF('CRITERIOS DE ACEPTACION'!S30=1,'OTROS CRITERIOS'!D$7,"")</f>
        <v/>
      </c>
      <c r="H144" s="117" t="str">
        <f>+IF('CRITERIOS DE ACEPTACION'!T30=1,'OTROS CRITERIOS'!E$7,"")</f>
        <v/>
      </c>
      <c r="I144" s="117" t="str">
        <f>+IF('CRITERIOS DE ACEPTACION'!U30=1,'OTROS CRITERIOS'!F$7,"")</f>
        <v/>
      </c>
      <c r="J144" s="117" t="str">
        <f>+IF('CRITERIOS DE ACEPTACION'!V30=1,'OTROS CRITERIOS'!G$7,"")</f>
        <v/>
      </c>
      <c r="K144" s="78"/>
    </row>
    <row r="145" spans="1:11" s="76" customFormat="1" ht="39" customHeight="1" x14ac:dyDescent="0.3">
      <c r="A145" s="74" t="s">
        <v>40</v>
      </c>
      <c r="B145" s="87" t="str">
        <f>+'CRITERIOS DE ACEPTACION'!B31</f>
        <v>Período medio Pago</v>
      </c>
      <c r="C145" s="251" t="s">
        <v>112</v>
      </c>
      <c r="D145" s="130"/>
      <c r="E145" s="84"/>
      <c r="F145" s="117" t="str">
        <f>+IF('CRITERIOS DE ACEPTACION'!R31=1,'OTROS CRITERIOS'!C$7,"")</f>
        <v/>
      </c>
      <c r="G145" s="117" t="str">
        <f>+IF('CRITERIOS DE ACEPTACION'!S31=1,'OTROS CRITERIOS'!D$7,"")</f>
        <v/>
      </c>
      <c r="H145" s="117" t="str">
        <f>+IF('CRITERIOS DE ACEPTACION'!T31=1,'OTROS CRITERIOS'!E$7,"")</f>
        <v/>
      </c>
      <c r="I145" s="117" t="str">
        <f>+IF('CRITERIOS DE ACEPTACION'!U31=1,'OTROS CRITERIOS'!F$7,"")</f>
        <v/>
      </c>
      <c r="J145" s="117" t="str">
        <f>+IF('CRITERIOS DE ACEPTACION'!V31=1,'OTROS CRITERIOS'!G$7,"")</f>
        <v/>
      </c>
      <c r="K145" s="78"/>
    </row>
    <row r="146" spans="1:11" s="76" customFormat="1" ht="39" customHeight="1" x14ac:dyDescent="0.3">
      <c r="A146" s="74" t="s">
        <v>40</v>
      </c>
      <c r="B146" s="87" t="str">
        <f>+'CRITERIOS DE ACEPTACION'!B32</f>
        <v>Endeudamiento</v>
      </c>
      <c r="C146" s="251" t="s">
        <v>258</v>
      </c>
      <c r="D146" s="155"/>
      <c r="E146" s="84"/>
      <c r="F146" s="117" t="str">
        <f>+IF('CRITERIOS DE ACEPTACION'!R32=1,'OTROS CRITERIOS'!C$7,"")</f>
        <v>√</v>
      </c>
      <c r="G146" s="117" t="str">
        <f>+IF('CRITERIOS DE ACEPTACION'!S32=1,'OTROS CRITERIOS'!D$7,"")</f>
        <v/>
      </c>
      <c r="H146" s="117" t="str">
        <f>+IF('CRITERIOS DE ACEPTACION'!T32=1,'OTROS CRITERIOS'!E$7,"")</f>
        <v/>
      </c>
      <c r="I146" s="117" t="str">
        <f>+IF('CRITERIOS DE ACEPTACION'!U32=1,'OTROS CRITERIOS'!F$7,"")</f>
        <v/>
      </c>
      <c r="J146" s="117" t="str">
        <f>+IF('CRITERIOS DE ACEPTACION'!V32=1,'OTROS CRITERIOS'!G$7,"")</f>
        <v/>
      </c>
      <c r="K146" s="78"/>
    </row>
    <row r="147" spans="1:11" s="76" customFormat="1" ht="39" customHeight="1" x14ac:dyDescent="0.3">
      <c r="A147" s="74" t="s">
        <v>40</v>
      </c>
      <c r="B147" s="87" t="str">
        <f>+'CRITERIOS DE ACEPTACION'!B33</f>
        <v>Pasivo total / Patrimonio neto tangible</v>
      </c>
      <c r="C147" s="251" t="s">
        <v>258</v>
      </c>
      <c r="D147" s="154"/>
      <c r="E147" s="84"/>
      <c r="F147" s="117" t="str">
        <f>+IF('CRITERIOS DE ACEPTACION'!R33=1,'OTROS CRITERIOS'!C$7,"")</f>
        <v>√</v>
      </c>
      <c r="G147" s="117" t="str">
        <f>+IF('CRITERIOS DE ACEPTACION'!S33=1,'OTROS CRITERIOS'!D$7,"")</f>
        <v/>
      </c>
      <c r="H147" s="117" t="str">
        <f>+IF('CRITERIOS DE ACEPTACION'!T33=1,'OTROS CRITERIOS'!E$7,"")</f>
        <v/>
      </c>
      <c r="I147" s="117" t="str">
        <f>+IF('CRITERIOS DE ACEPTACION'!U33=1,'OTROS CRITERIOS'!F$7,"")</f>
        <v/>
      </c>
      <c r="J147" s="117" t="str">
        <f>+IF('CRITERIOS DE ACEPTACION'!V33=1,'OTROS CRITERIOS'!G$7,"")</f>
        <v/>
      </c>
      <c r="K147" s="78"/>
    </row>
    <row r="148" spans="1:11" s="67" customFormat="1" ht="39" customHeight="1" x14ac:dyDescent="0.3">
      <c r="A148" s="43" t="s">
        <v>40</v>
      </c>
      <c r="B148" s="87" t="str">
        <f>+'CRITERIOS DE ACEPTACION'!B34</f>
        <v>Pasivo total / EBITDA (según Flujo de Caja Histórico)</v>
      </c>
      <c r="C148" s="251" t="s">
        <v>258</v>
      </c>
      <c r="D148" s="154"/>
      <c r="E148" s="73"/>
      <c r="F148" s="117" t="str">
        <f>+IF('CRITERIOS DE ACEPTACION'!R34=1,'OTROS CRITERIOS'!C$7,"")</f>
        <v>√</v>
      </c>
      <c r="G148" s="117" t="str">
        <f>+IF('CRITERIOS DE ACEPTACION'!S34=1,'OTROS CRITERIOS'!D$7,"")</f>
        <v/>
      </c>
      <c r="H148" s="117" t="str">
        <f>+IF('CRITERIOS DE ACEPTACION'!T34=1,'OTROS CRITERIOS'!E$7,"")</f>
        <v/>
      </c>
      <c r="I148" s="117" t="str">
        <f>+IF('CRITERIOS DE ACEPTACION'!U34=1,'OTROS CRITERIOS'!F$7,"")</f>
        <v/>
      </c>
      <c r="J148" s="117" t="str">
        <f>+IF('CRITERIOS DE ACEPTACION'!V34=1,'OTROS CRITERIOS'!G$7,"")</f>
        <v/>
      </c>
      <c r="K148" s="70"/>
    </row>
    <row r="149" spans="1:11" s="67" customFormat="1" ht="39" customHeight="1" x14ac:dyDescent="0.3">
      <c r="A149" s="43" t="s">
        <v>40</v>
      </c>
      <c r="B149" s="87" t="str">
        <f>+'CRITERIOS DE ACEPTACION'!B35</f>
        <v>Cobertura Servicio Deuda (según Flujo de Caja Histórico)</v>
      </c>
      <c r="C149" s="251" t="s">
        <v>258</v>
      </c>
      <c r="D149" s="154"/>
      <c r="E149" s="73"/>
      <c r="F149" s="117" t="str">
        <f>+IF('CRITERIOS DE ACEPTACION'!R35=1,'OTROS CRITERIOS'!C$7,"")</f>
        <v/>
      </c>
      <c r="G149" s="117" t="str">
        <f>+IF('CRITERIOS DE ACEPTACION'!S35=1,'OTROS CRITERIOS'!D$7,"")</f>
        <v/>
      </c>
      <c r="H149" s="117" t="str">
        <f>+IF('CRITERIOS DE ACEPTACION'!T35=1,'OTROS CRITERIOS'!E$7,"")</f>
        <v/>
      </c>
      <c r="I149" s="117" t="str">
        <f>+IF('CRITERIOS DE ACEPTACION'!U35=1,'OTROS CRITERIOS'!F$7,"")</f>
        <v/>
      </c>
      <c r="J149" s="117" t="str">
        <f>+IF('CRITERIOS DE ACEPTACION'!V35=1,'OTROS CRITERIOS'!G$7,"")</f>
        <v>X</v>
      </c>
      <c r="K149" s="70"/>
    </row>
    <row r="150" spans="1:11" ht="13.5" customHeight="1" x14ac:dyDescent="0.3">
      <c r="B150" s="56"/>
      <c r="C150" s="57"/>
      <c r="D150" s="57"/>
      <c r="E150" s="56"/>
      <c r="F150" s="56"/>
      <c r="G150" s="56"/>
      <c r="H150" s="56"/>
      <c r="I150" s="56"/>
      <c r="J150" s="56"/>
    </row>
    <row r="151" spans="1:11" s="54" customFormat="1" x14ac:dyDescent="0.3">
      <c r="A151" s="139" t="s">
        <v>105</v>
      </c>
      <c r="B151" s="79" t="s">
        <v>117</v>
      </c>
      <c r="C151" s="142"/>
      <c r="D151" s="142"/>
    </row>
    <row r="152" spans="1:11" s="94" customFormat="1" ht="12.75" customHeight="1" x14ac:dyDescent="0.3">
      <c r="A152" s="89"/>
      <c r="B152" s="90"/>
      <c r="C152" s="91"/>
      <c r="D152" s="92"/>
      <c r="E152" s="90"/>
      <c r="F152" s="93"/>
      <c r="G152" s="93"/>
      <c r="H152" s="93"/>
      <c r="I152" s="93"/>
      <c r="J152" s="93"/>
      <c r="K152" s="83"/>
    </row>
    <row r="153" spans="1:11" s="54" customFormat="1" x14ac:dyDescent="0.3">
      <c r="A153" s="74" t="s">
        <v>40</v>
      </c>
      <c r="B153" s="81" t="s">
        <v>118</v>
      </c>
      <c r="C153" s="142"/>
      <c r="D153" s="142"/>
    </row>
    <row r="154" spans="1:11" s="94" customFormat="1" ht="12.75" customHeight="1" x14ac:dyDescent="0.3">
      <c r="A154" s="89"/>
      <c r="B154" s="90"/>
      <c r="C154" s="91"/>
      <c r="D154" s="92"/>
      <c r="E154" s="90"/>
      <c r="F154" s="93"/>
      <c r="G154" s="93"/>
      <c r="H154" s="93"/>
      <c r="I154" s="93"/>
      <c r="J154" s="93"/>
      <c r="K154" s="83"/>
    </row>
    <row r="155" spans="1:11" s="151" customFormat="1" ht="57" customHeight="1" x14ac:dyDescent="0.3">
      <c r="A155" s="150"/>
      <c r="B155" s="775"/>
      <c r="C155" s="776"/>
      <c r="D155" s="776"/>
      <c r="E155" s="776"/>
      <c r="F155" s="776"/>
      <c r="G155" s="776"/>
      <c r="H155" s="776"/>
      <c r="I155" s="776"/>
      <c r="J155" s="777"/>
    </row>
    <row r="156" spans="1:11" s="151" customFormat="1" ht="75" customHeight="1" x14ac:dyDescent="0.3">
      <c r="A156" s="150"/>
      <c r="B156" s="778"/>
      <c r="C156" s="779"/>
      <c r="D156" s="779"/>
      <c r="E156" s="779"/>
      <c r="F156" s="779"/>
      <c r="G156" s="779"/>
      <c r="H156" s="779"/>
      <c r="I156" s="779"/>
      <c r="J156" s="780"/>
    </row>
    <row r="157" spans="1:11" s="151" customFormat="1" ht="75" customHeight="1" x14ac:dyDescent="0.3">
      <c r="A157" s="150"/>
      <c r="B157" s="778"/>
      <c r="C157" s="779"/>
      <c r="D157" s="779"/>
      <c r="E157" s="779"/>
      <c r="F157" s="779"/>
      <c r="G157" s="779"/>
      <c r="H157" s="779"/>
      <c r="I157" s="779"/>
      <c r="J157" s="780"/>
    </row>
    <row r="158" spans="1:11" s="151" customFormat="1" ht="75" customHeight="1" x14ac:dyDescent="0.3">
      <c r="A158" s="150"/>
      <c r="B158" s="781"/>
      <c r="C158" s="782"/>
      <c r="D158" s="782"/>
      <c r="E158" s="782"/>
      <c r="F158" s="782"/>
      <c r="G158" s="782"/>
      <c r="H158" s="782"/>
      <c r="I158" s="782"/>
      <c r="J158" s="783"/>
    </row>
    <row r="159" spans="1:11" s="94" customFormat="1" ht="12.75" customHeight="1" x14ac:dyDescent="0.3">
      <c r="A159" s="89"/>
      <c r="B159" s="90"/>
      <c r="C159" s="91"/>
      <c r="D159" s="92"/>
      <c r="E159" s="90"/>
      <c r="F159" s="93"/>
      <c r="G159" s="93"/>
      <c r="H159" s="93"/>
      <c r="I159" s="93"/>
      <c r="J159" s="93"/>
      <c r="K159" s="83"/>
    </row>
    <row r="160" spans="1:11" s="54" customFormat="1" x14ac:dyDescent="0.3">
      <c r="A160" s="74" t="s">
        <v>40</v>
      </c>
      <c r="B160" s="81" t="s">
        <v>119</v>
      </c>
      <c r="C160" s="142"/>
      <c r="D160" s="142"/>
    </row>
    <row r="161" spans="1:11" s="94" customFormat="1" ht="12.75" customHeight="1" x14ac:dyDescent="0.3">
      <c r="A161" s="89"/>
      <c r="B161" s="90"/>
      <c r="C161" s="91"/>
      <c r="D161" s="92"/>
      <c r="E161" s="90"/>
      <c r="F161" s="93"/>
      <c r="G161" s="93"/>
      <c r="H161" s="93"/>
      <c r="I161" s="93"/>
      <c r="J161" s="93"/>
      <c r="K161" s="83"/>
    </row>
    <row r="162" spans="1:11" s="151" customFormat="1" ht="75" customHeight="1" x14ac:dyDescent="0.3">
      <c r="A162" s="150"/>
      <c r="B162" s="775"/>
      <c r="C162" s="776"/>
      <c r="D162" s="776"/>
      <c r="E162" s="776"/>
      <c r="F162" s="776"/>
      <c r="G162" s="776"/>
      <c r="H162" s="776"/>
      <c r="I162" s="776"/>
      <c r="J162" s="777"/>
    </row>
    <row r="163" spans="1:11" s="151" customFormat="1" ht="75" customHeight="1" x14ac:dyDescent="0.3">
      <c r="A163" s="150"/>
      <c r="B163" s="778"/>
      <c r="C163" s="779"/>
      <c r="D163" s="779"/>
      <c r="E163" s="779"/>
      <c r="F163" s="779"/>
      <c r="G163" s="779"/>
      <c r="H163" s="779"/>
      <c r="I163" s="779"/>
      <c r="J163" s="780"/>
    </row>
    <row r="164" spans="1:11" s="151" customFormat="1" ht="75" customHeight="1" x14ac:dyDescent="0.3">
      <c r="A164" s="150"/>
      <c r="B164" s="781"/>
      <c r="C164" s="782"/>
      <c r="D164" s="782"/>
      <c r="E164" s="782"/>
      <c r="F164" s="782"/>
      <c r="G164" s="782"/>
      <c r="H164" s="782"/>
      <c r="I164" s="782"/>
      <c r="J164" s="783"/>
    </row>
    <row r="165" spans="1:11" s="94" customFormat="1" ht="12.75" customHeight="1" x14ac:dyDescent="0.3">
      <c r="A165" s="89"/>
      <c r="B165" s="90"/>
      <c r="C165" s="91"/>
      <c r="D165" s="92"/>
      <c r="E165" s="90"/>
      <c r="F165" s="93"/>
      <c r="G165" s="93"/>
      <c r="H165" s="93"/>
      <c r="I165" s="93"/>
      <c r="J165" s="93"/>
      <c r="K165" s="83"/>
    </row>
    <row r="166" spans="1:11" s="54" customFormat="1" x14ac:dyDescent="0.3">
      <c r="A166" s="74" t="s">
        <v>40</v>
      </c>
      <c r="B166" s="81" t="s">
        <v>120</v>
      </c>
      <c r="C166" s="142"/>
      <c r="D166" s="142"/>
    </row>
    <row r="167" spans="1:11" s="94" customFormat="1" ht="12.75" customHeight="1" x14ac:dyDescent="0.3">
      <c r="A167" s="89"/>
      <c r="B167" s="90"/>
      <c r="C167" s="91"/>
      <c r="D167" s="92"/>
      <c r="E167" s="90"/>
      <c r="F167" s="93"/>
      <c r="G167" s="93"/>
      <c r="H167" s="93"/>
      <c r="I167" s="93"/>
      <c r="J167" s="93"/>
      <c r="K167" s="83"/>
    </row>
    <row r="168" spans="1:11" s="151" customFormat="1" ht="75" customHeight="1" x14ac:dyDescent="0.3">
      <c r="A168" s="150"/>
      <c r="B168" s="775"/>
      <c r="C168" s="776"/>
      <c r="D168" s="776"/>
      <c r="E168" s="776"/>
      <c r="F168" s="776"/>
      <c r="G168" s="776"/>
      <c r="H168" s="776"/>
      <c r="I168" s="776"/>
      <c r="J168" s="777"/>
    </row>
    <row r="169" spans="1:11" s="151" customFormat="1" ht="75" customHeight="1" x14ac:dyDescent="0.3">
      <c r="A169" s="150"/>
      <c r="B169" s="778"/>
      <c r="C169" s="779"/>
      <c r="D169" s="779"/>
      <c r="E169" s="779"/>
      <c r="F169" s="779"/>
      <c r="G169" s="779"/>
      <c r="H169" s="779"/>
      <c r="I169" s="779"/>
      <c r="J169" s="780"/>
    </row>
    <row r="170" spans="1:11" s="151" customFormat="1" ht="75" customHeight="1" x14ac:dyDescent="0.3">
      <c r="A170" s="150"/>
      <c r="B170" s="781"/>
      <c r="C170" s="782"/>
      <c r="D170" s="782"/>
      <c r="E170" s="782"/>
      <c r="F170" s="782"/>
      <c r="G170" s="782"/>
      <c r="H170" s="782"/>
      <c r="I170" s="782"/>
      <c r="J170" s="783"/>
    </row>
    <row r="171" spans="1:11" s="94" customFormat="1" ht="12.75" customHeight="1" x14ac:dyDescent="0.3">
      <c r="A171" s="89"/>
      <c r="B171" s="90"/>
      <c r="C171" s="91"/>
      <c r="D171" s="92"/>
      <c r="E171" s="90"/>
      <c r="F171" s="93"/>
      <c r="G171" s="93"/>
      <c r="H171" s="93"/>
      <c r="I171" s="93"/>
      <c r="J171" s="93"/>
      <c r="K171" s="83"/>
    </row>
    <row r="172" spans="1:11" s="70" customFormat="1" x14ac:dyDescent="0.3">
      <c r="A172" s="139" t="s">
        <v>113</v>
      </c>
      <c r="B172" s="79" t="s">
        <v>121</v>
      </c>
      <c r="C172" s="95"/>
      <c r="D172" s="96"/>
      <c r="E172" s="73"/>
      <c r="F172" s="93"/>
      <c r="G172" s="93"/>
      <c r="H172" s="93"/>
      <c r="I172" s="93"/>
      <c r="J172" s="93"/>
    </row>
    <row r="173" spans="1:11" s="94" customFormat="1" ht="12.75" customHeight="1" x14ac:dyDescent="0.3">
      <c r="A173" s="89"/>
      <c r="B173" s="90"/>
      <c r="C173" s="91"/>
      <c r="D173" s="92"/>
      <c r="E173" s="90"/>
      <c r="F173" s="93"/>
      <c r="G173" s="93"/>
      <c r="H173" s="93"/>
      <c r="I173" s="93"/>
      <c r="J173" s="93"/>
      <c r="K173" s="83"/>
    </row>
    <row r="174" spans="1:11" s="94" customFormat="1" ht="12.75" customHeight="1" x14ac:dyDescent="0.3">
      <c r="A174" s="82" t="s">
        <v>40</v>
      </c>
      <c r="B174" s="97" t="s">
        <v>122</v>
      </c>
      <c r="C174" s="91"/>
      <c r="D174" s="92"/>
      <c r="E174" s="90"/>
      <c r="F174" s="93"/>
      <c r="G174" s="93"/>
      <c r="H174" s="93"/>
      <c r="I174" s="93"/>
      <c r="J174" s="93"/>
      <c r="K174" s="83"/>
    </row>
    <row r="175" spans="1:11" s="94" customFormat="1" ht="12.75" customHeight="1" x14ac:dyDescent="0.3">
      <c r="A175" s="89"/>
      <c r="B175" s="90"/>
      <c r="C175" s="91"/>
      <c r="D175" s="92"/>
      <c r="E175" s="90"/>
      <c r="F175" s="93"/>
      <c r="G175" s="93"/>
      <c r="H175" s="93"/>
      <c r="I175" s="93"/>
      <c r="J175" s="93"/>
      <c r="K175" s="83"/>
    </row>
    <row r="176" spans="1:11" s="151" customFormat="1" ht="75" customHeight="1" x14ac:dyDescent="0.3">
      <c r="A176" s="150"/>
      <c r="B176" s="775"/>
      <c r="C176" s="776"/>
      <c r="D176" s="776"/>
      <c r="E176" s="776"/>
      <c r="F176" s="776"/>
      <c r="G176" s="776"/>
      <c r="H176" s="776"/>
      <c r="I176" s="776"/>
      <c r="J176" s="777"/>
    </row>
    <row r="177" spans="1:11" s="151" customFormat="1" ht="75" customHeight="1" x14ac:dyDescent="0.3">
      <c r="A177" s="150"/>
      <c r="B177" s="778"/>
      <c r="C177" s="779"/>
      <c r="D177" s="779"/>
      <c r="E177" s="779"/>
      <c r="F177" s="779"/>
      <c r="G177" s="779"/>
      <c r="H177" s="779"/>
      <c r="I177" s="779"/>
      <c r="J177" s="780"/>
    </row>
    <row r="178" spans="1:11" s="151" customFormat="1" ht="75" customHeight="1" x14ac:dyDescent="0.3">
      <c r="A178" s="150"/>
      <c r="B178" s="781"/>
      <c r="C178" s="782"/>
      <c r="D178" s="782"/>
      <c r="E178" s="782"/>
      <c r="F178" s="782"/>
      <c r="G178" s="782"/>
      <c r="H178" s="782"/>
      <c r="I178" s="782"/>
      <c r="J178" s="783"/>
    </row>
    <row r="179" spans="1:11" s="94" customFormat="1" ht="12.75" customHeight="1" x14ac:dyDescent="0.3">
      <c r="A179" s="89"/>
      <c r="B179" s="90"/>
      <c r="C179" s="91"/>
      <c r="D179" s="92"/>
      <c r="E179" s="90"/>
      <c r="F179" s="93"/>
      <c r="G179" s="93"/>
      <c r="H179" s="93"/>
      <c r="I179" s="93"/>
      <c r="J179" s="93"/>
      <c r="K179" s="83"/>
    </row>
    <row r="180" spans="1:11" s="94" customFormat="1" ht="12.75" customHeight="1" x14ac:dyDescent="0.3">
      <c r="A180" s="82" t="s">
        <v>40</v>
      </c>
      <c r="B180" s="97" t="s">
        <v>123</v>
      </c>
      <c r="C180" s="91"/>
      <c r="D180" s="92"/>
      <c r="E180" s="90"/>
      <c r="F180" s="93"/>
      <c r="G180" s="93"/>
      <c r="H180" s="93"/>
      <c r="I180" s="93"/>
      <c r="J180" s="93"/>
      <c r="K180" s="83"/>
    </row>
    <row r="181" spans="1:11" s="94" customFormat="1" ht="12.75" customHeight="1" x14ac:dyDescent="0.3">
      <c r="A181" s="89"/>
      <c r="B181" s="90"/>
      <c r="C181" s="91"/>
      <c r="D181" s="92"/>
      <c r="E181" s="90"/>
      <c r="F181" s="93"/>
      <c r="G181" s="93"/>
      <c r="H181" s="93"/>
      <c r="I181" s="93"/>
      <c r="J181" s="93"/>
      <c r="K181" s="83"/>
    </row>
    <row r="182" spans="1:11" s="151" customFormat="1" ht="75" customHeight="1" x14ac:dyDescent="0.3">
      <c r="A182" s="150"/>
      <c r="B182" s="775"/>
      <c r="C182" s="776"/>
      <c r="D182" s="776"/>
      <c r="E182" s="776"/>
      <c r="F182" s="776"/>
      <c r="G182" s="776"/>
      <c r="H182" s="776"/>
      <c r="I182" s="776"/>
      <c r="J182" s="777"/>
    </row>
    <row r="183" spans="1:11" s="151" customFormat="1" ht="75" customHeight="1" x14ac:dyDescent="0.3">
      <c r="A183" s="150"/>
      <c r="B183" s="778"/>
      <c r="C183" s="779"/>
      <c r="D183" s="779"/>
      <c r="E183" s="779"/>
      <c r="F183" s="779"/>
      <c r="G183" s="779"/>
      <c r="H183" s="779"/>
      <c r="I183" s="779"/>
      <c r="J183" s="780"/>
    </row>
    <row r="184" spans="1:11" s="151" customFormat="1" ht="75" customHeight="1" x14ac:dyDescent="0.3">
      <c r="A184" s="150"/>
      <c r="B184" s="781"/>
      <c r="C184" s="782"/>
      <c r="D184" s="782"/>
      <c r="E184" s="782"/>
      <c r="F184" s="782"/>
      <c r="G184" s="782"/>
      <c r="H184" s="782"/>
      <c r="I184" s="782"/>
      <c r="J184" s="783"/>
    </row>
    <row r="185" spans="1:11" s="94" customFormat="1" ht="12.75" customHeight="1" x14ac:dyDescent="0.3">
      <c r="A185" s="89"/>
      <c r="B185" s="90"/>
      <c r="C185" s="91"/>
      <c r="D185" s="92"/>
      <c r="E185" s="90"/>
      <c r="F185" s="93"/>
      <c r="G185" s="93"/>
      <c r="H185" s="93"/>
      <c r="I185" s="93"/>
      <c r="J185" s="93"/>
      <c r="K185" s="83"/>
    </row>
    <row r="186" spans="1:11" s="94" customFormat="1" ht="61.5" customHeight="1" x14ac:dyDescent="0.3">
      <c r="A186" s="89"/>
      <c r="B186" s="90"/>
      <c r="C186" s="91"/>
      <c r="D186" s="92"/>
      <c r="E186" s="90"/>
      <c r="F186" s="68" t="str">
        <f>+'CRITERIOS DE ACEPTACION'!C5</f>
        <v>AMPLIADA</v>
      </c>
      <c r="G186" s="68" t="str">
        <f>+'CRITERIOS DE ACEPTACION'!D5</f>
        <v>ESTANDAR</v>
      </c>
      <c r="H186" s="68" t="str">
        <f>+'CRITERIOS DE ACEPTACION'!E5</f>
        <v>BASICA</v>
      </c>
      <c r="I186" s="68" t="str">
        <f>+'CRITERIOS DE ACEPTACION'!F5</f>
        <v>RESTRINGIDA</v>
      </c>
      <c r="J186" s="68" t="str">
        <f>+'CRITERIOS DE ACEPTACION'!G5</f>
        <v>FMO</v>
      </c>
      <c r="K186" s="83"/>
    </row>
    <row r="187" spans="1:11" s="70" customFormat="1" ht="12.75" customHeight="1" x14ac:dyDescent="0.3">
      <c r="A187" s="43"/>
      <c r="B187" s="72" t="s">
        <v>225</v>
      </c>
      <c r="C187" s="139" t="s">
        <v>226</v>
      </c>
      <c r="D187" s="139" t="s">
        <v>110</v>
      </c>
      <c r="E187" s="98"/>
      <c r="F187" s="765"/>
      <c r="G187" s="765"/>
      <c r="H187" s="765"/>
      <c r="I187" s="765"/>
      <c r="J187" s="765"/>
    </row>
    <row r="188" spans="1:11" s="70" customFormat="1" ht="39" customHeight="1" x14ac:dyDescent="0.3">
      <c r="A188" s="140" t="s">
        <v>40</v>
      </c>
      <c r="B188" s="99" t="s">
        <v>227</v>
      </c>
      <c r="C188" s="98"/>
      <c r="D188" s="98"/>
      <c r="E188" s="98"/>
      <c r="F188" s="128">
        <f>COUNTIF(F190:F203,'OTROS CRITERIOS'!C$7)</f>
        <v>6</v>
      </c>
      <c r="G188" s="128">
        <f>COUNTIF(G190:G203,'OTROS CRITERIOS'!D$7)</f>
        <v>0</v>
      </c>
      <c r="H188" s="128">
        <f>COUNTIF(H190:H203,'OTROS CRITERIOS'!E$7)</f>
        <v>1</v>
      </c>
      <c r="I188" s="128">
        <f>COUNTIF(I190:I203,'OTROS CRITERIOS'!F$7)</f>
        <v>1</v>
      </c>
      <c r="J188" s="128">
        <f>COUNTIF(J190:J203,'OTROS CRITERIOS'!G$7)</f>
        <v>5</v>
      </c>
    </row>
    <row r="189" spans="1:11" s="94" customFormat="1" ht="12.75" customHeight="1" x14ac:dyDescent="0.3">
      <c r="C189" s="91"/>
      <c r="D189" s="133"/>
      <c r="E189" s="134"/>
      <c r="F189" s="93"/>
      <c r="G189" s="93"/>
      <c r="H189" s="93"/>
      <c r="I189" s="93"/>
      <c r="J189" s="93"/>
      <c r="K189" s="83"/>
    </row>
    <row r="190" spans="1:11" s="67" customFormat="1" ht="39" customHeight="1" x14ac:dyDescent="0.3">
      <c r="A190" s="43"/>
      <c r="B190" s="548" t="str">
        <f>+'CRITERIOS DE ACEPTACION'!B41</f>
        <v>Tipo de bienes o servicios ofrecidos</v>
      </c>
      <c r="C190" s="146" t="s">
        <v>112</v>
      </c>
      <c r="D190" s="129"/>
      <c r="E190" s="73"/>
      <c r="F190" s="117" t="str">
        <f>+IF('CRITERIOS DE ACEPTACION'!R41=1,'OTROS CRITERIOS'!C$7,"")</f>
        <v>√</v>
      </c>
      <c r="G190" s="117" t="str">
        <f>+IF('CRITERIOS DE ACEPTACION'!S41=1,'OTROS CRITERIOS'!D$7,"")</f>
        <v/>
      </c>
      <c r="H190" s="117" t="str">
        <f>+IF('CRITERIOS DE ACEPTACION'!T41=1,'OTROS CRITERIOS'!E$7,"")</f>
        <v>√</v>
      </c>
      <c r="I190" s="117" t="str">
        <f>+IF('CRITERIOS DE ACEPTACION'!U41=1,'OTROS CRITERIOS'!F$7,"")</f>
        <v>√</v>
      </c>
      <c r="J190" s="117" t="str">
        <f>+IF('CRITERIOS DE ACEPTACION'!V41=1,'OTROS CRITERIOS'!G$7,"")</f>
        <v/>
      </c>
      <c r="K190" s="70"/>
    </row>
    <row r="191" spans="1:11" s="67" customFormat="1" ht="39" customHeight="1" x14ac:dyDescent="0.3">
      <c r="A191" s="43"/>
      <c r="B191" s="548" t="str">
        <f>+'CRITERIOS DE ACEPTACION'!B42</f>
        <v>Existencia de bienes o servicios sustitutos en el mercado</v>
      </c>
      <c r="C191" s="146" t="s">
        <v>112</v>
      </c>
      <c r="D191" s="129"/>
      <c r="E191" s="73"/>
      <c r="F191" s="117" t="str">
        <f>+IF('CRITERIOS DE ACEPTACION'!R42=1,'OTROS CRITERIOS'!C$7,"")</f>
        <v/>
      </c>
      <c r="G191" s="117" t="str">
        <f>+IF('CRITERIOS DE ACEPTACION'!S42=1,'OTROS CRITERIOS'!D$7,"")</f>
        <v/>
      </c>
      <c r="H191" s="117" t="str">
        <f>+IF('CRITERIOS DE ACEPTACION'!T42=1,'OTROS CRITERIOS'!E$7,"")</f>
        <v/>
      </c>
      <c r="I191" s="117" t="str">
        <f>+IF('CRITERIOS DE ACEPTACION'!U42=1,'OTROS CRITERIOS'!F$7,"")</f>
        <v/>
      </c>
      <c r="J191" s="117" t="str">
        <f>+IF('CRITERIOS DE ACEPTACION'!V42=1,'OTROS CRITERIOS'!G$7,"")</f>
        <v>X</v>
      </c>
      <c r="K191" s="70"/>
    </row>
    <row r="192" spans="1:11" s="76" customFormat="1" ht="39.75" customHeight="1" x14ac:dyDescent="0.3">
      <c r="A192" s="74"/>
      <c r="B192" s="75" t="str">
        <f>+SELECCION!C19</f>
        <v>Concentración con clientes</v>
      </c>
      <c r="C192" s="671">
        <f>+SELECCIÓN!B8</f>
        <v>0</v>
      </c>
      <c r="D192" s="135"/>
      <c r="E192" s="78"/>
      <c r="F192" s="117" t="str">
        <f>+IF('CRITERIOS DE SELECCION'!AA10=1,'OTROS CRITERIOS'!C$7,"")</f>
        <v>√</v>
      </c>
      <c r="G192" s="117" t="str">
        <f>+IF('CRITERIOS DE SELECCION'!AB10=1,'OTROS CRITERIOS'!D$7,"")</f>
        <v/>
      </c>
      <c r="H192" s="117" t="str">
        <f>+IF('CRITERIOS DE SELECCION'!AC10=1,'OTROS CRITERIOS'!E$7,"")</f>
        <v/>
      </c>
      <c r="I192" s="117" t="str">
        <f>+IF('CRITERIOS DE SELECCION'!AD10=1,'OTROS CRITERIOS'!F$7,"")</f>
        <v/>
      </c>
      <c r="J192" s="117" t="str">
        <f>+IF('CRITERIOS DE SELECCION'!AE10=1,'OTROS CRITERIOS'!G$7,"")</f>
        <v/>
      </c>
      <c r="K192" s="78"/>
    </row>
    <row r="193" spans="1:11" s="67" customFormat="1" ht="39" customHeight="1" x14ac:dyDescent="0.3">
      <c r="A193" s="43"/>
      <c r="B193" s="548" t="str">
        <f>+'CRITERIOS DE ACEPTACION'!B43</f>
        <v>Opinión del Analista sobre la elasticidad de la demanda</v>
      </c>
      <c r="C193" s="146" t="s">
        <v>112</v>
      </c>
      <c r="D193" s="129"/>
      <c r="E193" s="73"/>
      <c r="F193" s="117" t="str">
        <f>+IF('CRITERIOS DE ACEPTACION'!R43=1,'OTROS CRITERIOS'!C$7,"")</f>
        <v>√</v>
      </c>
      <c r="G193" s="117" t="str">
        <f>+IF('CRITERIOS DE ACEPTACION'!S43=1,'OTROS CRITERIOS'!D$7,"")</f>
        <v/>
      </c>
      <c r="H193" s="117" t="str">
        <f>+IF('CRITERIOS DE ACEPTACION'!T43=1,'OTROS CRITERIOS'!E$7,"")</f>
        <v/>
      </c>
      <c r="I193" s="117" t="str">
        <f>+IF('CRITERIOS DE ACEPTACION'!U43=1,'OTROS CRITERIOS'!F$7,"")</f>
        <v/>
      </c>
      <c r="J193" s="117" t="str">
        <f>+IF('CRITERIOS DE ACEPTACION'!V43=1,'OTROS CRITERIOS'!G$7,"")</f>
        <v>X</v>
      </c>
      <c r="K193" s="70"/>
    </row>
    <row r="194" spans="1:11" s="67" customFormat="1" ht="39" customHeight="1" x14ac:dyDescent="0.3">
      <c r="A194" s="43"/>
      <c r="B194" s="90" t="str">
        <f>+'CRITERIOS DE ACEPTACION'!B44</f>
        <v>Pasivo total / EBITDA  (según Flujo de Caja Proyectado)</v>
      </c>
      <c r="C194" s="146" t="s">
        <v>112</v>
      </c>
      <c r="D194" s="154"/>
      <c r="E194" s="73"/>
      <c r="F194" s="117" t="str">
        <f>+IF('CRITERIOS DE ACEPTACION'!R44=1,'OTROS CRITERIOS'!C$7,"")</f>
        <v>√</v>
      </c>
      <c r="G194" s="117" t="str">
        <f>+IF('CRITERIOS DE ACEPTACION'!S44=1,'OTROS CRITERIOS'!D$7,"")</f>
        <v/>
      </c>
      <c r="H194" s="117" t="str">
        <f>+IF('CRITERIOS DE ACEPTACION'!T44=1,'OTROS CRITERIOS'!E$7,"")</f>
        <v/>
      </c>
      <c r="I194" s="117" t="str">
        <f>+IF('CRITERIOS DE ACEPTACION'!U44=1,'OTROS CRITERIOS'!F$7,"")</f>
        <v/>
      </c>
      <c r="J194" s="117" t="str">
        <f>+IF('CRITERIOS DE ACEPTACION'!V44=1,'OTROS CRITERIOS'!G$7,"")</f>
        <v/>
      </c>
      <c r="K194" s="70"/>
    </row>
    <row r="195" spans="1:11" s="67" customFormat="1" ht="39" customHeight="1" x14ac:dyDescent="0.3">
      <c r="A195" s="43"/>
      <c r="B195" s="90" t="str">
        <f>+'CRITERIOS DE ACEPTACION'!B45</f>
        <v>Cobertura Servicio Deuda (según Flujo de Caja Proyectado)</v>
      </c>
      <c r="C195" s="146" t="s">
        <v>112</v>
      </c>
      <c r="D195" s="154"/>
      <c r="E195" s="73"/>
      <c r="F195" s="117" t="str">
        <f>+IF('CRITERIOS DE ACEPTACION'!R45=1,'OTROS CRITERIOS'!C$7,"")</f>
        <v/>
      </c>
      <c r="G195" s="117" t="str">
        <f>+IF('CRITERIOS DE ACEPTACION'!S45=1,'OTROS CRITERIOS'!D$7,"")</f>
        <v/>
      </c>
      <c r="H195" s="117" t="str">
        <f>+IF('CRITERIOS DE ACEPTACION'!T45=1,'OTROS CRITERIOS'!E$7,"")</f>
        <v/>
      </c>
      <c r="I195" s="117" t="str">
        <f>+IF('CRITERIOS DE ACEPTACION'!U45=1,'OTROS CRITERIOS'!F$7,"")</f>
        <v/>
      </c>
      <c r="J195" s="117" t="str">
        <f>+IF('CRITERIOS DE ACEPTACION'!V45=1,'OTROS CRITERIOS'!G$7,"")</f>
        <v>X</v>
      </c>
      <c r="K195" s="70"/>
    </row>
    <row r="196" spans="1:11" s="94" customFormat="1" ht="12.75" customHeight="1" x14ac:dyDescent="0.3">
      <c r="A196" s="89"/>
      <c r="B196" s="90"/>
      <c r="C196" s="92"/>
      <c r="D196" s="54"/>
      <c r="E196" s="134"/>
      <c r="F196" s="93"/>
      <c r="G196" s="93"/>
      <c r="H196" s="93"/>
      <c r="I196" s="93"/>
      <c r="J196" s="93"/>
      <c r="K196" s="83"/>
    </row>
    <row r="197" spans="1:11" s="94" customFormat="1" x14ac:dyDescent="0.3">
      <c r="A197" s="82" t="s">
        <v>40</v>
      </c>
      <c r="B197" s="100" t="s">
        <v>228</v>
      </c>
      <c r="C197" s="92"/>
      <c r="D197" s="133"/>
      <c r="E197" s="134"/>
      <c r="F197" s="85"/>
      <c r="G197" s="85"/>
      <c r="H197" s="85"/>
      <c r="I197" s="85"/>
      <c r="J197" s="85"/>
      <c r="K197" s="83"/>
    </row>
    <row r="198" spans="1:11" s="67" customFormat="1" ht="39" customHeight="1" x14ac:dyDescent="0.3">
      <c r="A198" s="43"/>
      <c r="B198" s="90" t="str">
        <f>+'CRITERIOS DE ACEPTACION'!B49</f>
        <v>Pasivo total / EBITDA  (según Flujo de Caja Proyectado)</v>
      </c>
      <c r="C198" s="146" t="s">
        <v>112</v>
      </c>
      <c r="D198" s="154"/>
      <c r="E198" s="73"/>
      <c r="F198" s="117" t="str">
        <f>+IF('CRITERIOS DE ACEPTACION'!R49=1,'OTROS CRITERIOS'!C$7,"")</f>
        <v>√</v>
      </c>
      <c r="G198" s="117" t="str">
        <f>+IF('CRITERIOS DE ACEPTACION'!S49=1,'OTROS CRITERIOS'!D$7,"")</f>
        <v/>
      </c>
      <c r="H198" s="117" t="str">
        <f>+IF('CRITERIOS DE ACEPTACION'!T49=1,'OTROS CRITERIOS'!E$7,"")</f>
        <v/>
      </c>
      <c r="I198" s="117" t="str">
        <f>+IF('CRITERIOS DE ACEPTACION'!U49=1,'OTROS CRITERIOS'!F$7,"")</f>
        <v/>
      </c>
      <c r="J198" s="117" t="str">
        <f>+IF('CRITERIOS DE ACEPTACION'!V49=1,'OTROS CRITERIOS'!G$7,"")</f>
        <v/>
      </c>
      <c r="K198" s="70"/>
    </row>
    <row r="199" spans="1:11" s="67" customFormat="1" ht="39" customHeight="1" x14ac:dyDescent="0.3">
      <c r="A199" s="43"/>
      <c r="B199" s="90" t="str">
        <f>+'CRITERIOS DE ACEPTACION'!B50</f>
        <v>Cobertura Servicio Deuda (según Flujo de Caja Proyectado)</v>
      </c>
      <c r="C199" s="146" t="s">
        <v>112</v>
      </c>
      <c r="D199" s="154"/>
      <c r="E199" s="73"/>
      <c r="F199" s="117" t="str">
        <f>+IF('CRITERIOS DE ACEPTACION'!R50=1,'OTROS CRITERIOS'!C$7,"")</f>
        <v/>
      </c>
      <c r="G199" s="117" t="str">
        <f>+IF('CRITERIOS DE ACEPTACION'!S50=1,'OTROS CRITERIOS'!D$7,"")</f>
        <v/>
      </c>
      <c r="H199" s="117" t="str">
        <f>+IF('CRITERIOS DE ACEPTACION'!T50=1,'OTROS CRITERIOS'!E$7,"")</f>
        <v/>
      </c>
      <c r="I199" s="117" t="str">
        <f>+IF('CRITERIOS DE ACEPTACION'!U50=1,'OTROS CRITERIOS'!F$7,"")</f>
        <v/>
      </c>
      <c r="J199" s="117" t="str">
        <f>+IF('CRITERIOS DE ACEPTACION'!V50=1,'OTROS CRITERIOS'!G$7,"")</f>
        <v>X</v>
      </c>
      <c r="K199" s="70"/>
    </row>
    <row r="200" spans="1:11" s="94" customFormat="1" ht="12.75" customHeight="1" x14ac:dyDescent="0.3">
      <c r="A200" s="89"/>
      <c r="B200" s="90"/>
      <c r="C200" s="92"/>
      <c r="D200" s="133"/>
      <c r="E200" s="134"/>
      <c r="F200" s="93"/>
      <c r="G200" s="93"/>
      <c r="H200" s="93"/>
      <c r="I200" s="93"/>
      <c r="J200" s="93"/>
      <c r="K200" s="83"/>
    </row>
    <row r="201" spans="1:11" s="94" customFormat="1" x14ac:dyDescent="0.3">
      <c r="A201" s="82" t="s">
        <v>40</v>
      </c>
      <c r="B201" s="100" t="s">
        <v>229</v>
      </c>
      <c r="C201" s="92"/>
      <c r="D201" s="133"/>
      <c r="E201" s="134"/>
      <c r="F201" s="85"/>
      <c r="G201" s="85"/>
      <c r="H201" s="85"/>
      <c r="I201" s="85"/>
      <c r="J201" s="85"/>
      <c r="K201" s="83"/>
    </row>
    <row r="202" spans="1:11" s="67" customFormat="1" ht="39" customHeight="1" x14ac:dyDescent="0.3">
      <c r="A202" s="43"/>
      <c r="B202" s="90" t="str">
        <f>+'CRITERIOS DE ACEPTACION'!B54</f>
        <v>Pasivo total / EBITDA  (según Flujo de Caja Proyectado)</v>
      </c>
      <c r="C202" s="146" t="s">
        <v>112</v>
      </c>
      <c r="D202" s="154"/>
      <c r="E202" s="73"/>
      <c r="F202" s="117" t="str">
        <f>+IF('CRITERIOS DE ACEPTACION'!R54=1,'OTROS CRITERIOS'!C$7,"")</f>
        <v>√</v>
      </c>
      <c r="G202" s="117" t="str">
        <f>+IF('CRITERIOS DE ACEPTACION'!S54=1,'OTROS CRITERIOS'!D$7,"")</f>
        <v/>
      </c>
      <c r="H202" s="117" t="str">
        <f>+IF('CRITERIOS DE ACEPTACION'!T54=1,'OTROS CRITERIOS'!E$7,"")</f>
        <v/>
      </c>
      <c r="I202" s="117" t="str">
        <f>+IF('CRITERIOS DE ACEPTACION'!U54=1,'OTROS CRITERIOS'!F$7,"")</f>
        <v/>
      </c>
      <c r="J202" s="117" t="str">
        <f>+IF('CRITERIOS DE ACEPTACION'!V54=1,'OTROS CRITERIOS'!G$7,"")</f>
        <v/>
      </c>
      <c r="K202" s="70"/>
    </row>
    <row r="203" spans="1:11" s="67" customFormat="1" ht="39" customHeight="1" x14ac:dyDescent="0.3">
      <c r="A203" s="43"/>
      <c r="B203" s="90" t="str">
        <f>+'CRITERIOS DE ACEPTACION'!B55</f>
        <v>Cobertura Servicio Deuda (según Flujo de Caja Proyectado)</v>
      </c>
      <c r="C203" s="146" t="s">
        <v>112</v>
      </c>
      <c r="D203" s="154"/>
      <c r="E203" s="73"/>
      <c r="F203" s="117" t="str">
        <f>+IF('CRITERIOS DE ACEPTACION'!R55=1,'OTROS CRITERIOS'!C$7,"")</f>
        <v/>
      </c>
      <c r="G203" s="117" t="str">
        <f>+IF('CRITERIOS DE ACEPTACION'!S55=1,'OTROS CRITERIOS'!D$7,"")</f>
        <v/>
      </c>
      <c r="H203" s="117" t="str">
        <f>+IF('CRITERIOS DE ACEPTACION'!T55=1,'OTROS CRITERIOS'!E$7,"")</f>
        <v/>
      </c>
      <c r="I203" s="117" t="str">
        <f>+IF('CRITERIOS DE ACEPTACION'!U55=1,'OTROS CRITERIOS'!F$7,"")</f>
        <v/>
      </c>
      <c r="J203" s="117" t="str">
        <f>+IF('CRITERIOS DE ACEPTACION'!V55=1,'OTROS CRITERIOS'!G$7,"")</f>
        <v>X</v>
      </c>
      <c r="K203" s="70"/>
    </row>
    <row r="204" spans="1:11" s="94" customFormat="1" ht="12.75" customHeight="1" x14ac:dyDescent="0.3">
      <c r="A204" s="89"/>
      <c r="B204" s="90"/>
      <c r="C204" s="92"/>
      <c r="D204" s="10"/>
      <c r="E204" s="90"/>
      <c r="F204" s="93"/>
      <c r="G204" s="93"/>
      <c r="H204" s="93"/>
      <c r="I204" s="93"/>
      <c r="J204" s="93"/>
      <c r="K204" s="83"/>
    </row>
    <row r="205" spans="1:11" s="94" customFormat="1" x14ac:dyDescent="0.3">
      <c r="A205" s="82" t="s">
        <v>40</v>
      </c>
      <c r="B205" s="100" t="s">
        <v>230</v>
      </c>
      <c r="C205" s="92"/>
      <c r="D205" s="92"/>
      <c r="E205" s="90"/>
      <c r="F205" s="85"/>
      <c r="G205" s="85"/>
      <c r="H205" s="85"/>
      <c r="I205" s="85"/>
      <c r="J205" s="85"/>
      <c r="K205" s="83"/>
    </row>
    <row r="206" spans="1:11" s="67" customFormat="1" ht="39" customHeight="1" x14ac:dyDescent="0.3">
      <c r="A206" s="43"/>
      <c r="B206" s="134" t="str">
        <f>+'CRITERIOS DE ACEPTACION'!B59</f>
        <v>Cobertura Servicio Deuda (según Escenario Impacto Severo del Flujo de Caja Proyectado)</v>
      </c>
      <c r="C206" s="146" t="s">
        <v>112</v>
      </c>
      <c r="D206" s="154"/>
      <c r="E206" s="73"/>
      <c r="F206" s="787" t="str">
        <f>+IF(D206&gt;='CRITERIOS DE ACEPTACION'!C59,"BAJO RIESGO CAMBIARIO","ALTO RIESGO CAMBIARIO")</f>
        <v>ALTO RIESGO CAMBIARIO</v>
      </c>
      <c r="G206" s="788"/>
      <c r="H206" s="788"/>
      <c r="I206" s="788"/>
      <c r="J206" s="789"/>
      <c r="K206" s="70"/>
    </row>
    <row r="207" spans="1:11" s="94" customFormat="1" ht="12.75" customHeight="1" x14ac:dyDescent="0.3">
      <c r="A207" s="89"/>
      <c r="B207" s="134"/>
      <c r="C207" s="133"/>
      <c r="D207" s="133"/>
      <c r="E207" s="134"/>
      <c r="F207" s="93"/>
      <c r="G207" s="93"/>
      <c r="H207" s="93"/>
      <c r="I207" s="93"/>
      <c r="J207" s="93"/>
      <c r="K207" s="83"/>
    </row>
    <row r="208" spans="1:11" s="67" customFormat="1" ht="39" customHeight="1" x14ac:dyDescent="0.3">
      <c r="A208" s="82" t="s">
        <v>40</v>
      </c>
      <c r="B208" s="100" t="s">
        <v>261</v>
      </c>
      <c r="C208" s="146" t="s">
        <v>112</v>
      </c>
      <c r="D208" s="666"/>
      <c r="E208" s="73"/>
      <c r="F208" s="799" t="s">
        <v>2334</v>
      </c>
      <c r="G208" s="800"/>
      <c r="H208" s="800"/>
      <c r="I208" s="800"/>
      <c r="J208" s="801"/>
      <c r="K208" s="70"/>
    </row>
    <row r="209" spans="1:11" s="94" customFormat="1" ht="12.75" customHeight="1" x14ac:dyDescent="0.3">
      <c r="A209" s="89"/>
      <c r="B209" s="134"/>
      <c r="C209" s="133"/>
      <c r="D209" s="133"/>
      <c r="E209" s="134"/>
      <c r="F209" s="93"/>
      <c r="G209" s="93"/>
      <c r="H209" s="93"/>
      <c r="I209" s="93"/>
      <c r="J209" s="93"/>
      <c r="K209" s="83"/>
    </row>
    <row r="210" spans="1:11" s="70" customFormat="1" ht="39" customHeight="1" x14ac:dyDescent="0.3">
      <c r="A210" s="139" t="s">
        <v>125</v>
      </c>
      <c r="B210" s="136" t="s">
        <v>126</v>
      </c>
      <c r="C210" s="133"/>
      <c r="D210" s="96"/>
      <c r="E210" s="148"/>
      <c r="F210" s="787" t="str">
        <f>+IF(D134='CRITERIOS DE ACEPTACION'!G21,'OTROS CRITERIOS'!H14,(+IF('OTROS CRITERIOS'!$G$15=TRUE,'OTROS CRITERIOS'!$G$14,+IF('OTROS CRITERIOS'!$C$15=TRUE,'OTROS CRITERIOS'!$C$14,+IF('OTROS CRITERIOS'!$D$15=TRUE,'OTROS CRITERIOS'!$D$14,+IF('OTROS CRITERIOS'!$E$15=TRUE,'OTROS CRITERIOS'!$E$14,'OTROS CRITERIOS'!$F$14))))))</f>
        <v>NIVEL 4</v>
      </c>
      <c r="G210" s="788"/>
      <c r="H210" s="788"/>
      <c r="I210" s="788"/>
      <c r="J210" s="789"/>
    </row>
    <row r="211" spans="1:11" s="94" customFormat="1" ht="12.75" customHeight="1" x14ac:dyDescent="0.3">
      <c r="A211" s="89"/>
      <c r="B211" s="134"/>
      <c r="C211" s="95"/>
      <c r="D211" s="133"/>
      <c r="E211" s="134"/>
      <c r="F211" s="93"/>
      <c r="G211" s="93"/>
      <c r="H211" s="93"/>
      <c r="I211" s="93"/>
      <c r="J211" s="93"/>
      <c r="K211" s="83"/>
    </row>
    <row r="212" spans="1:11" s="54" customFormat="1" ht="57" customHeight="1" x14ac:dyDescent="0.3">
      <c r="A212" s="138"/>
      <c r="B212" s="784" t="str">
        <f>+IF(D134='CRITERIOS DE ACEPTACION'!G21,'OTROS CRITERIOS'!H16,(+IF('OTROS CRITERIOS'!$G$15=TRUE,'OTROS CRITERIOS'!$G$16,+IF('OTROS CRITERIOS'!$C$15=TRUE,'OTROS CRITERIOS'!$C$16,+IF('OTROS CRITERIOS'!$D$15=TRUE,'OTROS CRITERIOS'!$D$16,+IF('OTROS CRITERIOS'!$E$15=TRUE,'OTROS CRITERIOS'!$E$16,'OTROS CRITERIOS'!$F$16))))))</f>
        <v>Los resultados muestran que bajo un escenario normal el deudor no tiene capacidad de pago para atender las obligaciones crediticias en los términos pactados.</v>
      </c>
      <c r="C212" s="785"/>
      <c r="D212" s="785"/>
      <c r="E212" s="785"/>
      <c r="F212" s="785"/>
      <c r="G212" s="785"/>
      <c r="H212" s="785"/>
      <c r="I212" s="785"/>
      <c r="J212" s="786"/>
    </row>
    <row r="213" spans="1:11" s="94" customFormat="1" ht="12.75" customHeight="1" thickBot="1" x14ac:dyDescent="0.35">
      <c r="A213" s="89"/>
      <c r="B213" s="134"/>
      <c r="C213" s="95"/>
      <c r="D213" s="133"/>
      <c r="E213" s="134"/>
      <c r="F213" s="93"/>
      <c r="G213" s="93"/>
      <c r="H213" s="93"/>
      <c r="I213" s="93"/>
      <c r="J213" s="93"/>
      <c r="K213" s="83"/>
    </row>
    <row r="214" spans="1:11" s="54" customFormat="1" x14ac:dyDescent="0.3">
      <c r="A214" s="748">
        <v>5</v>
      </c>
      <c r="B214" s="766" t="s">
        <v>232</v>
      </c>
      <c r="C214" s="748" t="str">
        <f>+'CRITERIOS DE ACEPTACION'!AD17</f>
        <v>FMO</v>
      </c>
      <c r="D214" s="766" t="s">
        <v>127</v>
      </c>
      <c r="F214" s="790" t="s">
        <v>17</v>
      </c>
      <c r="G214" s="791"/>
      <c r="H214" s="791"/>
      <c r="I214" s="791"/>
      <c r="J214" s="792"/>
    </row>
    <row r="215" spans="1:11" s="54" customFormat="1" ht="15.75" customHeight="1" x14ac:dyDescent="0.3">
      <c r="A215" s="748"/>
      <c r="B215" s="766"/>
      <c r="C215" s="748"/>
      <c r="D215" s="766"/>
      <c r="F215" s="793"/>
      <c r="G215" s="794"/>
      <c r="H215" s="794"/>
      <c r="I215" s="794"/>
      <c r="J215" s="795"/>
    </row>
    <row r="216" spans="1:11" s="54" customFormat="1" ht="16.5" thickBot="1" x14ac:dyDescent="0.35">
      <c r="A216" s="748"/>
      <c r="B216" s="766"/>
      <c r="C216" s="748"/>
      <c r="D216" s="766"/>
      <c r="F216" s="796"/>
      <c r="G216" s="797"/>
      <c r="H216" s="797"/>
      <c r="I216" s="797"/>
      <c r="J216" s="798"/>
    </row>
    <row r="217" spans="1:11" s="54" customFormat="1" x14ac:dyDescent="0.3">
      <c r="A217" s="139"/>
      <c r="B217" s="118"/>
      <c r="C217" s="139"/>
      <c r="D217" s="118"/>
      <c r="F217" s="82"/>
      <c r="G217" s="82"/>
      <c r="H217" s="82"/>
      <c r="I217" s="82"/>
      <c r="J217" s="82"/>
    </row>
    <row r="218" spans="1:11" s="54" customFormat="1" x14ac:dyDescent="0.3">
      <c r="A218" s="138" t="s">
        <v>103</v>
      </c>
      <c r="B218" s="769" t="s">
        <v>129</v>
      </c>
      <c r="C218" s="769"/>
      <c r="D218" s="757" t="s">
        <v>130</v>
      </c>
      <c r="E218" s="757"/>
      <c r="F218" s="757"/>
      <c r="G218" s="757"/>
      <c r="H218" s="757"/>
      <c r="I218" s="757"/>
      <c r="J218" s="757"/>
    </row>
    <row r="219" spans="1:11" s="94" customFormat="1" ht="12.75" customHeight="1" x14ac:dyDescent="0.3">
      <c r="A219" s="89"/>
      <c r="B219" s="90"/>
      <c r="C219" s="91"/>
      <c r="D219" s="92"/>
      <c r="E219" s="90"/>
      <c r="F219" s="93"/>
      <c r="G219" s="93"/>
      <c r="H219" s="93"/>
      <c r="I219" s="93"/>
      <c r="J219" s="93"/>
      <c r="K219" s="83"/>
    </row>
    <row r="220" spans="1:11" s="151" customFormat="1" ht="27" customHeight="1" x14ac:dyDescent="0.3">
      <c r="A220" s="150"/>
      <c r="B220" s="752" t="s">
        <v>131</v>
      </c>
      <c r="C220" s="753"/>
      <c r="D220" s="817" t="s">
        <v>132</v>
      </c>
      <c r="E220" s="818"/>
      <c r="F220" s="818"/>
      <c r="G220" s="818"/>
      <c r="H220" s="818"/>
      <c r="I220" s="818"/>
      <c r="J220" s="819"/>
    </row>
    <row r="221" spans="1:11" s="151" customFormat="1" ht="27" customHeight="1" x14ac:dyDescent="0.3">
      <c r="A221" s="150"/>
      <c r="B221" s="752"/>
      <c r="C221" s="753"/>
      <c r="D221" s="804"/>
      <c r="E221" s="820"/>
      <c r="F221" s="820"/>
      <c r="G221" s="820"/>
      <c r="H221" s="820"/>
      <c r="I221" s="820"/>
      <c r="J221" s="821"/>
    </row>
    <row r="222" spans="1:11" s="151" customFormat="1" ht="27" customHeight="1" x14ac:dyDescent="0.3">
      <c r="A222" s="150"/>
      <c r="B222" s="302"/>
      <c r="C222" s="300"/>
      <c r="D222" s="303"/>
      <c r="E222" s="304"/>
      <c r="F222" s="304"/>
      <c r="G222" s="304"/>
      <c r="H222" s="304"/>
      <c r="I222" s="304"/>
      <c r="J222" s="305"/>
    </row>
    <row r="223" spans="1:11" s="151" customFormat="1" ht="27" customHeight="1" x14ac:dyDescent="0.3">
      <c r="A223" s="150"/>
      <c r="B223" s="302"/>
      <c r="C223" s="300"/>
      <c r="D223" s="303"/>
      <c r="E223" s="304"/>
      <c r="F223" s="304"/>
      <c r="G223" s="304"/>
      <c r="H223" s="304"/>
      <c r="I223" s="304"/>
      <c r="J223" s="305"/>
    </row>
    <row r="224" spans="1:11" s="151" customFormat="1" ht="27" customHeight="1" x14ac:dyDescent="0.3">
      <c r="A224" s="150"/>
      <c r="B224" s="302"/>
      <c r="C224" s="300"/>
      <c r="D224" s="303"/>
      <c r="E224" s="304"/>
      <c r="F224" s="304"/>
      <c r="G224" s="304"/>
      <c r="H224" s="304"/>
      <c r="I224" s="304"/>
      <c r="J224" s="305"/>
    </row>
    <row r="225" spans="1:11" s="151" customFormat="1" ht="27" customHeight="1" x14ac:dyDescent="0.3">
      <c r="A225" s="150"/>
      <c r="B225" s="752"/>
      <c r="C225" s="753"/>
      <c r="D225" s="817"/>
      <c r="E225" s="818"/>
      <c r="F225" s="818"/>
      <c r="G225" s="818"/>
      <c r="H225" s="818"/>
      <c r="I225" s="818"/>
      <c r="J225" s="819"/>
    </row>
    <row r="226" spans="1:11" s="94" customFormat="1" ht="12.75" customHeight="1" x14ac:dyDescent="0.3">
      <c r="A226" s="89"/>
      <c r="B226" s="90"/>
      <c r="C226" s="91"/>
      <c r="D226" s="92"/>
      <c r="E226" s="90"/>
      <c r="F226" s="93"/>
      <c r="G226" s="93"/>
      <c r="H226" s="93"/>
      <c r="I226" s="93"/>
      <c r="J226" s="93"/>
      <c r="K226" s="83"/>
    </row>
    <row r="227" spans="1:11" s="151" customFormat="1" ht="57" customHeight="1" x14ac:dyDescent="0.3">
      <c r="A227" s="150"/>
      <c r="B227" s="741"/>
      <c r="C227" s="742"/>
      <c r="D227" s="742"/>
      <c r="E227" s="742"/>
      <c r="F227" s="742"/>
      <c r="G227" s="742"/>
      <c r="H227" s="742"/>
      <c r="I227" s="742"/>
      <c r="J227" s="743"/>
    </row>
    <row r="228" spans="1:11" s="94" customFormat="1" ht="12.75" customHeight="1" x14ac:dyDescent="0.3">
      <c r="A228" s="89"/>
      <c r="B228" s="90"/>
      <c r="C228" s="91"/>
      <c r="D228" s="92"/>
      <c r="E228" s="90"/>
      <c r="F228" s="93"/>
      <c r="G228" s="93"/>
      <c r="H228" s="93"/>
      <c r="I228" s="93"/>
      <c r="J228" s="93"/>
      <c r="K228" s="83"/>
    </row>
    <row r="229" spans="1:11" s="54" customFormat="1" x14ac:dyDescent="0.3">
      <c r="A229" s="138">
        <v>6</v>
      </c>
      <c r="B229" s="101" t="s">
        <v>128</v>
      </c>
      <c r="C229" s="142"/>
      <c r="D229" s="142"/>
    </row>
    <row r="230" spans="1:11" s="94" customFormat="1" ht="12.75" customHeight="1" x14ac:dyDescent="0.3">
      <c r="A230" s="89"/>
      <c r="B230" s="90"/>
      <c r="C230" s="91"/>
      <c r="D230" s="92"/>
      <c r="E230" s="90"/>
      <c r="F230" s="93"/>
      <c r="G230" s="93"/>
      <c r="H230" s="93"/>
      <c r="I230" s="93"/>
      <c r="J230" s="93"/>
      <c r="K230" s="83"/>
    </row>
    <row r="231" spans="1:11" s="94" customFormat="1" ht="12.75" customHeight="1" x14ac:dyDescent="0.3">
      <c r="A231" s="89"/>
      <c r="B231" s="90"/>
      <c r="C231" s="91"/>
      <c r="D231" s="92"/>
      <c r="E231" s="90"/>
      <c r="F231" s="93"/>
      <c r="G231" s="93"/>
      <c r="H231" s="93"/>
      <c r="I231" s="93"/>
      <c r="J231" s="93"/>
      <c r="K231" s="83"/>
    </row>
    <row r="232" spans="1:11" s="54" customFormat="1" x14ac:dyDescent="0.3">
      <c r="A232" s="138" t="s">
        <v>103</v>
      </c>
      <c r="B232" s="757" t="s">
        <v>133</v>
      </c>
      <c r="C232" s="757"/>
      <c r="D232" s="757" t="s">
        <v>134</v>
      </c>
      <c r="E232" s="757"/>
      <c r="F232" s="757"/>
      <c r="G232" s="757"/>
      <c r="H232" s="757"/>
      <c r="I232" s="757"/>
      <c r="J232" s="757"/>
    </row>
    <row r="233" spans="1:11" s="94" customFormat="1" ht="12.75" customHeight="1" x14ac:dyDescent="0.3">
      <c r="A233" s="89"/>
      <c r="B233" s="90"/>
      <c r="C233" s="91"/>
      <c r="D233" s="92"/>
      <c r="E233" s="90"/>
      <c r="F233" s="93"/>
      <c r="G233" s="93"/>
      <c r="H233" s="93"/>
      <c r="I233" s="93"/>
      <c r="J233" s="93"/>
      <c r="K233" s="83"/>
    </row>
    <row r="234" spans="1:11" s="151" customFormat="1" ht="27" customHeight="1" x14ac:dyDescent="0.3">
      <c r="A234" s="150"/>
      <c r="B234" s="752" t="s">
        <v>135</v>
      </c>
      <c r="C234" s="753"/>
      <c r="D234" s="754" t="s">
        <v>136</v>
      </c>
      <c r="E234" s="755"/>
      <c r="F234" s="755"/>
      <c r="G234" s="755"/>
      <c r="H234" s="755"/>
      <c r="I234" s="755"/>
      <c r="J234" s="756"/>
    </row>
    <row r="235" spans="1:11" s="151" customFormat="1" ht="27" customHeight="1" x14ac:dyDescent="0.3">
      <c r="A235" s="150"/>
      <c r="B235" s="752" t="s">
        <v>137</v>
      </c>
      <c r="C235" s="753"/>
      <c r="D235" s="754"/>
      <c r="E235" s="755"/>
      <c r="F235" s="755"/>
      <c r="G235" s="755"/>
      <c r="H235" s="755"/>
      <c r="I235" s="755"/>
      <c r="J235" s="756"/>
    </row>
    <row r="236" spans="1:11" s="151" customFormat="1" ht="27" customHeight="1" x14ac:dyDescent="0.3">
      <c r="A236" s="150"/>
      <c r="B236" s="752" t="s">
        <v>138</v>
      </c>
      <c r="C236" s="753"/>
      <c r="D236" s="754"/>
      <c r="E236" s="755"/>
      <c r="F236" s="755"/>
      <c r="G236" s="755"/>
      <c r="H236" s="755"/>
      <c r="I236" s="755"/>
      <c r="J236" s="756"/>
    </row>
    <row r="237" spans="1:11" s="151" customFormat="1" ht="27" customHeight="1" x14ac:dyDescent="0.3">
      <c r="A237" s="150"/>
      <c r="B237" s="752"/>
      <c r="C237" s="753"/>
      <c r="D237" s="754"/>
      <c r="E237" s="755"/>
      <c r="F237" s="755"/>
      <c r="G237" s="755"/>
      <c r="H237" s="755"/>
      <c r="I237" s="755"/>
      <c r="J237" s="756"/>
    </row>
    <row r="238" spans="1:11" s="94" customFormat="1" ht="12.75" customHeight="1" x14ac:dyDescent="0.3">
      <c r="A238" s="89"/>
      <c r="B238" s="90"/>
      <c r="C238" s="91"/>
      <c r="D238" s="92"/>
      <c r="E238" s="90"/>
      <c r="F238" s="93"/>
      <c r="G238" s="93"/>
      <c r="H238" s="93"/>
      <c r="I238" s="93"/>
      <c r="J238" s="93"/>
      <c r="K238" s="83"/>
    </row>
    <row r="239" spans="1:11" s="54" customFormat="1" x14ac:dyDescent="0.3">
      <c r="A239" s="138" t="s">
        <v>105</v>
      </c>
      <c r="B239" s="58" t="s">
        <v>139</v>
      </c>
      <c r="C239" s="142"/>
      <c r="D239" s="142"/>
    </row>
    <row r="240" spans="1:11" s="94" customFormat="1" ht="12.75" customHeight="1" x14ac:dyDescent="0.3">
      <c r="A240" s="89"/>
      <c r="B240" s="90"/>
      <c r="C240" s="91"/>
      <c r="D240" s="92"/>
      <c r="E240" s="90"/>
      <c r="F240" s="93"/>
      <c r="G240" s="93"/>
      <c r="H240" s="93"/>
      <c r="I240" s="93"/>
      <c r="J240" s="93"/>
      <c r="K240" s="83"/>
    </row>
    <row r="241" spans="1:11" s="151" customFormat="1" ht="57" customHeight="1" x14ac:dyDescent="0.3">
      <c r="A241" s="150"/>
      <c r="B241" s="741" t="s">
        <v>233</v>
      </c>
      <c r="C241" s="742"/>
      <c r="D241" s="742"/>
      <c r="E241" s="742"/>
      <c r="F241" s="742"/>
      <c r="G241" s="742"/>
      <c r="H241" s="742"/>
      <c r="I241" s="742"/>
      <c r="J241" s="743"/>
    </row>
    <row r="242" spans="1:11" s="94" customFormat="1" ht="12.75" customHeight="1" x14ac:dyDescent="0.3">
      <c r="A242" s="89"/>
      <c r="B242" s="90"/>
      <c r="C242" s="91"/>
      <c r="D242" s="92"/>
      <c r="E242" s="90"/>
      <c r="F242" s="93"/>
      <c r="G242" s="93"/>
      <c r="H242" s="93"/>
      <c r="I242" s="93"/>
      <c r="J242" s="93"/>
      <c r="K242" s="83"/>
    </row>
    <row r="243" spans="1:11" s="554" customFormat="1" ht="24" customHeight="1" x14ac:dyDescent="0.3">
      <c r="A243" s="552" t="s">
        <v>113</v>
      </c>
      <c r="B243" s="553" t="s">
        <v>100</v>
      </c>
      <c r="C243" s="552"/>
      <c r="D243" s="552" t="s">
        <v>251</v>
      </c>
      <c r="F243" s="758" t="s">
        <v>252</v>
      </c>
      <c r="G243" s="758"/>
      <c r="H243" s="758"/>
      <c r="I243" s="758"/>
      <c r="J243" s="758"/>
    </row>
    <row r="244" spans="1:11" s="94" customFormat="1" ht="27" customHeight="1" x14ac:dyDescent="0.3">
      <c r="A244" s="74" t="s">
        <v>40</v>
      </c>
      <c r="B244" s="75" t="s">
        <v>2229</v>
      </c>
      <c r="C244" s="91"/>
      <c r="D244" s="551" t="s">
        <v>112</v>
      </c>
      <c r="E244" s="90"/>
      <c r="F244" s="814">
        <v>0</v>
      </c>
      <c r="G244" s="815"/>
      <c r="H244" s="815"/>
      <c r="I244" s="815"/>
      <c r="J244" s="816"/>
      <c r="K244" s="83"/>
    </row>
    <row r="245" spans="1:11" s="76" customFormat="1" ht="27" customHeight="1" x14ac:dyDescent="0.3">
      <c r="A245" s="74" t="s">
        <v>40</v>
      </c>
      <c r="B245" s="75" t="str">
        <f>+SELECCION!C15</f>
        <v>Activo total al último cierre fiscal (en dólares)</v>
      </c>
      <c r="D245" s="149">
        <f>+SELECCIÓN!E4</f>
        <v>0</v>
      </c>
      <c r="E245" s="88"/>
      <c r="F245" s="814">
        <v>0</v>
      </c>
      <c r="G245" s="815"/>
      <c r="H245" s="815"/>
      <c r="I245" s="815"/>
      <c r="J245" s="816"/>
      <c r="K245" s="78"/>
    </row>
    <row r="246" spans="1:11" s="76" customFormat="1" ht="27" customHeight="1" x14ac:dyDescent="0.3">
      <c r="A246" s="74" t="s">
        <v>40</v>
      </c>
      <c r="B246" s="75" t="str">
        <f>+SELECCION!C16</f>
        <v>Pasivo total al último cierre fiscal (en dólares)</v>
      </c>
      <c r="D246" s="149">
        <f>+SELECCIÓN!E5</f>
        <v>0</v>
      </c>
      <c r="E246" s="88"/>
      <c r="F246" s="814">
        <v>0</v>
      </c>
      <c r="G246" s="815"/>
      <c r="H246" s="815"/>
      <c r="I246" s="815"/>
      <c r="J246" s="816"/>
      <c r="K246" s="78"/>
    </row>
    <row r="247" spans="1:11" s="76" customFormat="1" ht="27" customHeight="1" x14ac:dyDescent="0.3">
      <c r="A247" s="74" t="s">
        <v>40</v>
      </c>
      <c r="B247" s="75" t="str">
        <f>+SELECCION!C18</f>
        <v>Utilidad operativa al último cierre fiscal (en dólares)</v>
      </c>
      <c r="D247" s="149">
        <f>+SELECCIÓN!E7</f>
        <v>0</v>
      </c>
      <c r="E247" s="88"/>
      <c r="F247" s="814">
        <v>0</v>
      </c>
      <c r="G247" s="815"/>
      <c r="H247" s="815"/>
      <c r="I247" s="815"/>
      <c r="J247" s="816"/>
      <c r="K247" s="78"/>
    </row>
    <row r="248" spans="1:11" s="76" customFormat="1" ht="12.75" customHeight="1" x14ac:dyDescent="0.3">
      <c r="E248" s="88"/>
      <c r="K248" s="78"/>
    </row>
    <row r="249" spans="1:11" s="94" customFormat="1" ht="27" customHeight="1" x14ac:dyDescent="0.3">
      <c r="A249" s="89"/>
      <c r="B249" s="124" t="str">
        <f>+OFERTA!C16</f>
        <v>FINANCIAMENTO DE LA OPERACIÓN</v>
      </c>
      <c r="C249" s="125" t="str">
        <f>+OFERTA!C14</f>
        <v>LINEA DE CREDITO GLOBAL:</v>
      </c>
      <c r="D249" s="127">
        <f>+OFERTA!J14</f>
        <v>0</v>
      </c>
      <c r="E249" s="97"/>
      <c r="F249" s="822">
        <f>+IF('CRITERIOS DE ACEPTACION'!AJ9&lt;=ACEPTACION!D249,'CRITERIOS DE ACEPTACION'!AJ9,ACEPTACION!D249)</f>
        <v>0</v>
      </c>
      <c r="G249" s="822"/>
      <c r="H249" s="822"/>
      <c r="I249" s="822"/>
      <c r="J249" s="822"/>
      <c r="K249" s="83"/>
    </row>
    <row r="250" spans="1:11" s="70" customFormat="1" ht="27" customHeight="1" x14ac:dyDescent="0.3">
      <c r="A250" s="43"/>
      <c r="B250" s="744" t="str">
        <f>+OFERTA!C18</f>
        <v>Capital de trabajo</v>
      </c>
      <c r="C250" s="122" t="str">
        <f>+OFERTA!D18</f>
        <v>Libre / Sobregiro CC / TCR</v>
      </c>
      <c r="D250" s="143" t="e">
        <f>+Catálogo!F2+Catálogo!F37+Catálogo!F15</f>
        <v>#N/A</v>
      </c>
      <c r="E250" s="121"/>
      <c r="F250" s="746" t="e">
        <f>+IF('CRITERIOS DE ACEPTACION'!AJ10&lt;=ACEPTACION!D250,'CRITERIOS DE ACEPTACION'!AJ10,ACEPTACION!D250)</f>
        <v>#N/A</v>
      </c>
      <c r="G250" s="746"/>
      <c r="H250" s="746"/>
      <c r="I250" s="746"/>
      <c r="J250" s="746"/>
    </row>
    <row r="251" spans="1:11" s="70" customFormat="1" ht="27" customHeight="1" x14ac:dyDescent="0.3">
      <c r="A251" s="43"/>
      <c r="B251" s="744"/>
      <c r="C251" s="122" t="str">
        <f>+OFERTA!D19</f>
        <v>Pago directo a proveedores</v>
      </c>
      <c r="D251" s="143" t="e">
        <f>+Catálogo!F3</f>
        <v>#N/A</v>
      </c>
      <c r="E251" s="102"/>
      <c r="F251" s="746" t="e">
        <f>+IF('CRITERIOS DE ACEPTACION'!AJ11&lt;=ACEPTACION!D251,'CRITERIOS DE ACEPTACION'!AJ11,ACEPTACION!D251)</f>
        <v>#N/A</v>
      </c>
      <c r="G251" s="746"/>
      <c r="H251" s="746"/>
      <c r="I251" s="746"/>
      <c r="J251" s="746"/>
    </row>
    <row r="252" spans="1:11" s="70" customFormat="1" ht="27" customHeight="1" x14ac:dyDescent="0.3">
      <c r="A252" s="43"/>
      <c r="B252" s="744" t="str">
        <f>+OFERTA!C20</f>
        <v>Cartas de crédito</v>
      </c>
      <c r="C252" s="122" t="str">
        <f>+OFERTA!D20</f>
        <v>Apertura</v>
      </c>
      <c r="D252" s="143" t="e">
        <f>+Catálogo!F4</f>
        <v>#N/A</v>
      </c>
      <c r="E252" s="102"/>
      <c r="F252" s="746" t="e">
        <f>+IF('CRITERIOS DE ACEPTACION'!AJ12&lt;=ACEPTACION!D252,'CRITERIOS DE ACEPTACION'!AJ12,ACEPTACION!D252)</f>
        <v>#N/A</v>
      </c>
      <c r="G252" s="746"/>
      <c r="H252" s="746"/>
      <c r="I252" s="746"/>
      <c r="J252" s="746"/>
    </row>
    <row r="253" spans="1:11" s="70" customFormat="1" ht="27" customHeight="1" x14ac:dyDescent="0.3">
      <c r="A253" s="43"/>
      <c r="B253" s="744"/>
      <c r="C253" s="122" t="str">
        <f>+OFERTA!D21</f>
        <v>Financiamiento / OP Bodega</v>
      </c>
      <c r="D253" s="143" t="e">
        <f>+Catálogo!F5+Catálogo!F36</f>
        <v>#N/A</v>
      </c>
      <c r="E253" s="102"/>
      <c r="F253" s="746" t="e">
        <f>+IF('CRITERIOS DE ACEPTACION'!AJ13&lt;=ACEPTACION!D253,'CRITERIOS DE ACEPTACION'!AJ13,ACEPTACION!D253)</f>
        <v>#N/A</v>
      </c>
      <c r="G253" s="746"/>
      <c r="H253" s="746"/>
      <c r="I253" s="746"/>
      <c r="J253" s="746"/>
    </row>
    <row r="254" spans="1:11" s="70" customFormat="1" ht="27" customHeight="1" x14ac:dyDescent="0.3">
      <c r="A254" s="43"/>
      <c r="B254" s="738" t="str">
        <f>+OFERTA!C22</f>
        <v>Adelanto contratos</v>
      </c>
      <c r="C254" s="122" t="str">
        <f>+OFERTA!D22</f>
        <v>Obra pública</v>
      </c>
      <c r="D254" s="667" t="e">
        <f>+Catálogo!F6</f>
        <v>#N/A</v>
      </c>
      <c r="E254" s="102"/>
      <c r="F254" s="746" t="e">
        <f>+IF('CRITERIOS DE ACEPTACION'!AJ14&lt;=ACEPTACION!D254,'CRITERIOS DE ACEPTACION'!AJ14,ACEPTACION!D254)</f>
        <v>#N/A</v>
      </c>
      <c r="G254" s="746"/>
      <c r="H254" s="746"/>
      <c r="I254" s="746"/>
      <c r="J254" s="746"/>
    </row>
    <row r="255" spans="1:11" s="70" customFormat="1" ht="27" customHeight="1" x14ac:dyDescent="0.3">
      <c r="A255" s="43"/>
      <c r="B255" s="738"/>
      <c r="C255" s="122" t="str">
        <f>+OFERTA!D23</f>
        <v>Obra privada</v>
      </c>
      <c r="D255" s="667" t="e">
        <f>+Catálogo!F7</f>
        <v>#N/A</v>
      </c>
      <c r="E255" s="102"/>
      <c r="F255" s="746" t="e">
        <f>+IF('CRITERIOS DE ACEPTACION'!AJ15&lt;=ACEPTACION!D255,'CRITERIOS DE ACEPTACION'!AJ15,ACEPTACION!D255)</f>
        <v>#N/A</v>
      </c>
      <c r="G255" s="746"/>
      <c r="H255" s="746"/>
      <c r="I255" s="746"/>
      <c r="J255" s="746"/>
    </row>
    <row r="256" spans="1:11" s="70" customFormat="1" ht="27" customHeight="1" x14ac:dyDescent="0.3">
      <c r="A256" s="43"/>
      <c r="B256" s="738" t="str">
        <f>+OFERTA!C24</f>
        <v>Adelanto órdenes de compra</v>
      </c>
      <c r="C256" s="122" t="str">
        <f>+OFERTA!D24</f>
        <v>Públicas</v>
      </c>
      <c r="D256" s="667" t="e">
        <f>+Catálogo!F8</f>
        <v>#N/A</v>
      </c>
      <c r="E256" s="102"/>
      <c r="F256" s="746" t="e">
        <f>+IF('CRITERIOS DE ACEPTACION'!AJ16&lt;=ACEPTACION!D256,'CRITERIOS DE ACEPTACION'!AJ16,ACEPTACION!D256)</f>
        <v>#N/A</v>
      </c>
      <c r="G256" s="746"/>
      <c r="H256" s="746"/>
      <c r="I256" s="746"/>
      <c r="J256" s="746"/>
    </row>
    <row r="257" spans="1:10" s="70" customFormat="1" ht="27" customHeight="1" x14ac:dyDescent="0.3">
      <c r="A257" s="43"/>
      <c r="B257" s="738"/>
      <c r="C257" s="122" t="str">
        <f>+OFERTA!D25</f>
        <v>Privadas</v>
      </c>
      <c r="D257" s="667" t="e">
        <f>+Catálogo!F9</f>
        <v>#N/A</v>
      </c>
      <c r="E257" s="102"/>
      <c r="F257" s="746" t="e">
        <f>+IF('CRITERIOS DE ACEPTACION'!AJ17&lt;=ACEPTACION!D257,'CRITERIOS DE ACEPTACION'!AJ17,ACEPTACION!D257)</f>
        <v>#N/A</v>
      </c>
      <c r="G257" s="746"/>
      <c r="H257" s="746"/>
      <c r="I257" s="746"/>
      <c r="J257" s="746"/>
    </row>
    <row r="258" spans="1:10" s="70" customFormat="1" ht="27" customHeight="1" x14ac:dyDescent="0.3">
      <c r="A258" s="43"/>
      <c r="B258" s="738" t="str">
        <f>+OFERTA!C26</f>
        <v>Descuento facturas</v>
      </c>
      <c r="C258" s="122" t="str">
        <f>+OFERTA!D26</f>
        <v>Públicas</v>
      </c>
      <c r="D258" s="667" t="e">
        <f>+Catálogo!F10</f>
        <v>#N/A</v>
      </c>
      <c r="E258" s="102"/>
      <c r="F258" s="746">
        <f>+IF(D122='CRITERIOS DE SELECCION'!D22,(+IF('CRITERIOS DE ACEPTACION'!AJ18&lt;=ACEPTACION!D258,'CRITERIOS DE ACEPTACION'!AJ18,ACEPTACION!D258)),0)</f>
        <v>0</v>
      </c>
      <c r="G258" s="746"/>
      <c r="H258" s="746"/>
      <c r="I258" s="746"/>
      <c r="J258" s="746"/>
    </row>
    <row r="259" spans="1:10" s="70" customFormat="1" ht="27" customHeight="1" x14ac:dyDescent="0.3">
      <c r="A259" s="43"/>
      <c r="B259" s="738"/>
      <c r="C259" s="122" t="str">
        <f>+OFERTA!D27</f>
        <v>Privadas</v>
      </c>
      <c r="D259" s="667" t="e">
        <f>+Catálogo!F11</f>
        <v>#N/A</v>
      </c>
      <c r="E259" s="102"/>
      <c r="F259" s="746" t="e">
        <f>+IF('CRITERIOS DE ACEPTACION'!AJ19&lt;=ACEPTACION!D259,'CRITERIOS DE ACEPTACION'!AJ19,ACEPTACION!D259)</f>
        <v>#N/A</v>
      </c>
      <c r="G259" s="746"/>
      <c r="H259" s="746"/>
      <c r="I259" s="746"/>
      <c r="J259" s="746"/>
    </row>
    <row r="260" spans="1:10" s="70" customFormat="1" ht="27" customHeight="1" x14ac:dyDescent="0.3">
      <c r="A260" s="43"/>
      <c r="B260" s="738" t="str">
        <f>+OFERTA!C28</f>
        <v>Garantías</v>
      </c>
      <c r="C260" s="122" t="str">
        <f>+OFERTA!D28</f>
        <v>Participación</v>
      </c>
      <c r="D260" s="143" t="e">
        <f>+Catálogo!F14</f>
        <v>#N/A</v>
      </c>
      <c r="E260" s="102"/>
      <c r="F260" s="746" t="e">
        <f>+IF('CRITERIOS DE ACEPTACION'!AJ20&lt;=ACEPTACION!D260,'CRITERIOS DE ACEPTACION'!AJ20,ACEPTACION!D260)</f>
        <v>#N/A</v>
      </c>
      <c r="G260" s="746"/>
      <c r="H260" s="746"/>
      <c r="I260" s="746"/>
      <c r="J260" s="746"/>
    </row>
    <row r="261" spans="1:10" s="70" customFormat="1" ht="27" customHeight="1" x14ac:dyDescent="0.3">
      <c r="A261" s="43"/>
      <c r="B261" s="738"/>
      <c r="C261" s="122" t="str">
        <f>+OFERTA!D29</f>
        <v>Cumplimiento</v>
      </c>
      <c r="D261" s="143" t="e">
        <f>+Catálogo!F12</f>
        <v>#N/A</v>
      </c>
      <c r="E261" s="102"/>
      <c r="F261" s="746" t="e">
        <f>+IF('CRITERIOS DE ACEPTACION'!AJ21&lt;=ACEPTACION!D261,'CRITERIOS DE ACEPTACION'!AJ21,ACEPTACION!D261)</f>
        <v>#N/A</v>
      </c>
      <c r="G261" s="746"/>
      <c r="H261" s="746"/>
      <c r="I261" s="746"/>
      <c r="J261" s="746"/>
    </row>
    <row r="262" spans="1:10" s="70" customFormat="1" ht="27" customHeight="1" x14ac:dyDescent="0.3">
      <c r="A262" s="43"/>
      <c r="B262" s="738"/>
      <c r="C262" s="122" t="str">
        <f>+OFERTA!D30</f>
        <v>Pago / Stand by</v>
      </c>
      <c r="D262" s="143" t="e">
        <f>+Catálogo!F13+Catálogo!F38</f>
        <v>#N/A</v>
      </c>
      <c r="E262" s="102"/>
      <c r="F262" s="746" t="e">
        <f>+IF('CRITERIOS DE ACEPTACION'!AJ22&lt;=ACEPTACION!D262,'CRITERIOS DE ACEPTACION'!AJ22,ACEPTACION!D262)</f>
        <v>#N/A</v>
      </c>
      <c r="G262" s="746"/>
      <c r="H262" s="746"/>
      <c r="I262" s="746"/>
      <c r="J262" s="746"/>
    </row>
    <row r="263" spans="1:10" s="70" customFormat="1" ht="27" customHeight="1" x14ac:dyDescent="0.3">
      <c r="A263" s="43"/>
      <c r="B263" s="100" t="str">
        <f>+OFERTA!C32</f>
        <v>FINANCIAMIENTO PARA INVERSION</v>
      </c>
      <c r="C263" s="126"/>
      <c r="D263" s="102"/>
      <c r="E263" s="102"/>
      <c r="F263" s="747"/>
      <c r="G263" s="747"/>
      <c r="H263" s="747"/>
      <c r="I263" s="747"/>
      <c r="J263" s="747"/>
    </row>
    <row r="264" spans="1:10" s="70" customFormat="1" ht="27" customHeight="1" x14ac:dyDescent="0.3">
      <c r="A264" s="43"/>
      <c r="B264" s="744" t="str">
        <f>+OFERTA!C34</f>
        <v>Prenda / Leasing</v>
      </c>
      <c r="C264" s="122" t="str">
        <f>+OFERTA!D34</f>
        <v>Equipo electrónico y software</v>
      </c>
      <c r="D264" s="143" t="e">
        <f>+Catálogo!F17+Catálogo!F24+Catálogo!F16</f>
        <v>#N/A</v>
      </c>
      <c r="E264" s="102"/>
      <c r="F264" s="746" t="e">
        <f>+IF('CRITERIOS DE ACEPTACION'!AJ24&lt;=ACEPTACION!D264,'CRITERIOS DE ACEPTACION'!AJ24,ACEPTACION!D264)</f>
        <v>#N/A</v>
      </c>
      <c r="G264" s="746"/>
      <c r="H264" s="746"/>
      <c r="I264" s="746"/>
      <c r="J264" s="746"/>
    </row>
    <row r="265" spans="1:10" s="70" customFormat="1" ht="27" customHeight="1" x14ac:dyDescent="0.3">
      <c r="A265" s="43"/>
      <c r="B265" s="744"/>
      <c r="C265" s="122" t="str">
        <f>+OFERTA!D35</f>
        <v>Maquinaria especializada</v>
      </c>
      <c r="D265" s="667" t="e">
        <f>+Catálogo!F18+Catálogo!F25+Catálogo!F21+Catálogo!F16</f>
        <v>#N/A</v>
      </c>
      <c r="E265" s="102"/>
      <c r="F265" s="746" t="e">
        <f>+IF('CRITERIOS DE ACEPTACION'!AJ25&lt;=ACEPTACION!D265,'CRITERIOS DE ACEPTACION'!AJ25,ACEPTACION!D265)</f>
        <v>#N/A</v>
      </c>
      <c r="G265" s="746"/>
      <c r="H265" s="746"/>
      <c r="I265" s="746"/>
      <c r="J265" s="746"/>
    </row>
    <row r="266" spans="1:10" s="70" customFormat="1" ht="27" customHeight="1" x14ac:dyDescent="0.3">
      <c r="A266" s="43"/>
      <c r="B266" s="744"/>
      <c r="C266" s="122" t="str">
        <f>+OFERTA!D36</f>
        <v>Maquinaria de uso general</v>
      </c>
      <c r="D266" s="667" t="e">
        <f>+Catálogo!F19+Catálogo!F26+Catálogo!F16</f>
        <v>#N/A</v>
      </c>
      <c r="E266" s="102"/>
      <c r="F266" s="746" t="e">
        <f>+IF('CRITERIOS DE ACEPTACION'!AJ26&lt;=ACEPTACION!D266,'CRITERIOS DE ACEPTACION'!AJ26,ACEPTACION!D266)</f>
        <v>#N/A</v>
      </c>
      <c r="G266" s="746"/>
      <c r="H266" s="746"/>
      <c r="I266" s="746"/>
      <c r="J266" s="746"/>
    </row>
    <row r="267" spans="1:10" s="70" customFormat="1" ht="27" customHeight="1" x14ac:dyDescent="0.3">
      <c r="A267" s="43"/>
      <c r="B267" s="744"/>
      <c r="C267" s="122" t="str">
        <f>+OFERTA!D37</f>
        <v>Vehículos</v>
      </c>
      <c r="D267" s="667" t="e">
        <f>+Catálogo!F20+Catálogo!F27+Catálogo!F16</f>
        <v>#N/A</v>
      </c>
      <c r="E267" s="102"/>
      <c r="F267" s="746" t="e">
        <f>+IF('CRITERIOS DE ACEPTACION'!AJ27&lt;=ACEPTACION!D267,'CRITERIOS DE ACEPTACION'!AJ27,ACEPTACION!D267)</f>
        <v>#N/A</v>
      </c>
      <c r="G267" s="746"/>
      <c r="H267" s="746"/>
      <c r="I267" s="746"/>
      <c r="J267" s="746"/>
    </row>
    <row r="268" spans="1:10" s="70" customFormat="1" ht="27" customHeight="1" x14ac:dyDescent="0.3">
      <c r="A268" s="43"/>
      <c r="B268" s="744" t="str">
        <f>+OFERTA!C38</f>
        <v>Hipoteca</v>
      </c>
      <c r="C268" s="122" t="str">
        <f>+OFERTA!D38</f>
        <v>Capital de trabajo</v>
      </c>
      <c r="D268" s="143" t="e">
        <f>+Catálogo!F28</f>
        <v>#N/A</v>
      </c>
      <c r="E268" s="102"/>
      <c r="F268" s="746" t="e">
        <f>+IF('CRITERIOS DE ACEPTACION'!AJ28&lt;=ACEPTACION!D268,'CRITERIOS DE ACEPTACION'!AJ28,ACEPTACION!D268)</f>
        <v>#N/A</v>
      </c>
      <c r="G268" s="746"/>
      <c r="H268" s="746"/>
      <c r="I268" s="746"/>
      <c r="J268" s="746"/>
    </row>
    <row r="269" spans="1:10" s="70" customFormat="1" ht="27" customHeight="1" x14ac:dyDescent="0.3">
      <c r="A269" s="43"/>
      <c r="B269" s="744"/>
      <c r="C269" s="122" t="str">
        <f>+OFERTA!D39</f>
        <v>Compra / remodelación / inversión / vivienda</v>
      </c>
      <c r="D269" s="143" t="e">
        <f>+Catálogo!F29+Catálogo!F31+Catálogo!F34+Catálogo!F35</f>
        <v>#N/A</v>
      </c>
      <c r="E269" s="102"/>
      <c r="F269" s="746" t="e">
        <f>+IF('CRITERIOS DE ACEPTACION'!AJ29&lt;=ACEPTACION!D269,'CRITERIOS DE ACEPTACION'!AJ29,ACEPTACION!D269)</f>
        <v>#N/A</v>
      </c>
      <c r="G269" s="746"/>
      <c r="H269" s="746"/>
      <c r="I269" s="746"/>
      <c r="J269" s="746"/>
    </row>
    <row r="270" spans="1:10" s="70" customFormat="1" ht="12.75" customHeight="1" x14ac:dyDescent="0.25">
      <c r="A270" s="43"/>
      <c r="B270" s="119"/>
      <c r="C270" s="120"/>
      <c r="D270" s="102"/>
      <c r="E270" s="102"/>
      <c r="F270" s="747"/>
      <c r="G270" s="747"/>
      <c r="H270" s="747"/>
      <c r="I270" s="747"/>
      <c r="J270" s="747"/>
    </row>
    <row r="271" spans="1:10" s="70" customFormat="1" ht="27" customHeight="1" x14ac:dyDescent="0.3">
      <c r="A271" s="43"/>
      <c r="B271" s="100" t="str">
        <f>+OFERTA!C41</f>
        <v>FINANCIAMIENTO PARA COMPRA DE SALDOS</v>
      </c>
      <c r="C271" s="122" t="str">
        <f>+OFERTA!D43</f>
        <v>Cancelación otros / Compra saldos / Reestructuración</v>
      </c>
      <c r="D271" s="143" t="e">
        <f>+Catálogo!F23+Catálogo!F30+Catálogo!F32+Catálogo!F33</f>
        <v>#N/A</v>
      </c>
      <c r="E271" s="121"/>
      <c r="F271" s="746" t="e">
        <f>+IF('CRITERIOS DE ACEPTACION'!AJ31&lt;=ACEPTACION!D271,'CRITERIOS DE ACEPTACION'!AJ31,ACEPTACION!D271)</f>
        <v>#N/A</v>
      </c>
      <c r="G271" s="746"/>
      <c r="H271" s="746"/>
      <c r="I271" s="746"/>
      <c r="J271" s="746"/>
    </row>
    <row r="272" spans="1:10" s="70" customFormat="1" ht="12.75" customHeight="1" x14ac:dyDescent="0.3">
      <c r="A272" s="43"/>
      <c r="B272" s="84"/>
      <c r="C272" s="123"/>
      <c r="D272" s="98"/>
      <c r="E272" s="98"/>
      <c r="F272" s="745"/>
      <c r="G272" s="745"/>
      <c r="H272" s="745"/>
      <c r="I272" s="745"/>
      <c r="J272" s="745"/>
    </row>
    <row r="273" spans="1:11" s="151" customFormat="1" ht="57" customHeight="1" x14ac:dyDescent="0.3">
      <c r="A273" s="150"/>
      <c r="B273" s="739" t="s">
        <v>2388</v>
      </c>
      <c r="C273" s="740"/>
      <c r="D273" s="740"/>
      <c r="E273" s="740"/>
      <c r="F273" s="740"/>
      <c r="G273" s="740"/>
      <c r="H273" s="740"/>
      <c r="I273" s="740"/>
      <c r="J273" s="740"/>
    </row>
    <row r="274" spans="1:11" s="94" customFormat="1" ht="12.75" customHeight="1" x14ac:dyDescent="0.3">
      <c r="A274" s="89"/>
      <c r="B274" s="90"/>
      <c r="C274" s="91"/>
      <c r="D274" s="92"/>
      <c r="E274" s="90"/>
      <c r="F274" s="93"/>
      <c r="G274" s="93"/>
      <c r="H274" s="93"/>
      <c r="I274" s="93"/>
      <c r="J274" s="93"/>
      <c r="K274" s="83"/>
    </row>
    <row r="275" spans="1:11" s="54" customFormat="1" x14ac:dyDescent="0.3">
      <c r="A275" s="138">
        <v>7</v>
      </c>
      <c r="B275" s="58" t="s">
        <v>140</v>
      </c>
      <c r="C275" s="142"/>
      <c r="D275" s="103"/>
      <c r="E275" s="6"/>
      <c r="F275" s="6"/>
    </row>
    <row r="276" spans="1:11" s="94" customFormat="1" ht="12.75" customHeight="1" x14ac:dyDescent="0.3">
      <c r="A276" s="89"/>
      <c r="B276" s="90"/>
      <c r="C276" s="91"/>
      <c r="D276" s="92"/>
      <c r="E276" s="90"/>
      <c r="F276" s="93"/>
      <c r="G276" s="93"/>
      <c r="H276" s="93"/>
      <c r="I276" s="93"/>
      <c r="J276" s="93"/>
      <c r="K276" s="83"/>
    </row>
    <row r="277" spans="1:11" s="151" customFormat="1" ht="57" customHeight="1" x14ac:dyDescent="0.3">
      <c r="A277" s="150"/>
      <c r="B277" s="741"/>
      <c r="C277" s="742"/>
      <c r="D277" s="742"/>
      <c r="E277" s="742"/>
      <c r="F277" s="742"/>
      <c r="G277" s="742"/>
      <c r="H277" s="742"/>
      <c r="I277" s="742"/>
      <c r="J277" s="743"/>
    </row>
    <row r="278" spans="1:11" s="54" customFormat="1" x14ac:dyDescent="0.3">
      <c r="A278" s="138"/>
      <c r="C278" s="142"/>
      <c r="D278" s="142"/>
    </row>
    <row r="279" spans="1:11" s="54" customFormat="1" x14ac:dyDescent="0.3">
      <c r="A279" s="138"/>
      <c r="C279" s="142"/>
      <c r="D279" s="142"/>
    </row>
    <row r="280" spans="1:11" s="54" customFormat="1" x14ac:dyDescent="0.3">
      <c r="A280" s="138"/>
      <c r="C280" s="142"/>
      <c r="D280" s="142"/>
    </row>
    <row r="281" spans="1:11" s="54" customFormat="1" x14ac:dyDescent="0.3">
      <c r="A281" s="138"/>
      <c r="B281" s="734" t="s">
        <v>141</v>
      </c>
      <c r="C281" s="734"/>
      <c r="D281" s="734" t="s">
        <v>142</v>
      </c>
      <c r="E281" s="734"/>
      <c r="F281" s="734"/>
      <c r="G281" s="734"/>
      <c r="H281" s="734"/>
      <c r="I281" s="734"/>
      <c r="J281" s="734"/>
    </row>
    <row r="282" spans="1:11" s="54" customFormat="1" x14ac:dyDescent="0.3">
      <c r="A282" s="138"/>
      <c r="B282" s="6"/>
      <c r="C282" s="103"/>
      <c r="D282" s="103"/>
      <c r="E282" s="104"/>
      <c r="F282" s="104"/>
      <c r="G282" s="104"/>
      <c r="H282" s="104"/>
      <c r="I282" s="104"/>
      <c r="J282" s="104"/>
    </row>
    <row r="283" spans="1:11" s="54" customFormat="1" x14ac:dyDescent="0.3">
      <c r="A283" s="138"/>
      <c r="B283" s="6"/>
      <c r="C283" s="103"/>
      <c r="D283" s="103"/>
      <c r="E283" s="104"/>
      <c r="F283" s="104"/>
      <c r="G283" s="104"/>
      <c r="H283" s="104"/>
      <c r="I283" s="104"/>
      <c r="J283" s="104"/>
    </row>
    <row r="284" spans="1:11" s="54" customFormat="1" x14ac:dyDescent="0.3">
      <c r="A284" s="138"/>
      <c r="B284" s="6"/>
      <c r="C284" s="103"/>
      <c r="D284" s="103"/>
      <c r="E284" s="104"/>
      <c r="F284" s="104"/>
      <c r="G284" s="104"/>
      <c r="H284" s="104"/>
      <c r="I284" s="104"/>
      <c r="J284" s="104"/>
    </row>
    <row r="285" spans="1:11" s="54" customFormat="1" x14ac:dyDescent="0.3">
      <c r="A285" s="138"/>
      <c r="B285" s="6"/>
      <c r="C285" s="103"/>
      <c r="D285" s="103"/>
      <c r="E285" s="104"/>
      <c r="F285" s="104"/>
      <c r="G285" s="104"/>
      <c r="H285" s="104"/>
      <c r="I285" s="104"/>
      <c r="J285" s="104"/>
    </row>
    <row r="286" spans="1:11" s="54" customFormat="1" x14ac:dyDescent="0.3">
      <c r="A286" s="138"/>
      <c r="B286" s="105"/>
      <c r="C286" s="106"/>
      <c r="D286" s="106"/>
      <c r="E286" s="107"/>
      <c r="F286" s="107"/>
      <c r="G286" s="107"/>
      <c r="H286" s="107"/>
      <c r="I286" s="107"/>
      <c r="J286" s="107"/>
    </row>
    <row r="287" spans="1:11" s="54" customFormat="1" x14ac:dyDescent="0.3">
      <c r="A287" s="138"/>
      <c r="C287" s="142"/>
      <c r="D287" s="142"/>
    </row>
    <row r="288" spans="1:11" s="54" customFormat="1" x14ac:dyDescent="0.3">
      <c r="A288" s="138"/>
      <c r="B288" s="735" t="s">
        <v>2389</v>
      </c>
      <c r="C288" s="735"/>
      <c r="D288" s="736" t="s">
        <v>143</v>
      </c>
      <c r="E288" s="736"/>
      <c r="F288" s="736"/>
      <c r="G288" s="736"/>
      <c r="H288" s="736"/>
      <c r="I288" s="736"/>
      <c r="J288" s="736"/>
    </row>
    <row r="289" spans="1:10" s="54" customFormat="1" x14ac:dyDescent="0.3">
      <c r="A289" s="138"/>
      <c r="B289" s="737" t="s">
        <v>144</v>
      </c>
      <c r="C289" s="737"/>
      <c r="D289" s="737" t="s">
        <v>145</v>
      </c>
      <c r="E289" s="737"/>
      <c r="F289" s="737"/>
      <c r="G289" s="737"/>
      <c r="H289" s="737"/>
      <c r="I289" s="737"/>
      <c r="J289" s="737"/>
    </row>
    <row r="290" spans="1:10" s="54" customFormat="1" x14ac:dyDescent="0.3">
      <c r="A290" s="138"/>
      <c r="C290" s="142"/>
      <c r="D290" s="142"/>
    </row>
    <row r="291" spans="1:10" s="54" customFormat="1" x14ac:dyDescent="0.3">
      <c r="A291" s="138"/>
      <c r="C291" s="142"/>
      <c r="D291" s="142"/>
    </row>
    <row r="292" spans="1:10" s="54" customFormat="1" x14ac:dyDescent="0.3">
      <c r="A292" s="138"/>
      <c r="C292" s="142"/>
      <c r="D292" s="142"/>
    </row>
    <row r="293" spans="1:10" s="54" customFormat="1" x14ac:dyDescent="0.3">
      <c r="A293" s="138"/>
      <c r="C293" s="142"/>
      <c r="D293" s="142"/>
    </row>
    <row r="294" spans="1:10" s="54" customFormat="1" x14ac:dyDescent="0.3">
      <c r="A294" s="138"/>
      <c r="C294" s="142"/>
      <c r="D294" s="142"/>
    </row>
    <row r="295" spans="1:10" s="54" customFormat="1" x14ac:dyDescent="0.3">
      <c r="A295" s="138"/>
      <c r="C295" s="142"/>
      <c r="D295" s="142"/>
    </row>
    <row r="296" spans="1:10" s="54" customFormat="1" x14ac:dyDescent="0.3">
      <c r="A296" s="138"/>
      <c r="C296" s="142"/>
      <c r="D296" s="142"/>
    </row>
    <row r="297" spans="1:10" s="54" customFormat="1" x14ac:dyDescent="0.3">
      <c r="A297" s="138"/>
      <c r="C297" s="142"/>
      <c r="D297" s="142"/>
    </row>
    <row r="298" spans="1:10" s="54" customFormat="1" x14ac:dyDescent="0.3">
      <c r="A298" s="138"/>
      <c r="C298" s="142"/>
      <c r="D298" s="142"/>
    </row>
    <row r="299" spans="1:10" s="54" customFormat="1" x14ac:dyDescent="0.3">
      <c r="A299" s="138"/>
      <c r="C299" s="142"/>
      <c r="D299" s="142"/>
    </row>
    <row r="300" spans="1:10" s="54" customFormat="1" x14ac:dyDescent="0.3">
      <c r="A300" s="138"/>
      <c r="C300" s="142"/>
      <c r="D300" s="142"/>
    </row>
    <row r="301" spans="1:10" s="54" customFormat="1" x14ac:dyDescent="0.3">
      <c r="A301" s="138"/>
      <c r="C301" s="142"/>
      <c r="D301" s="142"/>
    </row>
    <row r="302" spans="1:10" s="54" customFormat="1" x14ac:dyDescent="0.3">
      <c r="A302" s="138"/>
      <c r="C302" s="142"/>
      <c r="D302" s="142"/>
    </row>
    <row r="303" spans="1:10" s="54" customFormat="1" x14ac:dyDescent="0.3">
      <c r="A303" s="138"/>
      <c r="C303" s="142"/>
      <c r="D303" s="142"/>
    </row>
    <row r="304" spans="1:10" s="54" customFormat="1" x14ac:dyDescent="0.3">
      <c r="A304" s="138"/>
      <c r="C304" s="142"/>
      <c r="D304" s="142"/>
    </row>
    <row r="305" spans="1:4" s="54" customFormat="1" x14ac:dyDescent="0.3">
      <c r="A305" s="138"/>
      <c r="C305" s="142"/>
      <c r="D305" s="142"/>
    </row>
    <row r="306" spans="1:4" s="54" customFormat="1" x14ac:dyDescent="0.3">
      <c r="A306" s="138"/>
      <c r="C306" s="142"/>
      <c r="D306" s="142"/>
    </row>
    <row r="307" spans="1:4" s="54" customFormat="1" x14ac:dyDescent="0.3">
      <c r="A307" s="138"/>
      <c r="C307" s="142"/>
      <c r="D307" s="142"/>
    </row>
    <row r="308" spans="1:4" s="54" customFormat="1" x14ac:dyDescent="0.3">
      <c r="A308" s="138"/>
      <c r="C308" s="142"/>
      <c r="D308" s="142"/>
    </row>
    <row r="309" spans="1:4" s="54" customFormat="1" x14ac:dyDescent="0.3">
      <c r="A309" s="138"/>
      <c r="C309" s="142"/>
      <c r="D309" s="142"/>
    </row>
    <row r="310" spans="1:4" s="54" customFormat="1" x14ac:dyDescent="0.3">
      <c r="A310" s="138"/>
      <c r="C310" s="142"/>
      <c r="D310" s="142"/>
    </row>
    <row r="311" spans="1:4" s="54" customFormat="1" x14ac:dyDescent="0.3">
      <c r="A311" s="138"/>
      <c r="C311" s="142"/>
      <c r="D311" s="142"/>
    </row>
    <row r="312" spans="1:4" s="54" customFormat="1" x14ac:dyDescent="0.3">
      <c r="A312" s="138"/>
      <c r="C312" s="142"/>
      <c r="D312" s="142"/>
    </row>
    <row r="313" spans="1:4" s="54" customFormat="1" x14ac:dyDescent="0.3">
      <c r="A313" s="138"/>
      <c r="C313" s="142"/>
      <c r="D313" s="142"/>
    </row>
    <row r="314" spans="1:4" s="54" customFormat="1" x14ac:dyDescent="0.3">
      <c r="A314" s="138"/>
      <c r="C314" s="142"/>
      <c r="D314" s="142"/>
    </row>
    <row r="315" spans="1:4" s="54" customFormat="1" x14ac:dyDescent="0.3">
      <c r="A315" s="138"/>
      <c r="C315" s="142"/>
      <c r="D315" s="142"/>
    </row>
    <row r="316" spans="1:4" s="54" customFormat="1" x14ac:dyDescent="0.3">
      <c r="A316" s="138"/>
      <c r="C316" s="142"/>
      <c r="D316" s="142"/>
    </row>
    <row r="317" spans="1:4" s="54" customFormat="1" x14ac:dyDescent="0.3">
      <c r="A317" s="138"/>
      <c r="C317" s="142"/>
      <c r="D317" s="142"/>
    </row>
    <row r="318" spans="1:4" s="54" customFormat="1" x14ac:dyDescent="0.3">
      <c r="A318" s="138"/>
      <c r="C318" s="142"/>
      <c r="D318" s="142"/>
    </row>
    <row r="319" spans="1:4" s="54" customFormat="1" x14ac:dyDescent="0.3">
      <c r="A319" s="138"/>
      <c r="C319" s="142"/>
      <c r="D319" s="142"/>
    </row>
    <row r="320" spans="1:4" s="54" customFormat="1" x14ac:dyDescent="0.3">
      <c r="A320" s="138"/>
      <c r="C320" s="142"/>
      <c r="D320" s="142"/>
    </row>
    <row r="321" spans="1:4" s="54" customFormat="1" x14ac:dyDescent="0.3">
      <c r="A321" s="138"/>
      <c r="C321" s="142"/>
      <c r="D321" s="142"/>
    </row>
    <row r="322" spans="1:4" s="54" customFormat="1" x14ac:dyDescent="0.3">
      <c r="A322" s="138"/>
      <c r="C322" s="142"/>
      <c r="D322" s="142"/>
    </row>
    <row r="323" spans="1:4" s="54" customFormat="1" x14ac:dyDescent="0.3">
      <c r="A323" s="138"/>
      <c r="C323" s="142"/>
      <c r="D323" s="142"/>
    </row>
    <row r="324" spans="1:4" s="54" customFormat="1" x14ac:dyDescent="0.3">
      <c r="A324" s="138"/>
      <c r="C324" s="142"/>
      <c r="D324" s="142"/>
    </row>
    <row r="325" spans="1:4" s="54" customFormat="1" x14ac:dyDescent="0.3">
      <c r="A325" s="138"/>
      <c r="C325" s="142"/>
      <c r="D325" s="142"/>
    </row>
    <row r="326" spans="1:4" s="54" customFormat="1" x14ac:dyDescent="0.3">
      <c r="A326" s="138"/>
      <c r="C326" s="142"/>
      <c r="D326" s="142"/>
    </row>
  </sheetData>
  <sheetProtection algorithmName="SHA-512" hashValue="4/EubfLo5/QT++jzD2yLfw/QYXdnalUG6mir3XKkYa9jFiO+QeZVL2Ix9TuiHdUI2LSQH8zlvHcq6SosOpMXwA==" saltValue="O9a56cIApaooeZ87l6Okvg==" spinCount="100000" sheet="1" objects="1" scenarios="1" formatCells="0" formatRows="0"/>
  <dataConsolidate/>
  <mergeCells count="158">
    <mergeCell ref="F258:J258"/>
    <mergeCell ref="F259:J259"/>
    <mergeCell ref="F260:J260"/>
    <mergeCell ref="F270:J270"/>
    <mergeCell ref="E55:J55"/>
    <mergeCell ref="E70:J70"/>
    <mergeCell ref="E78:J78"/>
    <mergeCell ref="E45:H45"/>
    <mergeCell ref="E46:H46"/>
    <mergeCell ref="E47:H47"/>
    <mergeCell ref="E48:H48"/>
    <mergeCell ref="E71:J71"/>
    <mergeCell ref="E72:J72"/>
    <mergeCell ref="E76:J76"/>
    <mergeCell ref="E77:J77"/>
    <mergeCell ref="I45:J45"/>
    <mergeCell ref="I46:J46"/>
    <mergeCell ref="I47:J47"/>
    <mergeCell ref="I48:J48"/>
    <mergeCell ref="E52:J52"/>
    <mergeCell ref="E53:J53"/>
    <mergeCell ref="E54:J54"/>
    <mergeCell ref="E56:J56"/>
    <mergeCell ref="F249:J249"/>
    <mergeCell ref="F254:J254"/>
    <mergeCell ref="F255:J255"/>
    <mergeCell ref="F256:J256"/>
    <mergeCell ref="F257:J257"/>
    <mergeCell ref="B17:J17"/>
    <mergeCell ref="E39:H39"/>
    <mergeCell ref="E41:H41"/>
    <mergeCell ref="E42:H42"/>
    <mergeCell ref="E43:H43"/>
    <mergeCell ref="E44:H44"/>
    <mergeCell ref="I41:J41"/>
    <mergeCell ref="I42:J42"/>
    <mergeCell ref="I43:J43"/>
    <mergeCell ref="I44:J44"/>
    <mergeCell ref="F245:J245"/>
    <mergeCell ref="F246:J246"/>
    <mergeCell ref="F247:J247"/>
    <mergeCell ref="D89:J89"/>
    <mergeCell ref="E50:J50"/>
    <mergeCell ref="E58:J58"/>
    <mergeCell ref="E34:I34"/>
    <mergeCell ref="E35:I35"/>
    <mergeCell ref="E31:I31"/>
    <mergeCell ref="E32:I32"/>
    <mergeCell ref="F250:J250"/>
    <mergeCell ref="F251:J251"/>
    <mergeCell ref="F252:J252"/>
    <mergeCell ref="F253:J253"/>
    <mergeCell ref="E61:J61"/>
    <mergeCell ref="E63:J63"/>
    <mergeCell ref="E64:J64"/>
    <mergeCell ref="E68:J68"/>
    <mergeCell ref="E69:J69"/>
    <mergeCell ref="E62:J62"/>
    <mergeCell ref="F244:J244"/>
    <mergeCell ref="B227:J227"/>
    <mergeCell ref="B218:C218"/>
    <mergeCell ref="D218:J218"/>
    <mergeCell ref="B220:C220"/>
    <mergeCell ref="D220:J220"/>
    <mergeCell ref="B221:C221"/>
    <mergeCell ref="D221:J221"/>
    <mergeCell ref="B225:C225"/>
    <mergeCell ref="D225:J225"/>
    <mergeCell ref="F214:J216"/>
    <mergeCell ref="C214:C216"/>
    <mergeCell ref="B214:B216"/>
    <mergeCell ref="F208:J208"/>
    <mergeCell ref="B2:J2"/>
    <mergeCell ref="B3:J3"/>
    <mergeCell ref="B4:J4"/>
    <mergeCell ref="B7:J7"/>
    <mergeCell ref="B15:J15"/>
    <mergeCell ref="I38:J39"/>
    <mergeCell ref="B23:C23"/>
    <mergeCell ref="E23:H23"/>
    <mergeCell ref="E24:I24"/>
    <mergeCell ref="E21:G21"/>
    <mergeCell ref="H21:J21"/>
    <mergeCell ref="E19:G19"/>
    <mergeCell ref="H19:J19"/>
    <mergeCell ref="E26:I26"/>
    <mergeCell ref="E27:I27"/>
    <mergeCell ref="E28:I28"/>
    <mergeCell ref="E29:I29"/>
    <mergeCell ref="E30:I30"/>
    <mergeCell ref="E33:I33"/>
    <mergeCell ref="E60:J60"/>
    <mergeCell ref="B168:J170"/>
    <mergeCell ref="F92:J92"/>
    <mergeCell ref="B155:J158"/>
    <mergeCell ref="B176:J178"/>
    <mergeCell ref="B182:J184"/>
    <mergeCell ref="B212:J212"/>
    <mergeCell ref="F210:J210"/>
    <mergeCell ref="F187:J187"/>
    <mergeCell ref="F206:J206"/>
    <mergeCell ref="E66:J66"/>
    <mergeCell ref="E74:J74"/>
    <mergeCell ref="E80:J80"/>
    <mergeCell ref="D84:J84"/>
    <mergeCell ref="D86:J86"/>
    <mergeCell ref="D87:J87"/>
    <mergeCell ref="D88:J88"/>
    <mergeCell ref="E79:J79"/>
    <mergeCell ref="B162:J164"/>
    <mergeCell ref="A214:A216"/>
    <mergeCell ref="B9:J9"/>
    <mergeCell ref="B250:B251"/>
    <mergeCell ref="B252:B253"/>
    <mergeCell ref="B254:B255"/>
    <mergeCell ref="B236:C236"/>
    <mergeCell ref="D236:J236"/>
    <mergeCell ref="B237:C237"/>
    <mergeCell ref="D237:J237"/>
    <mergeCell ref="B241:J241"/>
    <mergeCell ref="B232:C232"/>
    <mergeCell ref="D232:J232"/>
    <mergeCell ref="B234:C234"/>
    <mergeCell ref="D234:J234"/>
    <mergeCell ref="B235:C235"/>
    <mergeCell ref="D235:J235"/>
    <mergeCell ref="F243:J243"/>
    <mergeCell ref="B108:J108"/>
    <mergeCell ref="B124:J124"/>
    <mergeCell ref="E126:J126"/>
    <mergeCell ref="B128:J128"/>
    <mergeCell ref="F111:J111"/>
    <mergeCell ref="F131:J131"/>
    <mergeCell ref="D214:D216"/>
    <mergeCell ref="B281:C281"/>
    <mergeCell ref="D281:J281"/>
    <mergeCell ref="B288:C288"/>
    <mergeCell ref="D288:J288"/>
    <mergeCell ref="B289:C289"/>
    <mergeCell ref="D289:J289"/>
    <mergeCell ref="B256:B257"/>
    <mergeCell ref="B273:J273"/>
    <mergeCell ref="B277:J277"/>
    <mergeCell ref="B258:B259"/>
    <mergeCell ref="B260:B262"/>
    <mergeCell ref="B264:B267"/>
    <mergeCell ref="B268:B269"/>
    <mergeCell ref="F272:J272"/>
    <mergeCell ref="F261:J261"/>
    <mergeCell ref="F262:J262"/>
    <mergeCell ref="F263:J263"/>
    <mergeCell ref="F264:J264"/>
    <mergeCell ref="F265:J265"/>
    <mergeCell ref="F266:J266"/>
    <mergeCell ref="F267:J267"/>
    <mergeCell ref="F268:J268"/>
    <mergeCell ref="F269:J269"/>
    <mergeCell ref="F271:J271"/>
  </mergeCells>
  <conditionalFormatting sqref="F134:J134">
    <cfRule type="expression" dxfId="216" priority="39">
      <formula>$D$134=""</formula>
    </cfRule>
  </conditionalFormatting>
  <conditionalFormatting sqref="F135:J135">
    <cfRule type="expression" dxfId="215" priority="38">
      <formula>$D$135=""</formula>
    </cfRule>
  </conditionalFormatting>
  <conditionalFormatting sqref="F136:J136">
    <cfRule type="expression" dxfId="214" priority="37">
      <formula>$D$136=""</formula>
    </cfRule>
  </conditionalFormatting>
  <conditionalFormatting sqref="F137:J137">
    <cfRule type="expression" dxfId="213" priority="36">
      <formula>$D$137=""</formula>
    </cfRule>
  </conditionalFormatting>
  <conditionalFormatting sqref="F140:J140">
    <cfRule type="expression" dxfId="212" priority="35">
      <formula>$D$140=""</formula>
    </cfRule>
  </conditionalFormatting>
  <conditionalFormatting sqref="F141:J141">
    <cfRule type="expression" dxfId="211" priority="34">
      <formula>$D$141=""</formula>
    </cfRule>
  </conditionalFormatting>
  <conditionalFormatting sqref="F142:J142">
    <cfRule type="expression" dxfId="210" priority="33">
      <formula>$D$142=""</formula>
    </cfRule>
  </conditionalFormatting>
  <conditionalFormatting sqref="F146:J146">
    <cfRule type="expression" dxfId="209" priority="32">
      <formula>$D$146=""</formula>
    </cfRule>
  </conditionalFormatting>
  <conditionalFormatting sqref="F147:J147">
    <cfRule type="expression" dxfId="208" priority="31">
      <formula>$D$147=""</formula>
    </cfRule>
  </conditionalFormatting>
  <conditionalFormatting sqref="F148:J148">
    <cfRule type="expression" dxfId="207" priority="30">
      <formula>$D$148=""</formula>
    </cfRule>
  </conditionalFormatting>
  <conditionalFormatting sqref="F149:J149">
    <cfRule type="expression" dxfId="206" priority="29">
      <formula>$D$149=""</formula>
    </cfRule>
  </conditionalFormatting>
  <conditionalFormatting sqref="F95:J95">
    <cfRule type="expression" dxfId="205" priority="28">
      <formula>$D$95=""</formula>
    </cfRule>
  </conditionalFormatting>
  <conditionalFormatting sqref="F97:J97">
    <cfRule type="expression" dxfId="204" priority="27">
      <formula>$D$97=""</formula>
    </cfRule>
  </conditionalFormatting>
  <conditionalFormatting sqref="F101:J101">
    <cfRule type="expression" dxfId="203" priority="26">
      <formula>$D$101=""</formula>
    </cfRule>
  </conditionalFormatting>
  <conditionalFormatting sqref="F103:J103">
    <cfRule type="expression" dxfId="202" priority="25">
      <formula>$D$103=""</formula>
    </cfRule>
  </conditionalFormatting>
  <conditionalFormatting sqref="F105:J105">
    <cfRule type="expression" dxfId="201" priority="24">
      <formula>$D$105=""</formula>
    </cfRule>
  </conditionalFormatting>
  <conditionalFormatting sqref="F106:J106">
    <cfRule type="expression" dxfId="200" priority="23">
      <formula>$D$106=""</formula>
    </cfRule>
  </conditionalFormatting>
  <conditionalFormatting sqref="F114:J114">
    <cfRule type="expression" dxfId="199" priority="22">
      <formula>$D$114=""</formula>
    </cfRule>
  </conditionalFormatting>
  <conditionalFormatting sqref="F115:J115">
    <cfRule type="expression" dxfId="198" priority="21">
      <formula>$D$115=""</formula>
    </cfRule>
  </conditionalFormatting>
  <conditionalFormatting sqref="F116:J116">
    <cfRule type="expression" dxfId="197" priority="20">
      <formula>$D$116=""</formula>
    </cfRule>
  </conditionalFormatting>
  <conditionalFormatting sqref="F117:J117">
    <cfRule type="expression" dxfId="196" priority="19">
      <formula>$D$117=""</formula>
    </cfRule>
  </conditionalFormatting>
  <conditionalFormatting sqref="F118:J118">
    <cfRule type="expression" dxfId="195" priority="18">
      <formula>$D$118=""</formula>
    </cfRule>
  </conditionalFormatting>
  <conditionalFormatting sqref="F190:J190">
    <cfRule type="expression" dxfId="194" priority="17">
      <formula>$D$190=""</formula>
    </cfRule>
  </conditionalFormatting>
  <conditionalFormatting sqref="F191:J191">
    <cfRule type="expression" dxfId="193" priority="16">
      <formula>$D$191=""</formula>
    </cfRule>
  </conditionalFormatting>
  <conditionalFormatting sqref="F192:J192">
    <cfRule type="expression" dxfId="192" priority="15">
      <formula>$D$192=""</formula>
    </cfRule>
  </conditionalFormatting>
  <conditionalFormatting sqref="F193:J193">
    <cfRule type="expression" dxfId="191" priority="14">
      <formula>$D$193=""</formula>
    </cfRule>
  </conditionalFormatting>
  <conditionalFormatting sqref="F194:J194">
    <cfRule type="expression" dxfId="190" priority="13">
      <formula>$D$194=""</formula>
    </cfRule>
  </conditionalFormatting>
  <conditionalFormatting sqref="F195:J195">
    <cfRule type="expression" dxfId="189" priority="12">
      <formula>$D$195=""</formula>
    </cfRule>
  </conditionalFormatting>
  <conditionalFormatting sqref="F198:J198">
    <cfRule type="expression" dxfId="188" priority="11">
      <formula>$D$198=""</formula>
    </cfRule>
  </conditionalFormatting>
  <conditionalFormatting sqref="F199:J199">
    <cfRule type="expression" dxfId="187" priority="10">
      <formula>$D$199=""</formula>
    </cfRule>
  </conditionalFormatting>
  <conditionalFormatting sqref="F202:J202">
    <cfRule type="expression" dxfId="186" priority="9">
      <formula>$D$202=""</formula>
    </cfRule>
  </conditionalFormatting>
  <conditionalFormatting sqref="F203:J203">
    <cfRule type="expression" dxfId="185" priority="8">
      <formula>$D$203=""</formula>
    </cfRule>
  </conditionalFormatting>
  <conditionalFormatting sqref="F93:J93">
    <cfRule type="expression" dxfId="184" priority="7">
      <formula>$D$95=""</formula>
    </cfRule>
  </conditionalFormatting>
  <conditionalFormatting sqref="F112:J112">
    <cfRule type="expression" dxfId="183" priority="6">
      <formula>$D$114=""</formula>
    </cfRule>
  </conditionalFormatting>
  <conditionalFormatting sqref="F132:J132">
    <cfRule type="expression" dxfId="182" priority="5">
      <formula>$D$134=""</formula>
    </cfRule>
  </conditionalFormatting>
  <conditionalFormatting sqref="F188:J188">
    <cfRule type="expression" dxfId="181" priority="4">
      <formula>$D$190=""</formula>
    </cfRule>
  </conditionalFormatting>
  <conditionalFormatting sqref="F206:J206 F210:J210">
    <cfRule type="expression" dxfId="180" priority="3">
      <formula>$D$206=""</formula>
    </cfRule>
  </conditionalFormatting>
  <conditionalFormatting sqref="J36">
    <cfRule type="cellIs" dxfId="179" priority="2" operator="notEqual">
      <formula>1</formula>
    </cfRule>
  </conditionalFormatting>
  <conditionalFormatting sqref="F208:J208">
    <cfRule type="expression" dxfId="178" priority="1">
      <formula>$D$206=""</formula>
    </cfRule>
  </conditionalFormatting>
  <dataValidations count="13">
    <dataValidation type="list" allowBlank="1" showInputMessage="1" showErrorMessage="1" sqref="D226 D125 D213 D171">
      <formula1>#REF!</formula1>
    </dataValidation>
    <dataValidation allowBlank="1" showInputMessage="1" sqref="B155:B157 B165:J165 B167:B169 C167:J167 B162:B163"/>
    <dataValidation type="whole" allowBlank="1" showInputMessage="1" showErrorMessage="1" error="Ingrese sólo años completos ya cumplidos" prompt="en años cumplidos" sqref="D95">
      <formula1>0</formula1>
      <formula2>100</formula2>
    </dataValidation>
    <dataValidation type="decimal" allowBlank="1" showInputMessage="1" showErrorMessage="1" error="Ingrese un dato entre 0% y 100%" sqref="D192">
      <formula1>0</formula1>
      <formula2>1</formula2>
    </dataValidation>
    <dataValidation type="whole" allowBlank="1" showInputMessage="1" showErrorMessage="1" error="Revise el número de días que indica el CIC" sqref="D117:D118">
      <formula1>0</formula1>
      <formula2>1460</formula2>
    </dataValidation>
    <dataValidation type="whole" allowBlank="1" showInputMessage="1" showErrorMessage="1" error="Revise el Nivel indicado en el CIC" sqref="D116">
      <formula1>1</formula1>
      <formula2>3</formula2>
    </dataValidation>
    <dataValidation type="whole" allowBlank="1" showInputMessage="1" showErrorMessage="1" error="Revisar la cantidad de meses reportados en el CIC" prompt="en meses" sqref="D115">
      <formula1>0</formula1>
      <formula2>48</formula2>
    </dataValidation>
    <dataValidation type="whole" errorStyle="information" allowBlank="1" showInputMessage="1" showErrorMessage="1" error="Ingrese el dato en dólares exactos (ejemplo US$1 MM = 1.000.000)" prompt="Al último cierre fiscal, en dólares" sqref="D136 F244:F247">
      <formula1>10000</formula1>
      <formula2>500000000</formula2>
    </dataValidation>
    <dataValidation allowBlank="1" showErrorMessage="1" prompt="Ingrese el porcentaje con 1 decimal" sqref="D141"/>
    <dataValidation allowBlank="1" showErrorMessage="1" prompt="Ingrese el número con 1 decimal" sqref="D142 D148:D149 D194:D195 D198:D199 D202:D203"/>
    <dataValidation allowBlank="1" showErrorMessage="1" prompt="Ingrese el porcentaje sin decimales" sqref="D146"/>
    <dataValidation allowBlank="1" showErrorMessage="1" sqref="D147"/>
    <dataValidation allowBlank="1" showInputMessage="1" showErrorMessage="1" prompt="Al último cierre fiscal, en porcentaje" sqref="D137"/>
  </dataValidations>
  <printOptions horizontalCentered="1"/>
  <pageMargins left="0.39370078740157483" right="0.39370078740157483" top="0.43307086614173229" bottom="0.59055118110236227" header="0.19685039370078741" footer="0.31496062992125984"/>
  <pageSetup scale="56" fitToHeight="0" orientation="portrait" r:id="rId1"/>
  <headerFooter differentFirst="1">
    <oddFooter>&amp;CPágina &amp;P de &amp;N</oddFooter>
  </headerFooter>
  <drawing r:id="rId2"/>
  <extLst>
    <ext xmlns:x14="http://schemas.microsoft.com/office/spreadsheetml/2009/9/main" uri="{CCE6A557-97BC-4b89-ADB6-D9C93CAAB3DF}">
      <x14:dataValidations xmlns:xm="http://schemas.microsoft.com/office/excel/2006/main" count="35">
        <x14:dataValidation type="list" allowBlank="1" showInputMessage="1" showErrorMessage="1" prompt="Consulte la lista de actividades permitidas según Política de Crédito">
          <x14:formula1>
            <xm:f>'CRITERIOS DE SELECCION'!$I$7:$J$7</xm:f>
          </x14:formula1>
          <xm:sqref>D96</xm:sqref>
        </x14:dataValidation>
        <x14:dataValidation type="list" allowBlank="1" showInputMessage="1" showErrorMessage="1">
          <x14:formula1>
            <xm:f>'CRITERIOS DE SELECCION'!$I$8:$J$8</xm:f>
          </x14:formula1>
          <xm:sqref>D98</xm:sqref>
        </x14:dataValidation>
        <x14:dataValidation type="list" allowBlank="1" showInputMessage="1" showErrorMessage="1">
          <x14:formula1>
            <xm:f>'CRITERIOS DE SELECCION'!$I$11:$K$11</xm:f>
          </x14:formula1>
          <xm:sqref>D99</xm:sqref>
        </x14:dataValidation>
        <x14:dataValidation type="list" allowBlank="1" showInputMessage="1" showErrorMessage="1">
          <x14:formula1>
            <xm:f>'CRITERIOS DE SELECCION'!$C$12:$E$12</xm:f>
          </x14:formula1>
          <xm:sqref>D100</xm:sqref>
        </x14:dataValidation>
        <x14:dataValidation type="list" allowBlank="1" showInputMessage="1" showErrorMessage="1">
          <x14:formula1>
            <xm:f>'CRITERIOS DE SELECCION'!$K$13:$L$13</xm:f>
          </x14:formula1>
          <xm:sqref>D102</xm:sqref>
        </x14:dataValidation>
        <x14:dataValidation type="list" allowBlank="1" showInputMessage="1" showErrorMessage="1">
          <x14:formula1>
            <xm:f>'CRITERIOS DE ACEPTACION'!$D$10:$G$10</xm:f>
          </x14:formula1>
          <xm:sqref>D97</xm:sqref>
        </x14:dataValidation>
        <x14:dataValidation type="list" allowBlank="1" showInputMessage="1" showErrorMessage="1">
          <x14:formula1>
            <xm:f>'CRITERIOS DE ACEPTACION'!$D$11:$G$11</xm:f>
          </x14:formula1>
          <xm:sqref>D103</xm:sqref>
        </x14:dataValidation>
        <x14:dataValidation type="list" allowBlank="1" showInputMessage="1" showErrorMessage="1">
          <x14:formula1>
            <xm:f>'CRITERIOS DE ACEPTACION'!$D$13:$G$13</xm:f>
          </x14:formula1>
          <xm:sqref>D105</xm:sqref>
        </x14:dataValidation>
        <x14:dataValidation type="list" allowBlank="1" showInputMessage="1" showErrorMessage="1">
          <x14:formula1>
            <xm:f>'CRITERIOS DE ACEPTACION'!$I$14:$K$14</xm:f>
          </x14:formula1>
          <xm:sqref>D106</xm:sqref>
        </x14:dataValidation>
        <x14:dataValidation type="list" allowBlank="1" showInputMessage="1" showErrorMessage="1">
          <x14:formula1>
            <xm:f>'CRITERIOS DE ACEPTACION'!$D$15:$G$15</xm:f>
          </x14:formula1>
          <xm:sqref>D101</xm:sqref>
        </x14:dataValidation>
        <x14:dataValidation type="list" allowBlank="1" showInputMessage="1" showErrorMessage="1">
          <x14:formula1>
            <xm:f>'CRITERIOS DE SELECCION'!$I$14:$L$14</xm:f>
          </x14:formula1>
          <xm:sqref>D114</xm:sqref>
        </x14:dataValidation>
        <x14:dataValidation type="list" allowBlank="1" showInputMessage="1" showErrorMessage="1">
          <x14:formula1>
            <xm:f>'CRITERIOS DE SELECCION'!$D$22:$G$22</xm:f>
          </x14:formula1>
          <xm:sqref>D122</xm:sqref>
        </x14:dataValidation>
        <x14:dataValidation type="list" allowBlank="1" showInputMessage="1" showErrorMessage="1">
          <x14:formula1>
            <xm:f>'CRITERIOS DE SELECCION'!$I$20:$J$20</xm:f>
          </x14:formula1>
          <xm:sqref>D120</xm:sqref>
        </x14:dataValidation>
        <x14:dataValidation type="list" allowBlank="1" showInputMessage="1" showErrorMessage="1">
          <x14:formula1>
            <xm:f>'CRITERIOS DE SELECCION'!$D$21:$G$21</xm:f>
          </x14:formula1>
          <xm:sqref>D121</xm:sqref>
        </x14:dataValidation>
        <x14:dataValidation type="list" allowBlank="1" showInputMessage="1" showErrorMessage="1">
          <x14:formula1>
            <xm:f>'CRITERIOS DE SELECCION'!$I$19:$K$19</xm:f>
          </x14:formula1>
          <xm:sqref>D119</xm:sqref>
        </x14:dataValidation>
        <x14:dataValidation type="list" allowBlank="1" showInputMessage="1" showErrorMessage="1">
          <x14:formula1>
            <xm:f>'OTROS CRITERIOS'!$C$10:$D$10</xm:f>
          </x14:formula1>
          <xm:sqref>E126:J126</xm:sqref>
        </x14:dataValidation>
        <x14:dataValidation type="list" allowBlank="1" showInputMessage="1" showErrorMessage="1">
          <x14:formula1>
            <xm:f>'OTROS CRITERIOS'!$C$3:$E$3</xm:f>
          </x14:formula1>
          <xm:sqref>B3:J3</xm:sqref>
        </x14:dataValidation>
        <x14:dataValidation type="list" allowBlank="1" showInputMessage="1" showErrorMessage="1">
          <x14:formula1>
            <xm:f>'CRITERIOS DE ACEPTACION'!$D$21:$G$21</xm:f>
          </x14:formula1>
          <xm:sqref>D134</xm:sqref>
        </x14:dataValidation>
        <x14:dataValidation type="list" allowBlank="1" showInputMessage="1" showErrorMessage="1">
          <x14:formula1>
            <xm:f>'CRITERIOS DE ACEPTACION'!$D$22:$G$22</xm:f>
          </x14:formula1>
          <xm:sqref>D135</xm:sqref>
        </x14:dataValidation>
        <x14:dataValidation type="list" allowBlank="1" showInputMessage="1" showErrorMessage="1">
          <x14:formula1>
            <xm:f>'CRITERIOS DE ACEPTACION'!$C$23:$G$23</xm:f>
          </x14:formula1>
          <xm:sqref>D138</xm:sqref>
        </x14:dataValidation>
        <x14:dataValidation type="list" allowBlank="1" showInputMessage="1" showErrorMessage="1">
          <x14:formula1>
            <xm:f>'CRITERIOS DE ACEPTACION'!$C$24:$G$24</xm:f>
          </x14:formula1>
          <xm:sqref>D139</xm:sqref>
        </x14:dataValidation>
        <x14:dataValidation type="list" allowBlank="1" showInputMessage="1" showErrorMessage="1">
          <x14:formula1>
            <xm:f>'CRITERIOS DE ACEPTACION'!$I$26:$J$26</xm:f>
          </x14:formula1>
          <xm:sqref>D140</xm:sqref>
        </x14:dataValidation>
        <x14:dataValidation type="list" allowBlank="1" showInputMessage="1" showErrorMessage="1">
          <x14:formula1>
            <xm:f>'CRITERIOS DE ACEPTACION'!$C$29:$G$29</xm:f>
          </x14:formula1>
          <xm:sqref>D143</xm:sqref>
        </x14:dataValidation>
        <x14:dataValidation type="list" allowBlank="1" showInputMessage="1" showErrorMessage="1">
          <x14:formula1>
            <xm:f>'CRITERIOS DE ACEPTACION'!$C$30:$G$30</xm:f>
          </x14:formula1>
          <xm:sqref>D144</xm:sqref>
        </x14:dataValidation>
        <x14:dataValidation type="list" allowBlank="1" showInputMessage="1" showErrorMessage="1">
          <x14:formula1>
            <xm:f>'CRITERIOS DE ACEPTACION'!$C$31:$G$31</xm:f>
          </x14:formula1>
          <xm:sqref>D145</xm:sqref>
        </x14:dataValidation>
        <x14:dataValidation type="list" allowBlank="1" showInputMessage="1" showErrorMessage="1">
          <x14:formula1>
            <xm:f>'CRITERIOS DE ACEPTACION'!$I$41:$J$41</xm:f>
          </x14:formula1>
          <xm:sqref>D190</xm:sqref>
        </x14:dataValidation>
        <x14:dataValidation type="list" allowBlank="1" showInputMessage="1" showErrorMessage="1">
          <x14:formula1>
            <xm:f>'CRITERIOS DE ACEPTACION'!$C$42:$F$42</xm:f>
          </x14:formula1>
          <xm:sqref>D191</xm:sqref>
        </x14:dataValidation>
        <x14:dataValidation type="list" allowBlank="1" showInputMessage="1" showErrorMessage="1">
          <x14:formula1>
            <xm:f>'CRITERIOS DE ACEPTACION'!$D$43:$F$43</xm:f>
          </x14:formula1>
          <xm:sqref>D193</xm:sqref>
        </x14:dataValidation>
        <x14:dataValidation type="list" allowBlank="1" showInputMessage="1" showErrorMessage="1">
          <x14:formula1>
            <xm:f>'OTROS CRITERIOS'!$C$19:$F$19</xm:f>
          </x14:formula1>
          <xm:sqref>B234:J237</xm:sqref>
        </x14:dataValidation>
        <x14:dataValidation type="list" allowBlank="1" showInputMessage="1" showErrorMessage="1">
          <x14:formula1>
            <xm:f>CODIGOS!$A$709:$A$720</xm:f>
          </x14:formula1>
          <xm:sqref>D41:D48 D26:D35</xm:sqref>
        </x14:dataValidation>
        <x14:dataValidation type="list" allowBlank="1" showInputMessage="1" showErrorMessage="1">
          <x14:formula1>
            <xm:f>CODIGOS!$E$520:$E$706</xm:f>
          </x14:formula1>
          <xm:sqref>E41:H48 E26:I35</xm:sqref>
        </x14:dataValidation>
        <x14:dataValidation type="list" allowBlank="1" showInputMessage="1" showErrorMessage="1">
          <x14:formula1>
            <xm:f>CODIGOS!$E$7:$E$479</xm:f>
          </x14:formula1>
          <xm:sqref>B21</xm:sqref>
        </x14:dataValidation>
        <x14:dataValidation type="list" allowBlank="1" showInputMessage="1" showErrorMessage="1">
          <x14:formula1>
            <xm:f>'OTROS CRITERIOS'!$C$23:$C$29</xm:f>
          </x14:formula1>
          <xm:sqref>B288:C288</xm:sqref>
        </x14:dataValidation>
        <x14:dataValidation type="list" allowBlank="1" showInputMessage="1" showErrorMessage="1">
          <x14:formula1>
            <xm:f>'CRITERIOS DE CARATULA'!$H$2:$H$5</xm:f>
          </x14:formula1>
          <xm:sqref>F208:J208</xm:sqref>
        </x14:dataValidation>
        <x14:dataValidation type="list" allowBlank="1" showInputMessage="1" showErrorMessage="1">
          <x14:formula1>
            <xm:f>DatosALeerBPM!$C$8:$C$12</xm:f>
          </x14:formula1>
          <xm:sqref>F214:J216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theme="3" tint="0.39997558519241921"/>
  </sheetPr>
  <dimension ref="B1:J63"/>
  <sheetViews>
    <sheetView showGridLines="0" showRowColHeaders="0" workbookViewId="0">
      <selection activeCell="F4" sqref="F4"/>
    </sheetView>
  </sheetViews>
  <sheetFormatPr baseColWidth="10" defaultRowHeight="11.25" x14ac:dyDescent="0.2"/>
  <cols>
    <col min="1" max="1" width="3.33203125" style="323" customWidth="1"/>
    <col min="2" max="2" width="54.33203125" style="323" bestFit="1" customWidth="1"/>
    <col min="3" max="3" width="14.77734375" style="333" customWidth="1"/>
    <col min="4" max="4" width="2.21875" style="333" customWidth="1"/>
    <col min="5" max="5" width="15.5546875" style="333" customWidth="1"/>
    <col min="6" max="6" width="13" style="333" customWidth="1"/>
    <col min="7" max="7" width="25.109375" style="333" customWidth="1"/>
    <col min="8" max="8" width="8.33203125" style="333" customWidth="1"/>
    <col min="9" max="16384" width="11.5546875" style="323"/>
  </cols>
  <sheetData>
    <row r="1" spans="2:10" ht="18.75" thickBot="1" x14ac:dyDescent="0.3">
      <c r="B1" s="828" t="s">
        <v>2052</v>
      </c>
      <c r="C1" s="828"/>
      <c r="D1" s="828"/>
      <c r="E1" s="828"/>
      <c r="F1" s="828"/>
      <c r="G1" s="322"/>
      <c r="H1" s="322"/>
    </row>
    <row r="2" spans="2:10" s="328" customFormat="1" ht="15" customHeight="1" x14ac:dyDescent="0.2">
      <c r="B2" s="324" t="s">
        <v>2053</v>
      </c>
      <c r="C2" s="325" t="s">
        <v>2054</v>
      </c>
      <c r="D2" s="326"/>
      <c r="E2" s="489" t="s">
        <v>2055</v>
      </c>
      <c r="F2" s="490" t="s">
        <v>2056</v>
      </c>
      <c r="G2" s="512" t="s">
        <v>2185</v>
      </c>
      <c r="H2" s="327"/>
      <c r="I2" s="323"/>
      <c r="J2" s="323"/>
    </row>
    <row r="3" spans="2:10" s="328" customFormat="1" x14ac:dyDescent="0.2">
      <c r="B3" s="823" t="s">
        <v>221</v>
      </c>
      <c r="C3" s="824"/>
      <c r="D3" s="326"/>
      <c r="E3" s="491"/>
      <c r="F3" s="492"/>
      <c r="G3" s="513"/>
      <c r="H3" s="329"/>
      <c r="I3" s="323"/>
      <c r="J3" s="323"/>
    </row>
    <row r="4" spans="2:10" s="331" customFormat="1" x14ac:dyDescent="0.2">
      <c r="B4" s="482" t="s">
        <v>2057</v>
      </c>
      <c r="C4" s="483">
        <v>0</v>
      </c>
      <c r="D4" s="330"/>
      <c r="E4" s="493" t="s">
        <v>2058</v>
      </c>
      <c r="F4" s="526" t="str">
        <f>+IF(AND(C11=1,C14=1),"Si califica","No califica")</f>
        <v>No califica</v>
      </c>
      <c r="G4" s="514"/>
      <c r="I4" s="323"/>
      <c r="J4" s="323"/>
    </row>
    <row r="5" spans="2:10" s="331" customFormat="1" x14ac:dyDescent="0.2">
      <c r="B5" s="482" t="s">
        <v>2059</v>
      </c>
      <c r="C5" s="484">
        <v>0</v>
      </c>
      <c r="D5" s="330"/>
      <c r="E5" s="496"/>
      <c r="F5" s="497"/>
      <c r="G5" s="514"/>
      <c r="H5" s="327"/>
      <c r="I5" s="323"/>
      <c r="J5" s="323"/>
    </row>
    <row r="6" spans="2:10" s="331" customFormat="1" ht="11.25" hidden="1" customHeight="1" x14ac:dyDescent="0.2">
      <c r="B6" s="482"/>
      <c r="C6" s="483"/>
      <c r="D6" s="330"/>
      <c r="E6" s="493"/>
      <c r="F6" s="494"/>
      <c r="G6" s="514"/>
      <c r="I6" s="323"/>
      <c r="J6" s="323"/>
    </row>
    <row r="7" spans="2:10" s="331" customFormat="1" ht="11.25" hidden="1" customHeight="1" x14ac:dyDescent="0.2">
      <c r="B7" s="482"/>
      <c r="C7" s="483"/>
      <c r="D7" s="330"/>
      <c r="E7" s="496"/>
      <c r="F7" s="497"/>
      <c r="G7" s="514"/>
      <c r="H7" s="327"/>
      <c r="I7" s="323"/>
      <c r="J7" s="323"/>
    </row>
    <row r="8" spans="2:10" s="331" customFormat="1" ht="11.25" hidden="1" customHeight="1" x14ac:dyDescent="0.2">
      <c r="B8" s="482"/>
      <c r="C8" s="483"/>
      <c r="D8" s="330"/>
      <c r="E8" s="493"/>
      <c r="F8" s="494"/>
      <c r="G8" s="514"/>
      <c r="I8" s="323"/>
      <c r="J8" s="323"/>
    </row>
    <row r="9" spans="2:10" s="328" customFormat="1" x14ac:dyDescent="0.2">
      <c r="B9" s="823" t="s">
        <v>276</v>
      </c>
      <c r="C9" s="824"/>
      <c r="D9" s="326"/>
      <c r="E9" s="493" t="s">
        <v>2060</v>
      </c>
      <c r="F9" s="526" t="str">
        <f>+IF(AND(C11=1,C14=1,C17=1,C18=1),"Si califica","No califica")</f>
        <v>No califica</v>
      </c>
      <c r="G9" s="513"/>
      <c r="H9" s="329"/>
      <c r="I9" s="323"/>
      <c r="J9" s="323"/>
    </row>
    <row r="10" spans="2:10" s="331" customFormat="1" x14ac:dyDescent="0.2">
      <c r="B10" s="482" t="s">
        <v>2062</v>
      </c>
      <c r="C10" s="483">
        <v>0</v>
      </c>
      <c r="D10" s="330"/>
      <c r="E10" s="498"/>
      <c r="F10" s="499"/>
      <c r="G10" s="514"/>
      <c r="I10" s="323"/>
      <c r="J10" s="323"/>
    </row>
    <row r="11" spans="2:10" s="331" customFormat="1" x14ac:dyDescent="0.2">
      <c r="B11" s="482" t="s">
        <v>2193</v>
      </c>
      <c r="C11" s="483">
        <v>0</v>
      </c>
      <c r="D11" s="330"/>
      <c r="E11" s="493" t="s">
        <v>2061</v>
      </c>
      <c r="F11" s="526" t="str">
        <f>+IF(AND(C11=1,C14=1,C17=1,C19=0,C10=1,C21=0),"Si califica","No califica")</f>
        <v>No califica</v>
      </c>
      <c r="G11" s="514"/>
      <c r="H11" s="327"/>
      <c r="I11" s="323"/>
      <c r="J11" s="323"/>
    </row>
    <row r="12" spans="2:10" s="331" customFormat="1" ht="11.25" hidden="1" customHeight="1" x14ac:dyDescent="0.2">
      <c r="B12" s="482"/>
      <c r="C12" s="483"/>
      <c r="D12" s="330"/>
      <c r="E12" s="493"/>
      <c r="F12" s="494"/>
      <c r="G12" s="514"/>
      <c r="I12" s="323"/>
      <c r="J12" s="323"/>
    </row>
    <row r="13" spans="2:10" s="331" customFormat="1" ht="11.25" hidden="1" customHeight="1" x14ac:dyDescent="0.2">
      <c r="B13" s="482"/>
      <c r="C13" s="483"/>
      <c r="D13" s="330"/>
      <c r="E13" s="496"/>
      <c r="F13" s="497"/>
      <c r="G13" s="514"/>
      <c r="H13" s="327"/>
      <c r="I13" s="323"/>
      <c r="J13" s="323"/>
    </row>
    <row r="14" spans="2:10" s="331" customFormat="1" x14ac:dyDescent="0.2">
      <c r="B14" s="482" t="s">
        <v>2173</v>
      </c>
      <c r="C14" s="483">
        <v>0</v>
      </c>
      <c r="D14" s="330"/>
      <c r="E14" s="498"/>
      <c r="F14" s="500"/>
      <c r="G14" s="514"/>
      <c r="I14" s="323"/>
      <c r="J14" s="323"/>
    </row>
    <row r="15" spans="2:10" s="331" customFormat="1" ht="11.25" hidden="1" customHeight="1" x14ac:dyDescent="0.2">
      <c r="B15" s="482"/>
      <c r="C15" s="483"/>
      <c r="D15" s="330"/>
      <c r="E15" s="496"/>
      <c r="F15" s="501"/>
      <c r="G15" s="514"/>
      <c r="H15" s="327"/>
      <c r="I15" s="323"/>
      <c r="J15" s="323"/>
    </row>
    <row r="16" spans="2:10" s="328" customFormat="1" x14ac:dyDescent="0.2">
      <c r="B16" s="823" t="s">
        <v>2064</v>
      </c>
      <c r="C16" s="824"/>
      <c r="D16" s="326"/>
      <c r="E16" s="493" t="s">
        <v>2063</v>
      </c>
      <c r="F16" s="526" t="str">
        <f>+IF(AND(C14=1,C22=0,C19=0,C21=0,C18=1,C50=1,C11=1),"Si califica","No califica")</f>
        <v>No califica</v>
      </c>
      <c r="G16" s="513"/>
      <c r="H16" s="329"/>
      <c r="I16" s="323"/>
      <c r="J16" s="323"/>
    </row>
    <row r="17" spans="2:10" s="331" customFormat="1" ht="11.25" customHeight="1" x14ac:dyDescent="0.2">
      <c r="B17" s="482" t="s">
        <v>2066</v>
      </c>
      <c r="C17" s="483">
        <v>0</v>
      </c>
      <c r="D17" s="330"/>
      <c r="E17" s="502"/>
      <c r="F17" s="483"/>
      <c r="G17" s="514"/>
      <c r="H17" s="327"/>
      <c r="I17" s="323"/>
      <c r="J17" s="323"/>
    </row>
    <row r="18" spans="2:10" s="331" customFormat="1" ht="11.25" customHeight="1" thickBot="1" x14ac:dyDescent="0.25">
      <c r="B18" s="482" t="s">
        <v>2067</v>
      </c>
      <c r="C18" s="483">
        <v>0</v>
      </c>
      <c r="D18" s="330"/>
      <c r="E18" s="493" t="s">
        <v>348</v>
      </c>
      <c r="F18" s="526" t="str">
        <f>+IF(AND(SUM(C4:C5)=2,SUM(C11:C14)=2,SUM(C17:C18)=2,C20=0,C21=0,SUM(C32:C43)=0,D27=TRUE,C49&lt;=1000000,SUM(C50:C51)&gt;=1),"Si califica","No califica")</f>
        <v>No califica</v>
      </c>
      <c r="G18" s="511"/>
      <c r="H18" s="327"/>
      <c r="I18" s="323"/>
      <c r="J18" s="323"/>
    </row>
    <row r="19" spans="2:10" s="331" customFormat="1" x14ac:dyDescent="0.2">
      <c r="B19" s="482" t="s">
        <v>2069</v>
      </c>
      <c r="C19" s="483">
        <v>0</v>
      </c>
      <c r="D19" s="330"/>
      <c r="E19" s="503"/>
      <c r="F19" s="504"/>
      <c r="G19" s="825" t="str">
        <f>+IF(F20="No califica","No califica",IF(AND(C49&lt;=1000000,C25=1,SUM(C44:C47)=0,SUM(C60:C62)=0),"Apoyo a la Mipyme",IF(AND(C49&gt;1000000,SUM(C28:C30)&gt;=1),"Fomento a sectores productivos",IF(C44=1,"Apoyo a la Mipyme con enfoque en agronegocios",IF(C45=1,"Apoyo a la Mipyme con enfoque en eficiencia energética",IF(C46=1,"Apoyo a la Mipyme con enfoque en energía renovable",IF(C47=1,"Apoyo a la Mipyme amigable con la biodiversidad",IF(C31=1,"Liquidez y expansión del sistema financiero",IF(C60=1,"Financiamiento de infraestructura municipal",IF(C61=1,"Factoraje para proveedores",IF(AND(C25=0,C26=1,SUM(C28:C30)&gt;=1),"Fomento a sectores productivos","Financiamiento para el comercio exterior")))))))))))</f>
        <v>No califica</v>
      </c>
      <c r="H19" s="327"/>
      <c r="I19" s="323"/>
      <c r="J19" s="323"/>
    </row>
    <row r="20" spans="2:10" s="331" customFormat="1" ht="12" thickBot="1" x14ac:dyDescent="0.25">
      <c r="B20" s="482" t="s">
        <v>2186</v>
      </c>
      <c r="C20" s="483">
        <v>0</v>
      </c>
      <c r="D20" s="330"/>
      <c r="E20" s="505" t="s">
        <v>347</v>
      </c>
      <c r="F20" s="527" t="str">
        <f>+IF(OR((AND(C25=1,C49&lt;=1000000,SUM(C50:C52)&gt;=1,SUM(C55:C59)&gt;=1)),(AND(SUM(C28:C30)&gt;=1,SUM(C55:C56)&gt;=1,OR(C26=1,C49&gt;1000000),SUM(C50:C53)&gt;=1)),(AND(C31=1,C50=1)),(AND(C60=1,SUM(C50:C52)&gt;=1)),C62=1,C61=1,(AND(SUM(C45:C46)&gt;=1,C25=1,SUM(C50:C52)&gt;=1,C49&lt;=5000000))),"Si califica","No califica")</f>
        <v>No califica</v>
      </c>
      <c r="G20" s="826"/>
      <c r="H20" s="327"/>
      <c r="I20" s="323"/>
      <c r="J20" s="323"/>
    </row>
    <row r="21" spans="2:10" s="331" customFormat="1" x14ac:dyDescent="0.2">
      <c r="B21" s="482" t="s">
        <v>2070</v>
      </c>
      <c r="C21" s="483">
        <v>0</v>
      </c>
      <c r="D21" s="330"/>
      <c r="E21" s="506"/>
      <c r="F21" s="506"/>
      <c r="G21" s="507"/>
      <c r="I21" s="323"/>
      <c r="J21" s="323"/>
    </row>
    <row r="22" spans="2:10" s="331" customFormat="1" x14ac:dyDescent="0.2">
      <c r="B22" s="482" t="s">
        <v>2071</v>
      </c>
      <c r="C22" s="483">
        <v>0</v>
      </c>
      <c r="D22" s="330"/>
      <c r="E22" s="508" t="s">
        <v>2065</v>
      </c>
      <c r="F22" s="509">
        <v>42275</v>
      </c>
      <c r="G22" s="507"/>
      <c r="I22" s="323"/>
      <c r="J22" s="323"/>
    </row>
    <row r="23" spans="2:10" x14ac:dyDescent="0.2">
      <c r="B23" s="823" t="s">
        <v>2072</v>
      </c>
      <c r="C23" s="824"/>
      <c r="D23" s="332"/>
      <c r="E23" s="507"/>
      <c r="F23" s="507"/>
      <c r="G23" s="510"/>
    </row>
    <row r="24" spans="2:10" s="331" customFormat="1" ht="11.25" hidden="1" customHeight="1" x14ac:dyDescent="0.2">
      <c r="B24" s="482"/>
      <c r="C24" s="483">
        <v>0</v>
      </c>
      <c r="D24" s="330"/>
      <c r="E24" s="827" t="s">
        <v>2068</v>
      </c>
      <c r="F24" s="827"/>
      <c r="G24" s="495"/>
      <c r="H24" s="327"/>
      <c r="I24" s="323"/>
      <c r="J24" s="323"/>
    </row>
    <row r="25" spans="2:10" s="331" customFormat="1" x14ac:dyDescent="0.2">
      <c r="B25" s="482" t="s">
        <v>2188</v>
      </c>
      <c r="C25" s="483">
        <v>0</v>
      </c>
      <c r="D25" s="330"/>
      <c r="E25" s="827"/>
      <c r="F25" s="827"/>
      <c r="G25" s="495"/>
      <c r="H25" s="327"/>
      <c r="I25" s="323"/>
      <c r="J25" s="323"/>
    </row>
    <row r="26" spans="2:10" s="331" customFormat="1" x14ac:dyDescent="0.2">
      <c r="B26" s="482" t="s">
        <v>2187</v>
      </c>
      <c r="C26" s="483">
        <v>0</v>
      </c>
      <c r="D26" s="330"/>
      <c r="E26" s="827"/>
      <c r="F26" s="827"/>
      <c r="G26" s="495"/>
      <c r="H26" s="327"/>
      <c r="I26" s="323"/>
      <c r="J26" s="323"/>
    </row>
    <row r="27" spans="2:10" s="331" customFormat="1" x14ac:dyDescent="0.2">
      <c r="B27" s="482" t="s">
        <v>2073</v>
      </c>
      <c r="C27" s="483">
        <v>0</v>
      </c>
      <c r="D27" s="525" t="b">
        <f>OR(C27=1,C25=1)</f>
        <v>0</v>
      </c>
      <c r="E27" s="827"/>
      <c r="F27" s="827"/>
      <c r="G27" s="495"/>
      <c r="H27" s="327"/>
      <c r="I27" s="323"/>
      <c r="J27" s="323"/>
    </row>
    <row r="28" spans="2:10" s="331" customFormat="1" x14ac:dyDescent="0.2">
      <c r="B28" s="482" t="s">
        <v>2074</v>
      </c>
      <c r="C28" s="483">
        <v>0</v>
      </c>
      <c r="D28" s="330"/>
      <c r="E28" s="827"/>
      <c r="F28" s="827"/>
      <c r="G28" s="495"/>
      <c r="H28" s="327"/>
      <c r="I28" s="323"/>
      <c r="J28" s="323"/>
    </row>
    <row r="29" spans="2:10" s="331" customFormat="1" x14ac:dyDescent="0.2">
      <c r="B29" s="482" t="s">
        <v>2075</v>
      </c>
      <c r="C29" s="483">
        <v>0</v>
      </c>
      <c r="D29" s="330"/>
      <c r="E29" s="827"/>
      <c r="F29" s="827"/>
      <c r="G29" s="495"/>
      <c r="H29" s="327"/>
      <c r="I29" s="323"/>
      <c r="J29" s="323"/>
    </row>
    <row r="30" spans="2:10" s="331" customFormat="1" x14ac:dyDescent="0.2">
      <c r="B30" s="482" t="s">
        <v>2076</v>
      </c>
      <c r="C30" s="483">
        <v>0</v>
      </c>
      <c r="D30" s="330"/>
      <c r="E30" s="827"/>
      <c r="F30" s="827"/>
      <c r="G30" s="495"/>
      <c r="H30" s="327"/>
      <c r="I30" s="323"/>
      <c r="J30" s="323"/>
    </row>
    <row r="31" spans="2:10" s="331" customFormat="1" x14ac:dyDescent="0.2">
      <c r="B31" s="482" t="s">
        <v>2077</v>
      </c>
      <c r="C31" s="483">
        <v>0</v>
      </c>
      <c r="D31" s="330"/>
      <c r="E31" s="827"/>
      <c r="F31" s="827"/>
      <c r="G31" s="495"/>
      <c r="H31" s="327"/>
      <c r="I31" s="323"/>
      <c r="J31" s="323"/>
    </row>
    <row r="32" spans="2:10" s="331" customFormat="1" x14ac:dyDescent="0.2">
      <c r="B32" s="482" t="s">
        <v>2174</v>
      </c>
      <c r="C32" s="483">
        <v>0</v>
      </c>
      <c r="D32" s="330"/>
      <c r="E32" s="827"/>
      <c r="F32" s="827"/>
      <c r="G32" s="495"/>
      <c r="H32" s="327"/>
      <c r="I32" s="323"/>
      <c r="J32" s="323"/>
    </row>
    <row r="33" spans="2:10" s="331" customFormat="1" ht="11.25" customHeight="1" x14ac:dyDescent="0.2">
      <c r="B33" s="482" t="s">
        <v>2078</v>
      </c>
      <c r="C33" s="483">
        <v>0</v>
      </c>
      <c r="D33" s="330"/>
      <c r="E33" s="827"/>
      <c r="F33" s="827"/>
      <c r="G33" s="495"/>
      <c r="H33" s="327"/>
      <c r="I33" s="323"/>
      <c r="J33" s="323"/>
    </row>
    <row r="34" spans="2:10" x14ac:dyDescent="0.2">
      <c r="B34" s="485" t="s">
        <v>2079</v>
      </c>
      <c r="C34" s="483">
        <v>0</v>
      </c>
      <c r="D34" s="332"/>
      <c r="E34" s="827"/>
      <c r="F34" s="827"/>
      <c r="G34" s="510"/>
    </row>
    <row r="35" spans="2:10" s="331" customFormat="1" x14ac:dyDescent="0.2">
      <c r="B35" s="482" t="s">
        <v>2080</v>
      </c>
      <c r="C35" s="483">
        <v>0</v>
      </c>
      <c r="D35" s="330"/>
      <c r="E35" s="827"/>
      <c r="F35" s="827"/>
      <c r="G35" s="495"/>
      <c r="H35" s="327"/>
      <c r="I35" s="323"/>
      <c r="J35" s="323"/>
    </row>
    <row r="36" spans="2:10" s="331" customFormat="1" x14ac:dyDescent="0.2">
      <c r="B36" s="482" t="s">
        <v>2081</v>
      </c>
      <c r="C36" s="483">
        <v>0</v>
      </c>
      <c r="D36" s="330"/>
      <c r="E36" s="827"/>
      <c r="F36" s="827"/>
      <c r="G36" s="495"/>
      <c r="H36" s="327"/>
      <c r="I36" s="323"/>
      <c r="J36" s="323"/>
    </row>
    <row r="37" spans="2:10" s="331" customFormat="1" x14ac:dyDescent="0.2">
      <c r="B37" s="482" t="s">
        <v>2082</v>
      </c>
      <c r="C37" s="483">
        <v>0</v>
      </c>
      <c r="D37" s="330"/>
      <c r="E37" s="827"/>
      <c r="F37" s="827"/>
      <c r="G37" s="495"/>
      <c r="H37" s="327"/>
      <c r="I37" s="323"/>
      <c r="J37" s="323"/>
    </row>
    <row r="38" spans="2:10" s="331" customFormat="1" x14ac:dyDescent="0.2">
      <c r="B38" s="482" t="s">
        <v>2083</v>
      </c>
      <c r="C38" s="483">
        <v>0</v>
      </c>
      <c r="D38" s="330"/>
      <c r="E38" s="827"/>
      <c r="F38" s="827"/>
      <c r="G38" s="495"/>
      <c r="H38" s="327"/>
      <c r="I38" s="323"/>
      <c r="J38" s="323"/>
    </row>
    <row r="39" spans="2:10" s="331" customFormat="1" x14ac:dyDescent="0.2">
      <c r="B39" s="482" t="s">
        <v>2084</v>
      </c>
      <c r="C39" s="483">
        <v>0</v>
      </c>
      <c r="D39" s="330"/>
      <c r="E39" s="827"/>
      <c r="F39" s="827"/>
      <c r="G39" s="495"/>
      <c r="H39" s="327"/>
      <c r="I39" s="323"/>
      <c r="J39" s="323"/>
    </row>
    <row r="40" spans="2:10" s="331" customFormat="1" x14ac:dyDescent="0.2">
      <c r="B40" s="482" t="s">
        <v>2085</v>
      </c>
      <c r="C40" s="483">
        <v>0</v>
      </c>
      <c r="D40" s="330"/>
      <c r="G40" s="327"/>
      <c r="H40" s="327"/>
      <c r="I40" s="323"/>
      <c r="J40" s="323"/>
    </row>
    <row r="41" spans="2:10" s="331" customFormat="1" x14ac:dyDescent="0.2">
      <c r="B41" s="482" t="s">
        <v>2086</v>
      </c>
      <c r="C41" s="483">
        <v>0</v>
      </c>
      <c r="D41" s="330"/>
      <c r="G41" s="327"/>
      <c r="H41" s="327"/>
      <c r="I41" s="323"/>
      <c r="J41" s="323"/>
    </row>
    <row r="42" spans="2:10" s="331" customFormat="1" x14ac:dyDescent="0.2">
      <c r="B42" s="482" t="s">
        <v>2175</v>
      </c>
      <c r="C42" s="483">
        <v>0</v>
      </c>
      <c r="D42" s="330"/>
      <c r="G42" s="327"/>
      <c r="H42" s="327"/>
      <c r="I42" s="323"/>
      <c r="J42" s="323"/>
    </row>
    <row r="43" spans="2:10" s="331" customFormat="1" x14ac:dyDescent="0.2">
      <c r="B43" s="482" t="s">
        <v>2087</v>
      </c>
      <c r="C43" s="483">
        <v>0</v>
      </c>
      <c r="D43" s="330"/>
      <c r="G43" s="327"/>
      <c r="H43" s="327"/>
      <c r="I43" s="323"/>
      <c r="J43" s="323"/>
    </row>
    <row r="44" spans="2:10" x14ac:dyDescent="0.2">
      <c r="B44" s="482" t="s">
        <v>2176</v>
      </c>
      <c r="C44" s="483">
        <v>0</v>
      </c>
      <c r="D44" s="332"/>
    </row>
    <row r="45" spans="2:10" s="331" customFormat="1" x14ac:dyDescent="0.2">
      <c r="B45" s="482" t="s">
        <v>2177</v>
      </c>
      <c r="C45" s="483">
        <v>0</v>
      </c>
      <c r="D45" s="330"/>
      <c r="E45" s="327"/>
      <c r="F45" s="327"/>
      <c r="G45" s="327"/>
      <c r="H45" s="327"/>
      <c r="I45" s="323"/>
      <c r="J45" s="323"/>
    </row>
    <row r="46" spans="2:10" s="331" customFormat="1" x14ac:dyDescent="0.2">
      <c r="B46" s="482" t="s">
        <v>2178</v>
      </c>
      <c r="C46" s="483">
        <v>0</v>
      </c>
      <c r="D46" s="330"/>
      <c r="E46" s="327"/>
      <c r="F46" s="327"/>
      <c r="G46" s="327"/>
      <c r="H46" s="327"/>
      <c r="I46" s="323"/>
      <c r="J46" s="323"/>
    </row>
    <row r="47" spans="2:10" s="331" customFormat="1" x14ac:dyDescent="0.2">
      <c r="B47" s="482" t="s">
        <v>2179</v>
      </c>
      <c r="C47" s="483">
        <v>0</v>
      </c>
      <c r="D47" s="330"/>
      <c r="E47" s="327"/>
      <c r="F47" s="327"/>
      <c r="G47" s="327"/>
      <c r="H47" s="327"/>
      <c r="I47" s="323"/>
      <c r="J47" s="323"/>
    </row>
    <row r="48" spans="2:10" x14ac:dyDescent="0.2">
      <c r="B48" s="823" t="s">
        <v>2088</v>
      </c>
      <c r="C48" s="824"/>
      <c r="D48" s="332"/>
      <c r="G48" s="335"/>
      <c r="H48" s="335"/>
    </row>
    <row r="49" spans="2:8" x14ac:dyDescent="0.2">
      <c r="B49" s="482" t="s">
        <v>2089</v>
      </c>
      <c r="C49" s="486">
        <v>100000</v>
      </c>
      <c r="D49" s="332"/>
      <c r="G49" s="335"/>
      <c r="H49" s="335"/>
    </row>
    <row r="50" spans="2:8" x14ac:dyDescent="0.2">
      <c r="B50" s="482" t="s">
        <v>2090</v>
      </c>
      <c r="C50" s="483">
        <v>0</v>
      </c>
      <c r="D50" s="332"/>
      <c r="G50" s="335"/>
      <c r="H50" s="335"/>
    </row>
    <row r="51" spans="2:8" x14ac:dyDescent="0.2">
      <c r="B51" s="482" t="s">
        <v>2091</v>
      </c>
      <c r="C51" s="483">
        <v>0</v>
      </c>
      <c r="D51" s="332"/>
      <c r="G51" s="335"/>
      <c r="H51" s="335"/>
    </row>
    <row r="52" spans="2:8" x14ac:dyDescent="0.2">
      <c r="B52" s="482" t="s">
        <v>2189</v>
      </c>
      <c r="C52" s="483">
        <v>0</v>
      </c>
      <c r="D52" s="332"/>
      <c r="G52" s="335"/>
      <c r="H52" s="335"/>
    </row>
    <row r="53" spans="2:8" x14ac:dyDescent="0.2">
      <c r="B53" s="482" t="s">
        <v>2190</v>
      </c>
      <c r="C53" s="483">
        <v>0</v>
      </c>
      <c r="D53" s="332"/>
      <c r="G53" s="335"/>
      <c r="H53" s="335"/>
    </row>
    <row r="54" spans="2:8" x14ac:dyDescent="0.2">
      <c r="B54" s="482" t="s">
        <v>2191</v>
      </c>
      <c r="C54" s="483">
        <v>0</v>
      </c>
      <c r="D54" s="332"/>
      <c r="G54" s="335"/>
      <c r="H54" s="335"/>
    </row>
    <row r="55" spans="2:8" x14ac:dyDescent="0.2">
      <c r="B55" s="485" t="s">
        <v>2192</v>
      </c>
      <c r="C55" s="483">
        <v>0</v>
      </c>
      <c r="D55" s="332"/>
      <c r="E55" s="335">
        <f>+C55</f>
        <v>0</v>
      </c>
      <c r="F55" s="335" t="s">
        <v>68</v>
      </c>
      <c r="G55" s="335"/>
      <c r="H55" s="335"/>
    </row>
    <row r="56" spans="2:8" x14ac:dyDescent="0.2">
      <c r="B56" s="485" t="s">
        <v>2180</v>
      </c>
      <c r="C56" s="483">
        <v>0</v>
      </c>
      <c r="D56" s="332"/>
      <c r="E56" s="335">
        <f t="shared" ref="E56:E62" si="0">+C56</f>
        <v>0</v>
      </c>
      <c r="F56" s="335" t="s">
        <v>2199</v>
      </c>
      <c r="G56" s="335"/>
      <c r="H56" s="335"/>
    </row>
    <row r="57" spans="2:8" x14ac:dyDescent="0.2">
      <c r="B57" s="485" t="s">
        <v>2181</v>
      </c>
      <c r="C57" s="483">
        <v>0</v>
      </c>
      <c r="D57" s="332"/>
      <c r="E57" s="335">
        <f t="shared" si="0"/>
        <v>0</v>
      </c>
      <c r="F57" s="335" t="s">
        <v>2200</v>
      </c>
    </row>
    <row r="58" spans="2:8" x14ac:dyDescent="0.2">
      <c r="B58" s="485" t="s">
        <v>2092</v>
      </c>
      <c r="C58" s="483">
        <v>0</v>
      </c>
      <c r="E58" s="335">
        <f t="shared" si="0"/>
        <v>0</v>
      </c>
      <c r="F58" s="335" t="s">
        <v>2101</v>
      </c>
    </row>
    <row r="59" spans="2:8" x14ac:dyDescent="0.2">
      <c r="B59" s="485" t="s">
        <v>2093</v>
      </c>
      <c r="C59" s="483">
        <v>0</v>
      </c>
      <c r="E59" s="335">
        <f t="shared" si="0"/>
        <v>0</v>
      </c>
      <c r="F59" s="335" t="s">
        <v>2102</v>
      </c>
    </row>
    <row r="60" spans="2:8" x14ac:dyDescent="0.2">
      <c r="B60" s="485" t="s">
        <v>2182</v>
      </c>
      <c r="C60" s="483">
        <v>0</v>
      </c>
      <c r="E60" s="335">
        <f t="shared" si="0"/>
        <v>0</v>
      </c>
      <c r="F60" s="335" t="s">
        <v>2197</v>
      </c>
    </row>
    <row r="61" spans="2:8" x14ac:dyDescent="0.2">
      <c r="B61" s="485" t="s">
        <v>2183</v>
      </c>
      <c r="C61" s="483">
        <v>0</v>
      </c>
      <c r="E61" s="335">
        <f t="shared" si="0"/>
        <v>0</v>
      </c>
      <c r="F61" s="335" t="s">
        <v>336</v>
      </c>
    </row>
    <row r="62" spans="2:8" ht="12" thickBot="1" x14ac:dyDescent="0.25">
      <c r="B62" s="487" t="s">
        <v>2184</v>
      </c>
      <c r="C62" s="488">
        <v>0</v>
      </c>
      <c r="E62" s="335">
        <f t="shared" si="0"/>
        <v>0</v>
      </c>
      <c r="F62" s="335" t="s">
        <v>2198</v>
      </c>
    </row>
    <row r="63" spans="2:8" x14ac:dyDescent="0.2">
      <c r="E63" s="519"/>
      <c r="F63" s="519"/>
    </row>
  </sheetData>
  <sheetProtection algorithmName="SHA-512" hashValue="yYMPCv+qtuDzAhlLNjT/PJNtPxlyswohuTlQTY6GCQotH3gXITWyHq2hCb+Rgj55jrPqZ9NvU6wsNSZcBcMK/g==" saltValue="dnjQ6TbTKIBfpIJwo97HLw==" spinCount="100000" sheet="1" objects="1" scenarios="1"/>
  <protectedRanges>
    <protectedRange sqref="C4:C8 C10:C15 C17:C22 C24:C47 C50:C62" name="Rango1_2"/>
    <protectedRange sqref="C49" name="Rango1_1_1"/>
  </protectedRanges>
  <mergeCells count="8">
    <mergeCell ref="B48:C48"/>
    <mergeCell ref="G19:G20"/>
    <mergeCell ref="E24:F39"/>
    <mergeCell ref="B1:F1"/>
    <mergeCell ref="B3:C3"/>
    <mergeCell ref="B9:C9"/>
    <mergeCell ref="B16:C16"/>
    <mergeCell ref="B23:C23"/>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B2:AG69"/>
  <sheetViews>
    <sheetView showGridLines="0" showRowColHeaders="0" topLeftCell="B1" zoomScale="70" zoomScaleNormal="70" workbookViewId="0">
      <pane xSplit="1" ySplit="5" topLeftCell="C6" activePane="bottomRight" state="frozenSplit"/>
      <selection activeCell="B7" sqref="B7:J7"/>
      <selection pane="topRight" activeCell="B7" sqref="B7:J7"/>
      <selection pane="bottomLeft" activeCell="B7" sqref="B7:J7"/>
      <selection pane="bottomRight" activeCell="B20" sqref="B20"/>
    </sheetView>
  </sheetViews>
  <sheetFormatPr baseColWidth="10" defaultRowHeight="15.75" x14ac:dyDescent="0.3"/>
  <cols>
    <col min="1" max="1" width="2.5546875" style="169" customWidth="1"/>
    <col min="2" max="2" width="41.44140625" style="182" customWidth="1"/>
    <col min="3" max="3" width="31" style="169" customWidth="1"/>
    <col min="4" max="7" width="30.33203125" style="169" customWidth="1"/>
    <col min="8" max="8" width="11.5546875" style="181"/>
    <col min="9" max="12" width="23.44140625" style="336" customWidth="1"/>
    <col min="13" max="13" width="11.5546875" style="336" customWidth="1"/>
    <col min="14" max="14" width="23" style="343" customWidth="1"/>
    <col min="15" max="16" width="11.5546875" style="336" customWidth="1"/>
    <col min="17" max="21" width="12.33203125" style="336" customWidth="1"/>
    <col min="22" max="23" width="11.5546875" style="336" customWidth="1"/>
    <col min="24" max="24" width="23.109375" style="336" customWidth="1"/>
    <col min="25" max="33" width="11.5546875" style="336" customWidth="1"/>
    <col min="34" max="38" width="11.5546875" style="169" customWidth="1"/>
    <col min="39" max="16384" width="11.5546875" style="169"/>
  </cols>
  <sheetData>
    <row r="2" spans="2:33" s="158" customFormat="1" ht="24" x14ac:dyDescent="0.4">
      <c r="B2" s="156"/>
      <c r="C2" s="830" t="s">
        <v>0</v>
      </c>
      <c r="D2" s="830"/>
      <c r="E2" s="830"/>
      <c r="F2" s="830"/>
      <c r="G2" s="157"/>
      <c r="H2" s="108"/>
      <c r="I2" s="336"/>
      <c r="J2" s="336"/>
      <c r="K2" s="336"/>
      <c r="L2" s="336"/>
      <c r="M2" s="336"/>
      <c r="N2" s="343"/>
      <c r="O2" s="336"/>
      <c r="P2" s="336"/>
      <c r="Q2" s="336"/>
      <c r="R2" s="336"/>
      <c r="S2" s="336"/>
      <c r="T2" s="336"/>
      <c r="U2" s="336"/>
      <c r="V2" s="336"/>
      <c r="W2" s="336"/>
      <c r="X2" s="336"/>
      <c r="Y2" s="336"/>
      <c r="Z2" s="336"/>
      <c r="AA2" s="336"/>
      <c r="AB2" s="336"/>
      <c r="AC2" s="336"/>
      <c r="AD2" s="336"/>
      <c r="AE2" s="336"/>
      <c r="AF2" s="336"/>
      <c r="AG2" s="336"/>
    </row>
    <row r="3" spans="2:33" s="158" customFormat="1" ht="19.5" x14ac:dyDescent="0.3">
      <c r="B3" s="156"/>
      <c r="C3" s="159"/>
      <c r="D3" s="159"/>
      <c r="E3" s="159"/>
      <c r="F3" s="159"/>
      <c r="G3" s="157"/>
      <c r="H3" s="108"/>
      <c r="I3" s="336"/>
      <c r="J3" s="336"/>
      <c r="K3" s="336"/>
      <c r="L3" s="336"/>
      <c r="M3" s="336"/>
      <c r="N3" s="343"/>
      <c r="O3" s="336"/>
      <c r="P3" s="336"/>
      <c r="Q3" s="336"/>
      <c r="R3" s="336"/>
      <c r="S3" s="336"/>
      <c r="T3" s="336"/>
      <c r="U3" s="336"/>
      <c r="V3" s="336"/>
      <c r="W3" s="336"/>
      <c r="X3" s="336"/>
      <c r="Y3" s="336"/>
      <c r="Z3" s="336"/>
      <c r="AA3" s="336"/>
      <c r="AB3" s="336"/>
      <c r="AC3" s="336"/>
      <c r="AD3" s="336"/>
      <c r="AE3" s="336"/>
      <c r="AF3" s="336"/>
      <c r="AG3" s="336"/>
    </row>
    <row r="4" spans="2:33" s="158" customFormat="1" ht="24" x14ac:dyDescent="0.3">
      <c r="B4" s="160" t="s">
        <v>13</v>
      </c>
      <c r="C4" s="161" t="s">
        <v>18</v>
      </c>
      <c r="D4" s="161" t="s">
        <v>19</v>
      </c>
      <c r="E4" s="161" t="s">
        <v>21</v>
      </c>
      <c r="F4" s="161" t="s">
        <v>20</v>
      </c>
      <c r="G4" s="161" t="s">
        <v>17</v>
      </c>
      <c r="H4" s="108"/>
      <c r="I4" s="336"/>
      <c r="J4" s="336"/>
      <c r="K4" s="336"/>
      <c r="L4" s="336"/>
      <c r="M4" s="336"/>
      <c r="N4" s="343"/>
      <c r="O4" s="336"/>
      <c r="P4" s="336"/>
      <c r="Q4" s="336"/>
      <c r="R4" s="336"/>
      <c r="S4" s="336"/>
      <c r="T4" s="336"/>
      <c r="U4" s="336"/>
      <c r="V4" s="336"/>
      <c r="W4" s="336"/>
      <c r="X4" s="336"/>
      <c r="Y4" s="336"/>
      <c r="Z4" s="336"/>
      <c r="AA4" s="336"/>
      <c r="AB4" s="336"/>
      <c r="AC4" s="336"/>
      <c r="AD4" s="336"/>
      <c r="AE4" s="336"/>
      <c r="AF4" s="336"/>
      <c r="AG4" s="336"/>
    </row>
    <row r="5" spans="2:33" s="165" customFormat="1" x14ac:dyDescent="0.3">
      <c r="B5" s="162"/>
      <c r="C5" s="163">
        <v>1</v>
      </c>
      <c r="D5" s="163">
        <v>1</v>
      </c>
      <c r="E5" s="163">
        <v>1</v>
      </c>
      <c r="F5" s="163">
        <v>1</v>
      </c>
      <c r="G5" s="163">
        <v>1</v>
      </c>
      <c r="H5" s="164"/>
      <c r="I5" s="339" t="s">
        <v>44</v>
      </c>
      <c r="J5" s="339"/>
      <c r="K5" s="339"/>
      <c r="L5" s="339"/>
      <c r="M5" s="339"/>
      <c r="N5" s="434" t="s">
        <v>235</v>
      </c>
      <c r="O5" s="339"/>
      <c r="P5" s="339"/>
      <c r="Q5" s="433" t="s">
        <v>18</v>
      </c>
      <c r="R5" s="433" t="s">
        <v>19</v>
      </c>
      <c r="S5" s="433" t="s">
        <v>21</v>
      </c>
      <c r="T5" s="433" t="s">
        <v>20</v>
      </c>
      <c r="U5" s="433" t="s">
        <v>17</v>
      </c>
      <c r="V5" s="339"/>
      <c r="W5" s="339"/>
      <c r="X5" s="339" t="s">
        <v>234</v>
      </c>
      <c r="Y5" s="339"/>
      <c r="Z5" s="339"/>
      <c r="AA5" s="433" t="s">
        <v>18</v>
      </c>
      <c r="AB5" s="433" t="s">
        <v>19</v>
      </c>
      <c r="AC5" s="433" t="s">
        <v>21</v>
      </c>
      <c r="AD5" s="433" t="s">
        <v>20</v>
      </c>
      <c r="AE5" s="433" t="s">
        <v>17</v>
      </c>
      <c r="AF5" s="339"/>
      <c r="AG5" s="339"/>
    </row>
    <row r="6" spans="2:33" ht="31.5" x14ac:dyDescent="0.3">
      <c r="B6" s="166" t="s">
        <v>236</v>
      </c>
      <c r="C6" s="167"/>
      <c r="D6" s="167">
        <v>60</v>
      </c>
      <c r="E6" s="167">
        <v>48</v>
      </c>
      <c r="F6" s="167">
        <v>36</v>
      </c>
      <c r="G6" s="168">
        <v>24</v>
      </c>
      <c r="H6" s="396"/>
      <c r="I6" s="340"/>
      <c r="J6" s="340"/>
      <c r="K6" s="340"/>
      <c r="L6" s="340"/>
      <c r="N6" s="435">
        <f>+SELECCION!E12*12</f>
        <v>36</v>
      </c>
      <c r="O6" s="436" t="s">
        <v>41</v>
      </c>
      <c r="P6" s="436"/>
      <c r="Q6" s="366" t="str">
        <f>+IF(N6&gt;$D$6,$C$5,"")</f>
        <v/>
      </c>
      <c r="R6" s="366" t="str">
        <f>+IF((AND(N6&lt;=$D$6,N6&gt;$E$6))=TRUE,$D$5,"")</f>
        <v/>
      </c>
      <c r="S6" s="366" t="str">
        <f>+IF((AND(N6&lt;=$E$6,N6&gt;$F$6))=TRUE,$E$5,"")</f>
        <v/>
      </c>
      <c r="T6" s="366">
        <f>+IF((AND(N6&lt;=$F$6,N6&gt;$G$6))=TRUE,$F$5,"")</f>
        <v>1</v>
      </c>
      <c r="U6" s="366" t="str">
        <f>+IF((AND(N6&lt;=$G$6,N6&gt;=0))=TRUE,$G$5,"")</f>
        <v/>
      </c>
      <c r="X6" s="437">
        <f>+ACEPTACION!D95*12</f>
        <v>0</v>
      </c>
      <c r="AA6" s="366" t="str">
        <f>+IF(X6&gt;$D$6,$C$5,"")</f>
        <v/>
      </c>
      <c r="AB6" s="366" t="str">
        <f>+IF((AND(X6&lt;=$D$6,X6&gt;$E$6))=TRUE,$D$5,"")</f>
        <v/>
      </c>
      <c r="AC6" s="366" t="str">
        <f>+IF((AND(X6&lt;=$E$6,X6&gt;$F$6))=TRUE,$E$5,"")</f>
        <v/>
      </c>
      <c r="AD6" s="366" t="str">
        <f>+IF((AND(X6&lt;=$F$6,X6&gt;$G$6))=TRUE,$F$5,"")</f>
        <v/>
      </c>
      <c r="AE6" s="366">
        <f>+IF((AND(X6&lt;=$G$6,X6&gt;=0))=TRUE,$G$5,"")</f>
        <v>1</v>
      </c>
    </row>
    <row r="7" spans="2:33" x14ac:dyDescent="0.3">
      <c r="B7" s="166" t="s">
        <v>37</v>
      </c>
      <c r="C7" s="170" t="s">
        <v>40</v>
      </c>
      <c r="D7" s="170" t="s">
        <v>5</v>
      </c>
      <c r="E7" s="170" t="s">
        <v>40</v>
      </c>
      <c r="F7" s="170" t="s">
        <v>40</v>
      </c>
      <c r="G7" s="170" t="s">
        <v>6</v>
      </c>
      <c r="H7" s="396"/>
      <c r="I7" s="340" t="str">
        <f>+D7</f>
        <v>Permitida</v>
      </c>
      <c r="J7" s="340" t="str">
        <f>+G7</f>
        <v>Limitada</v>
      </c>
      <c r="K7" s="340"/>
      <c r="L7" s="340"/>
      <c r="N7" s="343" t="str">
        <f>+SELECCION!E13</f>
        <v>Permitida</v>
      </c>
      <c r="Q7" s="366" t="str">
        <f>+IF(N7=$C$7,$C$5,"")</f>
        <v/>
      </c>
      <c r="R7" s="366">
        <f>+IF(N7=$D$7,$D$5,"")</f>
        <v>1</v>
      </c>
      <c r="S7" s="366" t="str">
        <f>+IF(N7=$E$7,$E$5,"")</f>
        <v/>
      </c>
      <c r="T7" s="366" t="str">
        <f>+IF(N7=$F$7,$F$5,"")</f>
        <v/>
      </c>
      <c r="U7" s="366" t="str">
        <f>+IF(N7=$G$7,$G$5,"")</f>
        <v/>
      </c>
      <c r="X7" s="437">
        <f>+ACEPTACION!D96</f>
        <v>0</v>
      </c>
      <c r="AA7" s="366" t="str">
        <f>+IF(X7=$C$7,$C$5,"")</f>
        <v/>
      </c>
      <c r="AB7" s="366" t="str">
        <f>+IF(X7=$D$7,$D$5,"")</f>
        <v/>
      </c>
      <c r="AC7" s="366" t="str">
        <f>+IF(X7=$E$7,$E$5,"")</f>
        <v/>
      </c>
      <c r="AD7" s="366" t="str">
        <f>+IF(X7=$F$7,$F$5,"")</f>
        <v/>
      </c>
      <c r="AE7" s="366" t="str">
        <f>+IF(X7=$G$7,$G$5,"")</f>
        <v/>
      </c>
    </row>
    <row r="8" spans="2:33" s="158" customFormat="1" x14ac:dyDescent="0.3">
      <c r="B8" s="166" t="s">
        <v>39</v>
      </c>
      <c r="C8" s="145" t="s">
        <v>40</v>
      </c>
      <c r="D8" s="145" t="s">
        <v>7</v>
      </c>
      <c r="E8" s="145" t="s">
        <v>40</v>
      </c>
      <c r="F8" s="145" t="s">
        <v>40</v>
      </c>
      <c r="G8" s="145" t="s">
        <v>8</v>
      </c>
      <c r="H8" s="396"/>
      <c r="I8" s="340" t="str">
        <f>+D8</f>
        <v>Costa Rica</v>
      </c>
      <c r="J8" s="340" t="str">
        <f>+G8</f>
        <v>Fuera de Costa Rica</v>
      </c>
      <c r="K8" s="340"/>
      <c r="L8" s="340"/>
      <c r="M8" s="336"/>
      <c r="N8" s="343" t="str">
        <f>+SELECCION!E14</f>
        <v>Costa Rica</v>
      </c>
      <c r="O8" s="336"/>
      <c r="P8" s="336"/>
      <c r="Q8" s="366" t="str">
        <f>+IF(N8=$C$8,$C$5,"")</f>
        <v/>
      </c>
      <c r="R8" s="366">
        <f>+IF(N8=$D$8,$D$5,"")</f>
        <v>1</v>
      </c>
      <c r="S8" s="366" t="str">
        <f>+IF(N8=$E$8,$E$5,"")</f>
        <v/>
      </c>
      <c r="T8" s="366" t="str">
        <f>+IF(N8=$F$8,$F$5,"")</f>
        <v/>
      </c>
      <c r="U8" s="366" t="str">
        <f>+IF(N8=$G$8,$G$5,"")</f>
        <v/>
      </c>
      <c r="V8" s="336"/>
      <c r="W8" s="336"/>
      <c r="X8" s="437">
        <f>+ACEPTACION!D98</f>
        <v>0</v>
      </c>
      <c r="Y8" s="336"/>
      <c r="Z8" s="336"/>
      <c r="AA8" s="366" t="str">
        <f>+IF(X8=$C$8,$C$5,"")</f>
        <v/>
      </c>
      <c r="AB8" s="366" t="str">
        <f>+IF(X8=$D$8,$D$5,"")</f>
        <v/>
      </c>
      <c r="AC8" s="366" t="str">
        <f>+IF(X8=$E$8,$E$5,"")</f>
        <v/>
      </c>
      <c r="AD8" s="366" t="str">
        <f>+IF(X8=$F$8,$F$5,"")</f>
        <v/>
      </c>
      <c r="AE8" s="366" t="str">
        <f>+IF(X8=$G$8,$G$5,"")</f>
        <v/>
      </c>
      <c r="AF8" s="336"/>
      <c r="AG8" s="336"/>
    </row>
    <row r="9" spans="2:33" x14ac:dyDescent="0.3">
      <c r="B9" s="166" t="s">
        <v>43</v>
      </c>
      <c r="C9" s="171" t="s">
        <v>22</v>
      </c>
      <c r="D9" s="171">
        <v>7500000</v>
      </c>
      <c r="E9" s="171">
        <v>2500000</v>
      </c>
      <c r="F9" s="171">
        <v>750000</v>
      </c>
      <c r="G9" s="172">
        <v>250000</v>
      </c>
      <c r="H9" s="396"/>
      <c r="I9" s="340"/>
      <c r="J9" s="340"/>
      <c r="K9" s="340"/>
      <c r="L9" s="340"/>
      <c r="N9" s="438">
        <f>+SELECCION!E17</f>
        <v>2500000</v>
      </c>
      <c r="O9" s="336" t="s">
        <v>42</v>
      </c>
      <c r="Q9" s="366" t="str">
        <f>+IF(N9&gt;$D$9,$C$5,"")</f>
        <v/>
      </c>
      <c r="R9" s="366" t="str">
        <f>+IF((AND(N9&lt;=$D$9,N9&gt;$E$9))=TRUE,$D$5,"")</f>
        <v/>
      </c>
      <c r="S9" s="366">
        <f>+IF((AND(N9&lt;=$E$9,N9&gt;$F$9))=TRUE,$E$5,"")</f>
        <v>1</v>
      </c>
      <c r="T9" s="366" t="str">
        <f>+IF((AND(N9&lt;=$F$9,N9&gt;$G$9))=TRUE,$F$5,"")</f>
        <v/>
      </c>
      <c r="U9" s="366" t="str">
        <f>+IF((AND(N9&lt;=$G$9,N9&gt;=0))=TRUE,$G$5,"")</f>
        <v/>
      </c>
      <c r="X9" s="437">
        <f>+ACEPTACION!D136</f>
        <v>0</v>
      </c>
      <c r="AA9" s="366" t="str">
        <f>+IF(X9&gt;$D$9,$C$5,"")</f>
        <v/>
      </c>
      <c r="AB9" s="366" t="str">
        <f>+IF((AND(X9&lt;=$D$9,X9&gt;$E$9))=TRUE,$D$5,"")</f>
        <v/>
      </c>
      <c r="AC9" s="366" t="str">
        <f>+IF((AND(X9&lt;=$E$9,X9&gt;$F$9))=TRUE,$E$5,"")</f>
        <v/>
      </c>
      <c r="AD9" s="366" t="str">
        <f>+IF((AND(X9&lt;=$F$9,X9&gt;$G$9))=TRUE,$F$5,"")</f>
        <v/>
      </c>
      <c r="AE9" s="366">
        <f>+IF((AND(X9&lt;=$G$9,X9&gt;=0))=TRUE,$G$5,"")</f>
        <v>1</v>
      </c>
    </row>
    <row r="10" spans="2:33" x14ac:dyDescent="0.3">
      <c r="B10" s="173" t="s">
        <v>35</v>
      </c>
      <c r="C10" s="174">
        <v>0.2</v>
      </c>
      <c r="D10" s="175">
        <v>0.4</v>
      </c>
      <c r="E10" s="175">
        <v>0.6</v>
      </c>
      <c r="F10" s="175">
        <v>0.8</v>
      </c>
      <c r="G10" s="170"/>
      <c r="H10" s="396"/>
      <c r="I10" s="340"/>
      <c r="J10" s="340"/>
      <c r="K10" s="340"/>
      <c r="L10" s="340"/>
      <c r="N10" s="439">
        <f>+SELECCION!E19</f>
        <v>0.4</v>
      </c>
      <c r="Q10" s="366" t="str">
        <f>+IF((AND(N10&lt;=$C$10))=TRUE,$C$5,"")</f>
        <v/>
      </c>
      <c r="R10" s="366">
        <f>+IF((AND(N10&gt;$C$10,N10&lt;=$D$10))=TRUE,$D$5,"")</f>
        <v>1</v>
      </c>
      <c r="S10" s="366" t="str">
        <f>+IF((AND(N10&gt;$D$10,N10&lt;=$E$10))=TRUE,$E$5,"")</f>
        <v/>
      </c>
      <c r="T10" s="366" t="str">
        <f>+IF((AND(N10&gt;$E$10,N10&lt;=$F$10))=TRUE,$F$5,"")</f>
        <v/>
      </c>
      <c r="U10" s="366" t="str">
        <f>+IF((AND(N10&gt;$F$10))=TRUE,$G$5,"")</f>
        <v/>
      </c>
      <c r="X10" s="440">
        <f>+ACEPTACION!D192</f>
        <v>0</v>
      </c>
      <c r="AA10" s="366">
        <f>+IF((AND(X10&lt;=$C$10))=TRUE,$C$5,"")</f>
        <v>1</v>
      </c>
      <c r="AB10" s="366" t="str">
        <f>+IF((AND(X10&gt;$C$10,X10&lt;=$D$10))=TRUE,$D$5,"")</f>
        <v/>
      </c>
      <c r="AC10" s="366" t="str">
        <f>+IF((AND(X10&gt;$D$10,X10&lt;=$E$10))=TRUE,$E$5,"")</f>
        <v/>
      </c>
      <c r="AD10" s="366" t="str">
        <f>+IF((AND(X10&gt;$E$10,X10&lt;=$F$10))=TRUE,$F$5,"")</f>
        <v/>
      </c>
      <c r="AE10" s="366" t="str">
        <f>+IF((AND(X10&gt;$F$10))=TRUE,$G$5,"")</f>
        <v/>
      </c>
    </row>
    <row r="11" spans="2:33" s="158" customFormat="1" ht="31.5" x14ac:dyDescent="0.3">
      <c r="B11" s="166" t="s">
        <v>38</v>
      </c>
      <c r="C11" s="145" t="s">
        <v>40</v>
      </c>
      <c r="D11" s="145" t="s">
        <v>9</v>
      </c>
      <c r="E11" s="145" t="s">
        <v>10</v>
      </c>
      <c r="F11" s="145" t="s">
        <v>40</v>
      </c>
      <c r="G11" s="145" t="s">
        <v>11</v>
      </c>
      <c r="H11" s="396"/>
      <c r="I11" s="340" t="str">
        <f>+D11</f>
        <v>Costarricense</v>
      </c>
      <c r="J11" s="340" t="str">
        <f>+E11</f>
        <v>Residente permanente</v>
      </c>
      <c r="K11" s="340" t="str">
        <f>+G11</f>
        <v>Extranjero / Residente temporal</v>
      </c>
      <c r="L11" s="340"/>
      <c r="M11" s="336"/>
      <c r="N11" s="343" t="str">
        <f>+SELECCION!E20</f>
        <v>Costarricense</v>
      </c>
      <c r="O11" s="336"/>
      <c r="P11" s="336"/>
      <c r="Q11" s="366" t="str">
        <f>+IF(N11=$C$11,$C$5,"")</f>
        <v/>
      </c>
      <c r="R11" s="366">
        <f>+IF(N11=$D$11,$D$5,"")</f>
        <v>1</v>
      </c>
      <c r="S11" s="366" t="str">
        <f>+IF(N11=$E$11,$E$5,"")</f>
        <v/>
      </c>
      <c r="T11" s="366" t="str">
        <f>+IF(N11=$F$11,$F$5,"")</f>
        <v/>
      </c>
      <c r="U11" s="366" t="str">
        <f>+IF(N11=$G$11,$G$5,"")</f>
        <v/>
      </c>
      <c r="V11" s="336"/>
      <c r="W11" s="336"/>
      <c r="X11" s="437">
        <f>+ACEPTACION!D99</f>
        <v>0</v>
      </c>
      <c r="Y11" s="336"/>
      <c r="Z11" s="336"/>
      <c r="AA11" s="366" t="str">
        <f>+IF(X11=$C$11,$C$5,"")</f>
        <v/>
      </c>
      <c r="AB11" s="366" t="str">
        <f>+IF(X11=$D$11,$D$5,"")</f>
        <v/>
      </c>
      <c r="AC11" s="366" t="str">
        <f>+IF(X11=$E$11,$E$5,"")</f>
        <v/>
      </c>
      <c r="AD11" s="366" t="str">
        <f>+IF(X11=$F$11,$F$5,"")</f>
        <v/>
      </c>
      <c r="AE11" s="366" t="str">
        <f>+IF(X11=$G$11,$G$5,"")</f>
        <v/>
      </c>
      <c r="AF11" s="336"/>
      <c r="AG11" s="336"/>
    </row>
    <row r="12" spans="2:33" s="158" customFormat="1" ht="63" x14ac:dyDescent="0.3">
      <c r="B12" s="166" t="s">
        <v>28</v>
      </c>
      <c r="C12" s="144" t="s">
        <v>29</v>
      </c>
      <c r="D12" s="144" t="s">
        <v>32</v>
      </c>
      <c r="E12" s="144" t="s">
        <v>33</v>
      </c>
      <c r="F12" s="144" t="s">
        <v>40</v>
      </c>
      <c r="G12" s="145" t="s">
        <v>40</v>
      </c>
      <c r="H12" s="396"/>
      <c r="I12" s="342"/>
      <c r="J12" s="340"/>
      <c r="K12" s="340"/>
      <c r="L12" s="340"/>
      <c r="M12" s="336"/>
      <c r="N12" s="345" t="str">
        <f>+SELECCION!E22</f>
        <v>No se delega, el (los) socio(s) toma(n) todas las decisiones comerciales y administrativas relevantes</v>
      </c>
      <c r="O12" s="336"/>
      <c r="P12" s="336"/>
      <c r="Q12" s="366" t="str">
        <f>+IF(N12=$C$12,$C$5,"")</f>
        <v/>
      </c>
      <c r="R12" s="366" t="str">
        <f>+IF(N12=$D$12,$D$5,"")</f>
        <v/>
      </c>
      <c r="S12" s="366">
        <f>+IF(N12=$E$12,$E$5,"")</f>
        <v>1</v>
      </c>
      <c r="T12" s="366" t="str">
        <f>+IF(N12=$F$12,$F$5,"")</f>
        <v/>
      </c>
      <c r="U12" s="366" t="str">
        <f>+IF(N12=$G$12,$G$5,"")</f>
        <v/>
      </c>
      <c r="V12" s="336"/>
      <c r="W12" s="336"/>
      <c r="X12" s="437">
        <f>+ACEPTACION!D100</f>
        <v>0</v>
      </c>
      <c r="Y12" s="336"/>
      <c r="Z12" s="336"/>
      <c r="AA12" s="366" t="str">
        <f>+IF(X12=$C$12,$C$5,"")</f>
        <v/>
      </c>
      <c r="AB12" s="366" t="str">
        <f>+IF(X12=$D$12,$D$5,"")</f>
        <v/>
      </c>
      <c r="AC12" s="366" t="str">
        <f>+IF(X12=$E$12,$E$5,"")</f>
        <v/>
      </c>
      <c r="AD12" s="366" t="str">
        <f>+IF(X12=$F$12,$F$5,"")</f>
        <v/>
      </c>
      <c r="AE12" s="366" t="str">
        <f>+IF(X12=$G$12,$G$5,"")</f>
        <v/>
      </c>
      <c r="AF12" s="336"/>
      <c r="AG12" s="336"/>
    </row>
    <row r="13" spans="2:33" s="158" customFormat="1" ht="78.75" x14ac:dyDescent="0.3">
      <c r="B13" s="166" t="s">
        <v>31</v>
      </c>
      <c r="C13" s="144" t="s">
        <v>30</v>
      </c>
      <c r="D13" s="144" t="s">
        <v>45</v>
      </c>
      <c r="E13" s="144" t="s">
        <v>34</v>
      </c>
      <c r="F13" s="144" t="s">
        <v>40</v>
      </c>
      <c r="G13" s="145" t="s">
        <v>40</v>
      </c>
      <c r="H13" s="396"/>
      <c r="I13" s="441" t="str">
        <f>+IF($N$12=$E$12,$E$13,$D$13)</f>
        <v>No hay un sucesor identificado y/o activo, la continuidad de la empresa depende en su totalidad del (los) socio(s)</v>
      </c>
      <c r="J13" s="342" t="str">
        <f>+IF($N$12=$E$12,"",$C$13)</f>
        <v/>
      </c>
      <c r="K13" s="441" t="str">
        <f>+IF(ACEPTACION!$D$100=$E$12,$E$13,$D$13)</f>
        <v>Depende del (los) socio(s), pero el (los) sucesor(es) está(n) claramente identificado(s) y participando activamente en la empresa</v>
      </c>
      <c r="L13" s="342" t="str">
        <f>+IF(ACEPTACION!$D$100=$E$12,"",$C$13)</f>
        <v>No depende en forma directa de sus socios</v>
      </c>
      <c r="M13" s="336"/>
      <c r="N13" s="345" t="str">
        <f>+SELECCION!E23</f>
        <v>No hay un sucesor identificado y/o activo, la continuidad de la empresa depende en su totalidad del (los) socio(s)</v>
      </c>
      <c r="O13" s="336"/>
      <c r="P13" s="336"/>
      <c r="Q13" s="366" t="str">
        <f>+IF(N13=$C$13,$C$5,"")</f>
        <v/>
      </c>
      <c r="R13" s="366" t="str">
        <f>+IF(N13=$D$13,$D$5,"")</f>
        <v/>
      </c>
      <c r="S13" s="366">
        <f>+IF(N13=$E$13,$E$5,"")</f>
        <v>1</v>
      </c>
      <c r="T13" s="366" t="str">
        <f>+IF(N13=$F$13,$F$5,"")</f>
        <v/>
      </c>
      <c r="U13" s="366" t="str">
        <f>+IF(N13=$G$13,$G$5,"")</f>
        <v/>
      </c>
      <c r="V13" s="336"/>
      <c r="W13" s="336"/>
      <c r="X13" s="437">
        <f>+ACEPTACION!D102</f>
        <v>0</v>
      </c>
      <c r="Y13" s="336"/>
      <c r="Z13" s="336"/>
      <c r="AA13" s="366" t="str">
        <f>+IF(X13=$C$13,$C$5,"")</f>
        <v/>
      </c>
      <c r="AB13" s="366" t="str">
        <f>+IF(X13=$D$13,$D$5,"")</f>
        <v/>
      </c>
      <c r="AC13" s="366" t="str">
        <f>+IF(X13=$E$13,$E$5,"")</f>
        <v/>
      </c>
      <c r="AD13" s="366" t="str">
        <f>+IF(X13=$F$13,$F$5,"")</f>
        <v/>
      </c>
      <c r="AE13" s="366" t="str">
        <f>+IF(X13=$G$13,$G$5,"")</f>
        <v/>
      </c>
      <c r="AF13" s="336"/>
      <c r="AG13" s="336"/>
    </row>
    <row r="14" spans="2:33" s="158" customFormat="1" x14ac:dyDescent="0.3">
      <c r="B14" s="166" t="s">
        <v>46</v>
      </c>
      <c r="C14" s="176"/>
      <c r="D14" s="177" t="s">
        <v>47</v>
      </c>
      <c r="E14" s="177" t="s">
        <v>94</v>
      </c>
      <c r="F14" s="178" t="s">
        <v>48</v>
      </c>
      <c r="G14" s="177" t="s">
        <v>49</v>
      </c>
      <c r="H14" s="396"/>
      <c r="I14" s="342" t="s">
        <v>47</v>
      </c>
      <c r="J14" s="342" t="s">
        <v>2132</v>
      </c>
      <c r="K14" s="336" t="s">
        <v>48</v>
      </c>
      <c r="L14" s="342" t="s">
        <v>49</v>
      </c>
      <c r="M14" s="336"/>
      <c r="N14" s="345" t="str">
        <f>+SELECCION!E24</f>
        <v>Bancaria regulada</v>
      </c>
      <c r="O14" s="336"/>
      <c r="P14" s="336"/>
      <c r="Q14" s="366" t="str">
        <f>+IF(N14=$H$14,$C$5,"")</f>
        <v/>
      </c>
      <c r="R14" s="366">
        <f>+IF(N14=$I$14,$D$5,"")</f>
        <v>1</v>
      </c>
      <c r="S14" s="366" t="str">
        <f>+IF(N14=$J$14,$E$5,"")</f>
        <v/>
      </c>
      <c r="T14" s="366" t="str">
        <f>+IF(N14=$K$14,$F$5,"")</f>
        <v/>
      </c>
      <c r="U14" s="366" t="str">
        <f>+IF(N14=$L$14,$G$5,"")</f>
        <v/>
      </c>
      <c r="V14" s="336"/>
      <c r="W14" s="336"/>
      <c r="X14" s="437">
        <f>+ACEPTACION!D114</f>
        <v>0</v>
      </c>
      <c r="Y14" s="336"/>
      <c r="Z14" s="336"/>
      <c r="AA14" s="366">
        <f>+IF(X14=$H$14,$C$5,"")</f>
        <v>1</v>
      </c>
      <c r="AB14" s="366" t="str">
        <f>+IF(X14=$I$14,$D$5,"")</f>
        <v/>
      </c>
      <c r="AC14" s="366" t="str">
        <f>+IF(X14=$J$14,$E$5,"")</f>
        <v/>
      </c>
      <c r="AD14" s="366" t="str">
        <f>+IF(X14=$K$14,$F$5,"")</f>
        <v/>
      </c>
      <c r="AE14" s="366" t="str">
        <f>+IF(X14=$L$14,$G$5,"")</f>
        <v/>
      </c>
      <c r="AF14" s="336"/>
      <c r="AG14" s="336"/>
    </row>
    <row r="15" spans="2:33" ht="31.5" x14ac:dyDescent="0.3">
      <c r="B15" s="173" t="s">
        <v>95</v>
      </c>
      <c r="C15" s="170">
        <v>48</v>
      </c>
      <c r="D15" s="170">
        <v>36</v>
      </c>
      <c r="E15" s="170">
        <v>24</v>
      </c>
      <c r="F15" s="170">
        <v>12</v>
      </c>
      <c r="G15" s="170">
        <v>6</v>
      </c>
      <c r="H15" s="396"/>
      <c r="I15" s="340"/>
      <c r="J15" s="340"/>
      <c r="K15" s="340"/>
      <c r="L15" s="340"/>
      <c r="N15" s="343">
        <f>+SELECCION!E25</f>
        <v>24</v>
      </c>
      <c r="Q15" s="366" t="str">
        <f>+IF(OR(N14=$J$14,N14=$K$14,N14=$L$14)=TRUE,"",(IF((AND(N15&gt;$D$15,N15&lt;=$C$15))=TRUE,$C$5,"")))</f>
        <v/>
      </c>
      <c r="R15" s="366" t="str">
        <f>+IF(OR(N14=$J$14,N14=$K$14,N14=$L$14)=TRUE,"",(IF((AND(N15&gt;$E$15,N15&lt;=$D$15))=TRUE,$D$5,"")))</f>
        <v/>
      </c>
      <c r="S15" s="366">
        <f>+IF(OR(N14=$J$14,N14=$K$14,N14=$L$14)=TRUE,"",(IF((AND(N15&gt;$F$15,N15&lt;=$E$15))=TRUE,$E$5,"")))</f>
        <v>1</v>
      </c>
      <c r="T15" s="366" t="str">
        <f>+IF(OR(N14=$J$14,N14=$K$14,N14=$L$14)=TRUE,"",(IF((AND(N15&gt;$G$15,N15&lt;=$F$15))=TRUE,$F$5,"")))</f>
        <v/>
      </c>
      <c r="U15" s="366" t="str">
        <f>+IF(OR(N14=$J$14,N14=$K$14,N14=$L$14)=TRUE,"",(IF((AND(N15&gt;=0,N15&lt;=$G$15))=TRUE,$G$5,"")))</f>
        <v/>
      </c>
      <c r="X15" s="437">
        <f>+ACEPTACION!D115</f>
        <v>0</v>
      </c>
      <c r="AA15" s="366" t="str">
        <f>+IF(OR(X14=$J$14,X14=$K$14,X14=$L$14)=TRUE,"",(IF((AND(X15&gt;$D$15,X15&lt;=$C$15))=TRUE,$C$5,"")))</f>
        <v/>
      </c>
      <c r="AB15" s="366" t="str">
        <f>+IF(OR(X14=$J$14,X14=$K$14,X14=$L$14)=TRUE,"",(IF((AND(X15&gt;$E$15,X15&lt;=$D$15))=TRUE,$D$5,"")))</f>
        <v/>
      </c>
      <c r="AC15" s="366" t="str">
        <f>+IF(OR(X14=$J$14,X14=$K$14,X14=$L$14)=TRUE,"",(IF((AND(X15&gt;$F$15,X15&lt;=$E$15))=TRUE,$E$5,"")))</f>
        <v/>
      </c>
      <c r="AD15" s="366" t="str">
        <f>+IF(OR(X14=$J$14,X14=$K$14,X14=$L$14)=TRUE,"",(IF((AND(X15&gt;$G$15,X15&lt;=$F$15))=TRUE,$F$5,"")))</f>
        <v/>
      </c>
      <c r="AE15" s="366">
        <f>+IF(OR(X14=$J$14,X14=$K$14,X14=$L$14)=TRUE,"",(IF((AND(X15&gt;=0,X15&lt;=$G$15))=TRUE,$G$5,"")))</f>
        <v>1</v>
      </c>
    </row>
    <row r="16" spans="2:33" s="158" customFormat="1" x14ac:dyDescent="0.3">
      <c r="B16" s="166" t="s">
        <v>36</v>
      </c>
      <c r="C16" s="145" t="s">
        <v>40</v>
      </c>
      <c r="D16" s="145">
        <v>1</v>
      </c>
      <c r="E16" s="145" t="s">
        <v>40</v>
      </c>
      <c r="F16" s="145" t="s">
        <v>40</v>
      </c>
      <c r="G16" s="145" t="s">
        <v>2</v>
      </c>
      <c r="I16" s="336">
        <v>1</v>
      </c>
      <c r="J16" s="336">
        <v>2</v>
      </c>
      <c r="K16" s="336">
        <v>3</v>
      </c>
      <c r="L16" s="336"/>
      <c r="M16" s="340"/>
      <c r="N16" s="343">
        <f>+SELECCION!E26</f>
        <v>1</v>
      </c>
      <c r="O16" s="340"/>
      <c r="P16" s="340"/>
      <c r="Q16" s="366"/>
      <c r="R16" s="366">
        <f>+IF(N16=$D$16,$D$5,"")</f>
        <v>1</v>
      </c>
      <c r="S16" s="366"/>
      <c r="T16" s="366"/>
      <c r="U16" s="366" t="str">
        <f>+IF(N16=$D$16,"",$G$5)</f>
        <v/>
      </c>
      <c r="V16" s="336"/>
      <c r="W16" s="336"/>
      <c r="X16" s="437">
        <f>+ACEPTACION!D116</f>
        <v>0</v>
      </c>
      <c r="Y16" s="336"/>
      <c r="Z16" s="336"/>
      <c r="AA16" s="366"/>
      <c r="AB16" s="366" t="str">
        <f>+IF(X16=$D$16,$D$5,"")</f>
        <v/>
      </c>
      <c r="AC16" s="366"/>
      <c r="AD16" s="366"/>
      <c r="AE16" s="366">
        <f>+IF(X16=$D$16,"",$G$5)</f>
        <v>1</v>
      </c>
      <c r="AF16" s="336"/>
      <c r="AG16" s="336"/>
    </row>
    <row r="17" spans="2:33" ht="31.5" x14ac:dyDescent="0.3">
      <c r="B17" s="173" t="s">
        <v>96</v>
      </c>
      <c r="C17" s="170" t="s">
        <v>40</v>
      </c>
      <c r="D17" s="170">
        <v>0</v>
      </c>
      <c r="E17" s="170">
        <v>10</v>
      </c>
      <c r="F17" s="170">
        <v>20</v>
      </c>
      <c r="G17" s="170"/>
      <c r="H17" s="169"/>
      <c r="M17" s="340"/>
      <c r="N17" s="343">
        <f>+SELECCION!E27</f>
        <v>5</v>
      </c>
      <c r="O17" s="340"/>
      <c r="P17" s="340"/>
      <c r="Q17" s="366"/>
      <c r="R17" s="366" t="str">
        <f>+IF(OR(N14=$J$14,N14=$L$14)=TRUE,"",(IF((AND(N17=$D$17))=TRUE,$D$5,"")))</f>
        <v/>
      </c>
      <c r="S17" s="366">
        <f>+IF(OR(N14=$J$14,N14=$L$14)=TRUE,"",(IF((AND(N17&gt;$D$17,N17&lt;=$E$17))=TRUE,$E$5,"")))</f>
        <v>1</v>
      </c>
      <c r="T17" s="366" t="str">
        <f>+IF(OR(N14=$J$14,N14=$L$14)=TRUE,"",(IF((AND(N17&gt;$E$17,N17&lt;=$F$17))=TRUE,$F$5,"")))</f>
        <v/>
      </c>
      <c r="U17" s="366" t="str">
        <f>+IF(OR(N14=$J$14,N14=$L$14)=TRUE,"",(IF((AND(N17&gt;$F$17))=TRUE,$G$5,"")))</f>
        <v/>
      </c>
      <c r="X17" s="437">
        <f>+ACEPTACION!D117</f>
        <v>0</v>
      </c>
      <c r="AA17" s="366"/>
      <c r="AB17" s="366">
        <f>+IF(OR(X14=$J$14,X14=$L$14)=TRUE,"",(IF((AND(X17=$D$17))=TRUE,$D$5,"")))</f>
        <v>1</v>
      </c>
      <c r="AC17" s="366" t="str">
        <f>+IF(OR(X14=$J$14,X14=$L$14)=TRUE,"",(IF((AND(X17&gt;$D$17,X17&lt;=$E$17))=TRUE,$E$5,"")))</f>
        <v/>
      </c>
      <c r="AD17" s="366" t="str">
        <f>+IF(OR(X14=$J$14,X14=$L$14)=TRUE,"",(IF((AND(X17&gt;$E$17,X17&lt;=$F$17))=TRUE,$F$5,"")))</f>
        <v/>
      </c>
      <c r="AE17" s="366" t="str">
        <f>+IF(OR(X14=$J$14,X14=$L$14)=TRUE,"",(IF((AND(X17&gt;$F$17))=TRUE,$G$5,"")))</f>
        <v/>
      </c>
    </row>
    <row r="18" spans="2:33" x14ac:dyDescent="0.3">
      <c r="B18" s="173" t="s">
        <v>97</v>
      </c>
      <c r="C18" s="170">
        <v>5</v>
      </c>
      <c r="D18" s="170">
        <v>15</v>
      </c>
      <c r="E18" s="170">
        <v>30</v>
      </c>
      <c r="F18" s="170">
        <v>45</v>
      </c>
      <c r="G18" s="170"/>
      <c r="H18" s="179"/>
      <c r="I18" s="344"/>
      <c r="J18" s="344"/>
      <c r="K18" s="344"/>
      <c r="L18" s="344"/>
      <c r="M18" s="344"/>
      <c r="N18" s="343">
        <f>+SELECCION!E28</f>
        <v>35</v>
      </c>
      <c r="O18" s="340"/>
      <c r="P18" s="340"/>
      <c r="Q18" s="366" t="str">
        <f>+IF(OR(N14=$J$14,N14=$L$14)=TRUE,"",(IF((AND(N18&gt;=0,N18&lt;=$C$18))=TRUE,$C$5,"")))</f>
        <v/>
      </c>
      <c r="R18" s="366" t="str">
        <f>+IF(OR(N14=$J$14,N14=$L$14)=TRUE,"",(IF((AND(N18&gt;$C$18,N18&lt;=$D$18))=TRUE,$D$5,"")))</f>
        <v/>
      </c>
      <c r="S18" s="366" t="str">
        <f>+IF(OR(N14=$J$14,N14=$L$14)=TRUE,"",(IF((AND(N18&gt;$D$18,N18&lt;=$E$18))=TRUE,$E$5,"")))</f>
        <v/>
      </c>
      <c r="T18" s="366">
        <f>+IF(OR(N14=$J$14,N14=$L$14)=TRUE,"",(IF((AND(N18&gt;$E$18,N18&lt;=$F$18))=TRUE,$F$5,"")))</f>
        <v>1</v>
      </c>
      <c r="U18" s="366" t="str">
        <f>+IF(OR(N14=$J$14,N14=$L$14)=TRUE,"",(IF((AND(N18&gt;$F$18))=TRUE,$G$5,"")))</f>
        <v/>
      </c>
      <c r="X18" s="437">
        <f>+ACEPTACION!D118</f>
        <v>0</v>
      </c>
      <c r="AA18" s="366">
        <f>+IF(OR(X14=$J$14,X14=$L$14)=TRUE,"",(IF((AND(X18&gt;=0,X18&lt;=$C$18))=TRUE,$C$5,"")))</f>
        <v>1</v>
      </c>
      <c r="AB18" s="366" t="str">
        <f>+IF(OR(X14=$J$14,X14=$L$14)=TRUE,"",(IF((AND(X18&gt;$C$18,X18&lt;=$D$18))=TRUE,$D$5,"")))</f>
        <v/>
      </c>
      <c r="AC18" s="366" t="str">
        <f>+IF(OR(X14=$J$14,X14=$L$14)=TRUE,"",(IF((AND(X18&gt;$D$18,X18&lt;=$E$18))=TRUE,$E$5,"")))</f>
        <v/>
      </c>
      <c r="AD18" s="366" t="str">
        <f>+IF(OR(X14=$J$14,X14=$L$14)=TRUE,"",(IF((AND(X18&gt;$E$18,X18&lt;=$F$18))=TRUE,$F$5,"")))</f>
        <v/>
      </c>
      <c r="AE18" s="366" t="str">
        <f>+IF(OR(X14=$J$14,X14=$L$14)=TRUE,"",(IF((AND(X18&gt;$F$18))=TRUE,$G$5,"")))</f>
        <v/>
      </c>
    </row>
    <row r="19" spans="2:33" ht="31.5" x14ac:dyDescent="0.3">
      <c r="B19" s="173" t="s">
        <v>50</v>
      </c>
      <c r="C19" s="411" t="s">
        <v>40</v>
      </c>
      <c r="D19" s="170" t="s">
        <v>3</v>
      </c>
      <c r="E19" s="170" t="s">
        <v>40</v>
      </c>
      <c r="F19" s="170" t="s">
        <v>24</v>
      </c>
      <c r="G19" s="180" t="s">
        <v>25</v>
      </c>
      <c r="H19" s="169"/>
      <c r="I19" s="336" t="str">
        <f>+D19</f>
        <v>Ninguna</v>
      </c>
      <c r="J19" s="336" t="str">
        <f>+F19</f>
        <v>Sólo por descuento de facturas</v>
      </c>
      <c r="K19" s="336" t="str">
        <f>+G19</f>
        <v>Al menos una, diferente de descuento de facturas</v>
      </c>
      <c r="M19" s="340"/>
      <c r="N19" s="345" t="str">
        <f>+SELECCION!E29</f>
        <v>Ninguna</v>
      </c>
      <c r="O19" s="340"/>
      <c r="P19" s="340"/>
      <c r="Q19" s="366" t="str">
        <f>+IF(OR(N14=$J$14,N14=$L$14)=TRUE,"",(IF(N19=$C$19,$C$5,"")))</f>
        <v/>
      </c>
      <c r="R19" s="366">
        <f>+IF(OR(N14=$J$14,N14=$L$14)=TRUE,"",(IF(N19=$D$19,$D$5,"")))</f>
        <v>1</v>
      </c>
      <c r="S19" s="366" t="str">
        <f>+IF(OR(N14=$J$14,N14=$L$14)=TRUE,"",(IF(N19=$E$19,$E$5,"")))</f>
        <v/>
      </c>
      <c r="T19" s="366" t="str">
        <f>+IF(OR(N14=$J$14,N14=$L$14)=TRUE,"",(IF(N19=$F$19,$F$5,"")))</f>
        <v/>
      </c>
      <c r="U19" s="366" t="str">
        <f>+IF(OR(N14=$J$14,N14=$L$14)=TRUE,"",(IF(N19=$G$19,$G$5,"")))</f>
        <v/>
      </c>
      <c r="X19" s="437">
        <f>+ACEPTACION!D119</f>
        <v>0</v>
      </c>
      <c r="AA19" s="366" t="str">
        <f>+IF(OR(X14=$J$14,X14=$L$14)=TRUE,"",(IF(X19=$C$19,$C$5,"")))</f>
        <v/>
      </c>
      <c r="AB19" s="366" t="str">
        <f>+IF(OR(X14=$J$14,X14=$L$14)=TRUE,"",(IF(X19=$D$19,$D$5,"")))</f>
        <v/>
      </c>
      <c r="AC19" s="366" t="str">
        <f>+IF(OR(X14=$J$14,X14=$L$14)=TRUE,"",(IF(X19=$E$19,$E$5,"")))</f>
        <v/>
      </c>
      <c r="AD19" s="366" t="str">
        <f>+IF(OR(X14=$J$14,X14=$L$14)=TRUE,"",(IF(X19=$F$19,$F$5,"")))</f>
        <v/>
      </c>
      <c r="AE19" s="366" t="str">
        <f>+IF(OR(X14=$J$14,X14=$L$14)=TRUE,"",(IF(X19=$G$19,$G$5,"")))</f>
        <v/>
      </c>
    </row>
    <row r="20" spans="2:33" x14ac:dyDescent="0.3">
      <c r="B20" s="173" t="s">
        <v>12</v>
      </c>
      <c r="C20" s="411" t="s">
        <v>40</v>
      </c>
      <c r="D20" s="170" t="s">
        <v>23</v>
      </c>
      <c r="E20" s="170" t="s">
        <v>40</v>
      </c>
      <c r="F20" s="170" t="s">
        <v>40</v>
      </c>
      <c r="G20" s="170" t="s">
        <v>4</v>
      </c>
      <c r="H20" s="179"/>
      <c r="I20" s="344" t="str">
        <f>+D20</f>
        <v>Ninguno</v>
      </c>
      <c r="J20" s="344" t="str">
        <f>+G20</f>
        <v>Al menos uno</v>
      </c>
      <c r="K20" s="344"/>
      <c r="L20" s="344"/>
      <c r="M20" s="344"/>
      <c r="N20" s="343" t="str">
        <f>+SELECCION!E30</f>
        <v>Ninguno</v>
      </c>
      <c r="O20" s="340"/>
      <c r="P20" s="340"/>
      <c r="Q20" s="366" t="str">
        <f>+IF(N20=$C$20,$C$5,"")</f>
        <v/>
      </c>
      <c r="R20" s="366">
        <f>+IF(N20=$D$20,$D$5,"")</f>
        <v>1</v>
      </c>
      <c r="S20" s="366" t="str">
        <f>+IF(N20=$E$20,$E$5,"")</f>
        <v/>
      </c>
      <c r="T20" s="366" t="str">
        <f>+IF(N20=$F$20,$F$5,"")</f>
        <v/>
      </c>
      <c r="U20" s="366" t="str">
        <f>+IF(N20=$G$20,$G$5,"")</f>
        <v/>
      </c>
      <c r="X20" s="437">
        <f>+ACEPTACION!D120</f>
        <v>0</v>
      </c>
      <c r="AA20" s="366" t="str">
        <f>+IF(X20=$C$20,$C$5,"")</f>
        <v/>
      </c>
      <c r="AB20" s="366" t="str">
        <f>+IF(X20=$D$20,$D$5,"")</f>
        <v/>
      </c>
      <c r="AC20" s="366" t="str">
        <f>+IF(X20=$E$20,$E$5,"")</f>
        <v/>
      </c>
      <c r="AD20" s="366" t="str">
        <f>+IF(X20=$F$20,$F$5,"")</f>
        <v/>
      </c>
      <c r="AE20" s="366" t="str">
        <f>+IF(X20=$G$20,$G$5,"")</f>
        <v/>
      </c>
    </row>
    <row r="21" spans="2:33" x14ac:dyDescent="0.3">
      <c r="B21" s="173" t="s">
        <v>52</v>
      </c>
      <c r="C21" s="411" t="s">
        <v>40</v>
      </c>
      <c r="D21" s="170" t="s">
        <v>53</v>
      </c>
      <c r="E21" s="170" t="s">
        <v>54</v>
      </c>
      <c r="F21" s="170" t="s">
        <v>55</v>
      </c>
      <c r="G21" s="170" t="s">
        <v>56</v>
      </c>
      <c r="H21" s="179"/>
      <c r="I21" s="344"/>
      <c r="J21" s="344"/>
      <c r="K21" s="344"/>
      <c r="L21" s="344"/>
      <c r="M21" s="344"/>
      <c r="N21" s="343" t="str">
        <f>+SELECCION!E31</f>
        <v>Ninguna negativa</v>
      </c>
      <c r="O21" s="340"/>
      <c r="P21" s="340"/>
      <c r="Q21" s="366" t="str">
        <f>+IF(N21=$C$21,$C$5,"")</f>
        <v/>
      </c>
      <c r="R21" s="366">
        <f>+IF(N21=$D$21,$D$5,"")</f>
        <v>1</v>
      </c>
      <c r="S21" s="366" t="str">
        <f>+IF(N21=$E$21,$E$5,"")</f>
        <v/>
      </c>
      <c r="T21" s="366" t="str">
        <f>+IF(N21=$F$21,$F$5,"")</f>
        <v/>
      </c>
      <c r="U21" s="366" t="str">
        <f>+IF(N21=$G$21,$G$5,"")</f>
        <v/>
      </c>
      <c r="X21" s="437">
        <f>+ACEPTACION!D121</f>
        <v>0</v>
      </c>
      <c r="AA21" s="366" t="str">
        <f>+IF(X21=$C$21,$C$5,"")</f>
        <v/>
      </c>
      <c r="AB21" s="366" t="str">
        <f>+IF(X21=$D$21,$D$5,"")</f>
        <v/>
      </c>
      <c r="AC21" s="366" t="str">
        <f>+IF(X21=$E$21,$E$5,"")</f>
        <v/>
      </c>
      <c r="AD21" s="366" t="str">
        <f>+IF(X21=$F$21,$F$5,"")</f>
        <v/>
      </c>
      <c r="AE21" s="366" t="str">
        <f>+IF(X21=$G$21,$G$5,"")</f>
        <v/>
      </c>
    </row>
    <row r="22" spans="2:33" x14ac:dyDescent="0.3">
      <c r="B22" s="166" t="s">
        <v>15</v>
      </c>
      <c r="C22" s="411" t="s">
        <v>40</v>
      </c>
      <c r="D22" s="170" t="s">
        <v>16</v>
      </c>
      <c r="E22" s="170" t="s">
        <v>14</v>
      </c>
      <c r="F22" s="170" t="s">
        <v>27</v>
      </c>
      <c r="G22" s="170" t="s">
        <v>26</v>
      </c>
      <c r="H22" s="394"/>
      <c r="I22" s="433"/>
      <c r="J22" s="433"/>
      <c r="K22" s="433"/>
      <c r="L22" s="433"/>
      <c r="N22" s="343" t="str">
        <f>+SELECCION!E32</f>
        <v>Al día</v>
      </c>
      <c r="Q22" s="366" t="str">
        <f>+IF(N22=$C$22,$C$5,"")</f>
        <v/>
      </c>
      <c r="R22" s="366">
        <f>+IF(N22=$D$22,$D$5,"")</f>
        <v>1</v>
      </c>
      <c r="S22" s="366" t="str">
        <f>+IF(N22=$E$22,$E$5,"")</f>
        <v/>
      </c>
      <c r="T22" s="366" t="str">
        <f>+IF(N22=$F$22,$F$5,"")</f>
        <v/>
      </c>
      <c r="U22" s="366" t="str">
        <f>+IF(N22=$G$22,$G$5,"")</f>
        <v/>
      </c>
      <c r="V22" s="336" t="s">
        <v>51</v>
      </c>
      <c r="W22" s="336" t="s">
        <v>2105</v>
      </c>
      <c r="X22" s="437">
        <f>+ACEPTACION!D122</f>
        <v>0</v>
      </c>
      <c r="AA22" s="366" t="str">
        <f>+IF(X22=$C$22,$C$5,"")</f>
        <v/>
      </c>
      <c r="AB22" s="366" t="str">
        <f>+IF(X22=$D$22,$D$5,"")</f>
        <v/>
      </c>
      <c r="AC22" s="366" t="str">
        <f>+IF(X22=$E$22,$E$5,"")</f>
        <v/>
      </c>
      <c r="AD22" s="366" t="str">
        <f>+IF(X22=$F$22,$F$5,"")</f>
        <v/>
      </c>
      <c r="AE22" s="366" t="str">
        <f>+IF(X22=$G$22,$G$5,"")</f>
        <v/>
      </c>
      <c r="AF22" s="336" t="s">
        <v>51</v>
      </c>
      <c r="AG22" s="336" t="s">
        <v>2105</v>
      </c>
    </row>
    <row r="23" spans="2:33" x14ac:dyDescent="0.3">
      <c r="B23" s="162"/>
      <c r="N23" s="343" t="s">
        <v>51</v>
      </c>
      <c r="Q23" s="433">
        <f>SUM(Q6:Q22)</f>
        <v>0</v>
      </c>
      <c r="R23" s="433">
        <f>SUM(R6:R22)</f>
        <v>10</v>
      </c>
      <c r="S23" s="433">
        <f>SUM(S6:S22)</f>
        <v>5</v>
      </c>
      <c r="T23" s="433">
        <f>SUM(T6:T22)</f>
        <v>2</v>
      </c>
      <c r="U23" s="433">
        <f>SUM(U6:U22)</f>
        <v>0</v>
      </c>
      <c r="V23" s="433">
        <f>SUM(Q23:U23)</f>
        <v>17</v>
      </c>
      <c r="W23" s="433">
        <f>+MAX(Q23:T23)</f>
        <v>10</v>
      </c>
      <c r="X23" s="437"/>
      <c r="AA23" s="433">
        <f>SUM(AA6:AA22)</f>
        <v>3</v>
      </c>
      <c r="AB23" s="433">
        <f>SUM(AB6:AB22)</f>
        <v>1</v>
      </c>
      <c r="AC23" s="433">
        <f>SUM(AC6:AC22)</f>
        <v>0</v>
      </c>
      <c r="AD23" s="433">
        <f>SUM(AD6:AD22)</f>
        <v>0</v>
      </c>
      <c r="AE23" s="433">
        <f>SUM(AE6:AE22)</f>
        <v>4</v>
      </c>
      <c r="AF23" s="433">
        <f>SUM(AA23:AE23)</f>
        <v>8</v>
      </c>
      <c r="AG23" s="433">
        <f>+MAX(AA23:AD23)</f>
        <v>3</v>
      </c>
    </row>
    <row r="24" spans="2:33" x14ac:dyDescent="0.3">
      <c r="Q24" s="340">
        <f>+Q23+R24</f>
        <v>17</v>
      </c>
      <c r="R24" s="340">
        <f>+R23+S24</f>
        <v>17</v>
      </c>
      <c r="S24" s="340">
        <f>+S23+T24</f>
        <v>7</v>
      </c>
      <c r="T24" s="340">
        <f>+T23+U24</f>
        <v>2</v>
      </c>
      <c r="U24" s="340">
        <f>+U23</f>
        <v>0</v>
      </c>
      <c r="V24" s="336" t="s">
        <v>98</v>
      </c>
      <c r="X24" s="437"/>
      <c r="AA24" s="340">
        <f>+AA23+AB24</f>
        <v>8</v>
      </c>
      <c r="AB24" s="340">
        <f>+AB23+AC24</f>
        <v>5</v>
      </c>
      <c r="AC24" s="340">
        <f>+AC23+AD24</f>
        <v>4</v>
      </c>
      <c r="AD24" s="340">
        <f>+AD23+AE24</f>
        <v>4</v>
      </c>
      <c r="AE24" s="340">
        <f>+AE23</f>
        <v>4</v>
      </c>
      <c r="AF24" s="336" t="s">
        <v>98</v>
      </c>
    </row>
    <row r="25" spans="2:33" x14ac:dyDescent="0.3">
      <c r="Q25" s="442">
        <f>+Q24/$V$23</f>
        <v>1</v>
      </c>
      <c r="R25" s="442">
        <f>+R24/$V$23</f>
        <v>1</v>
      </c>
      <c r="S25" s="442">
        <f>+S24/$V$23</f>
        <v>0.41176470588235292</v>
      </c>
      <c r="T25" s="442">
        <f>+T24/$V$23</f>
        <v>0.11764705882352941</v>
      </c>
      <c r="U25" s="442">
        <f>+U24/$V$23</f>
        <v>0</v>
      </c>
      <c r="V25" s="336" t="s">
        <v>99</v>
      </c>
      <c r="X25" s="437"/>
      <c r="AA25" s="442">
        <f>+AA24/$V$23</f>
        <v>0.47058823529411764</v>
      </c>
      <c r="AB25" s="442">
        <f>+AB24/$V$23</f>
        <v>0.29411764705882354</v>
      </c>
      <c r="AC25" s="442">
        <f>+AC24/$V$23</f>
        <v>0.23529411764705882</v>
      </c>
      <c r="AD25" s="442">
        <f>+AD24/$V$23</f>
        <v>0.23529411764705882</v>
      </c>
      <c r="AE25" s="442">
        <f>+AE24/$V$23</f>
        <v>0.23529411764705882</v>
      </c>
      <c r="AF25" s="336" t="s">
        <v>99</v>
      </c>
    </row>
    <row r="26" spans="2:33" x14ac:dyDescent="0.3">
      <c r="B26" s="162"/>
      <c r="H26" s="183"/>
      <c r="I26" s="349"/>
      <c r="J26" s="349"/>
      <c r="K26" s="349"/>
      <c r="L26" s="349"/>
      <c r="Q26" s="340" t="str">
        <f>+IF(Q23=$W$23,1,"")</f>
        <v/>
      </c>
      <c r="R26" s="340">
        <f>+IF(R23=$W$23,1,"")</f>
        <v>1</v>
      </c>
      <c r="S26" s="340" t="str">
        <f>+IF(S23=$W$23,1,"")</f>
        <v/>
      </c>
      <c r="T26" s="340" t="str">
        <f>+IF(T23=$W$23,1,"")</f>
        <v/>
      </c>
      <c r="U26" s="340"/>
      <c r="V26" s="340" t="str">
        <f>+IF(U23&gt;2,U27,(HLOOKUP($V$27,$Q$26:$T$27,2,FALSE)))</f>
        <v>ESTANDAR</v>
      </c>
      <c r="X26" s="437"/>
      <c r="AA26" s="340">
        <f>+IF(AA23=$AG$23,1,"")</f>
        <v>1</v>
      </c>
      <c r="AB26" s="340" t="str">
        <f>+IF(AB23=$AG$23,1,"")</f>
        <v/>
      </c>
      <c r="AC26" s="340" t="str">
        <f>+IF(AC23=$AG$23,1,"")</f>
        <v/>
      </c>
      <c r="AD26" s="340" t="str">
        <f>+IF(AD23=$AG$23,1,"")</f>
        <v/>
      </c>
      <c r="AE26" s="340" t="str">
        <f>+IF(AE23=$AG$23,1,"")</f>
        <v/>
      </c>
      <c r="AF26" s="340" t="str">
        <f>+IF(AE23&gt;2,AE27,(HLOOKUP($V$27,$Q$26:$U$27,2,FALSE)))</f>
        <v>FMO</v>
      </c>
    </row>
    <row r="27" spans="2:33" x14ac:dyDescent="0.3">
      <c r="H27" s="184"/>
      <c r="I27" s="351"/>
      <c r="J27" s="351"/>
      <c r="K27" s="351"/>
      <c r="L27" s="351"/>
      <c r="M27" s="352"/>
      <c r="Q27" s="433" t="s">
        <v>18</v>
      </c>
      <c r="R27" s="433" t="s">
        <v>19</v>
      </c>
      <c r="S27" s="433" t="s">
        <v>21</v>
      </c>
      <c r="T27" s="433" t="s">
        <v>20</v>
      </c>
      <c r="U27" s="433" t="s">
        <v>17</v>
      </c>
      <c r="V27" s="340">
        <v>1</v>
      </c>
      <c r="AA27" s="433" t="s">
        <v>18</v>
      </c>
      <c r="AB27" s="433" t="s">
        <v>19</v>
      </c>
      <c r="AC27" s="433" t="s">
        <v>21</v>
      </c>
      <c r="AD27" s="433" t="s">
        <v>20</v>
      </c>
      <c r="AE27" s="433" t="s">
        <v>17</v>
      </c>
      <c r="AF27" s="340">
        <v>1</v>
      </c>
    </row>
    <row r="28" spans="2:33" s="158" customFormat="1" ht="34.5" customHeight="1" x14ac:dyDescent="0.3">
      <c r="B28" s="829"/>
      <c r="C28" s="829"/>
      <c r="D28" s="829"/>
      <c r="E28" s="829"/>
      <c r="F28" s="829"/>
      <c r="G28" s="829"/>
      <c r="H28" s="108"/>
      <c r="I28" s="336"/>
      <c r="J28" s="336"/>
      <c r="K28" s="336"/>
      <c r="L28" s="336"/>
      <c r="M28" s="336"/>
      <c r="N28" s="343"/>
      <c r="O28" s="336"/>
      <c r="P28" s="336"/>
      <c r="Q28" s="340">
        <f>+Q23</f>
        <v>0</v>
      </c>
      <c r="R28" s="340">
        <f>+R23</f>
        <v>10</v>
      </c>
      <c r="S28" s="340">
        <f>+S23</f>
        <v>5</v>
      </c>
      <c r="T28" s="340">
        <f>+T23</f>
        <v>2</v>
      </c>
      <c r="U28" s="340">
        <f>+U23</f>
        <v>0</v>
      </c>
      <c r="V28" s="336"/>
      <c r="W28" s="336"/>
      <c r="X28" s="336"/>
      <c r="Y28" s="336"/>
      <c r="Z28" s="336"/>
      <c r="AA28" s="340">
        <f>+AA23</f>
        <v>3</v>
      </c>
      <c r="AB28" s="340">
        <f>+AB23</f>
        <v>1</v>
      </c>
      <c r="AC28" s="340">
        <f>+AC23</f>
        <v>0</v>
      </c>
      <c r="AD28" s="340">
        <f>+AD23</f>
        <v>0</v>
      </c>
      <c r="AE28" s="340">
        <f>+AE23</f>
        <v>4</v>
      </c>
      <c r="AF28" s="336"/>
      <c r="AG28" s="336"/>
    </row>
    <row r="29" spans="2:33" s="158" customFormat="1" ht="24" customHeight="1" x14ac:dyDescent="0.3">
      <c r="B29" s="829"/>
      <c r="C29" s="829"/>
      <c r="D29" s="829"/>
      <c r="E29" s="829"/>
      <c r="F29" s="829"/>
      <c r="G29" s="829"/>
      <c r="H29" s="108"/>
      <c r="I29" s="336"/>
      <c r="J29" s="336"/>
      <c r="K29" s="336"/>
      <c r="L29" s="336"/>
      <c r="M29" s="336"/>
      <c r="N29" s="343"/>
      <c r="O29" s="336"/>
      <c r="P29" s="336"/>
      <c r="Q29" s="336"/>
      <c r="R29" s="336"/>
      <c r="S29" s="336"/>
      <c r="T29" s="336"/>
      <c r="U29" s="336"/>
      <c r="V29" s="336"/>
      <c r="W29" s="336"/>
      <c r="X29" s="336"/>
      <c r="Y29" s="336"/>
      <c r="Z29" s="336"/>
      <c r="AA29" s="336"/>
      <c r="AB29" s="336"/>
      <c r="AC29" s="336"/>
      <c r="AD29" s="336"/>
      <c r="AE29" s="336"/>
      <c r="AF29" s="336"/>
      <c r="AG29" s="336"/>
    </row>
    <row r="30" spans="2:33" s="158" customFormat="1" ht="12" customHeight="1" x14ac:dyDescent="0.3">
      <c r="B30" s="829"/>
      <c r="C30" s="829"/>
      <c r="D30" s="829"/>
      <c r="E30" s="829"/>
      <c r="F30" s="829"/>
      <c r="G30" s="829"/>
      <c r="H30" s="108"/>
      <c r="I30" s="336"/>
      <c r="J30" s="336"/>
      <c r="K30" s="336"/>
      <c r="L30" s="336"/>
      <c r="M30" s="336"/>
      <c r="N30" s="343"/>
      <c r="O30" s="336"/>
      <c r="P30" s="336"/>
      <c r="Q30" s="336"/>
      <c r="R30" s="336"/>
      <c r="S30" s="336"/>
      <c r="T30" s="336"/>
      <c r="U30" s="336"/>
      <c r="V30" s="336"/>
      <c r="W30" s="336"/>
      <c r="X30" s="336"/>
      <c r="Y30" s="336"/>
      <c r="Z30" s="336"/>
      <c r="AA30" s="336"/>
      <c r="AB30" s="336"/>
      <c r="AC30" s="336"/>
      <c r="AD30" s="336"/>
      <c r="AE30" s="336"/>
      <c r="AF30" s="336"/>
      <c r="AG30" s="336"/>
    </row>
    <row r="31" spans="2:33" x14ac:dyDescent="0.3">
      <c r="B31" s="829"/>
      <c r="C31" s="829"/>
      <c r="D31" s="829"/>
      <c r="E31" s="829"/>
      <c r="F31" s="829"/>
      <c r="G31" s="829"/>
      <c r="R31" s="433"/>
      <c r="S31" s="433"/>
      <c r="T31" s="433"/>
      <c r="U31" s="433"/>
    </row>
    <row r="32" spans="2:33" x14ac:dyDescent="0.3">
      <c r="B32" s="829"/>
      <c r="C32" s="829"/>
      <c r="D32" s="829"/>
      <c r="E32" s="829"/>
      <c r="F32" s="829"/>
      <c r="G32" s="829"/>
      <c r="H32" s="396"/>
      <c r="I32" s="340"/>
      <c r="J32" s="340"/>
      <c r="K32" s="340"/>
      <c r="L32" s="340"/>
    </row>
    <row r="33" spans="2:33" x14ac:dyDescent="0.3">
      <c r="B33" s="829"/>
      <c r="C33" s="829"/>
      <c r="D33" s="829"/>
      <c r="E33" s="829"/>
      <c r="F33" s="829"/>
      <c r="G33" s="829"/>
      <c r="H33" s="396"/>
      <c r="I33" s="340"/>
      <c r="J33" s="340"/>
      <c r="K33" s="340"/>
      <c r="L33" s="340"/>
    </row>
    <row r="34" spans="2:33" x14ac:dyDescent="0.3">
      <c r="B34" s="829"/>
      <c r="C34" s="829"/>
      <c r="D34" s="829"/>
      <c r="E34" s="829"/>
      <c r="F34" s="829"/>
      <c r="G34" s="829"/>
    </row>
    <row r="35" spans="2:33" ht="15.75" customHeight="1" x14ac:dyDescent="0.3">
      <c r="B35" s="829"/>
      <c r="C35" s="829"/>
      <c r="D35" s="829"/>
      <c r="E35" s="829"/>
      <c r="F35" s="829"/>
      <c r="G35" s="829"/>
      <c r="H35" s="396"/>
      <c r="I35" s="340"/>
      <c r="J35" s="340"/>
      <c r="K35" s="340"/>
      <c r="L35" s="340"/>
    </row>
    <row r="36" spans="2:33" s="186" customFormat="1" ht="39" customHeight="1" x14ac:dyDescent="0.3">
      <c r="B36" s="829"/>
      <c r="C36" s="829"/>
      <c r="D36" s="829"/>
      <c r="E36" s="829"/>
      <c r="F36" s="829"/>
      <c r="G36" s="829"/>
      <c r="H36" s="185"/>
      <c r="I36" s="353"/>
      <c r="J36" s="353"/>
      <c r="K36" s="353"/>
      <c r="L36" s="353"/>
      <c r="M36" s="353"/>
      <c r="N36" s="443"/>
      <c r="O36" s="353"/>
      <c r="P36" s="353"/>
      <c r="Q36" s="353"/>
      <c r="R36" s="353"/>
      <c r="S36" s="353"/>
      <c r="T36" s="353"/>
      <c r="U36" s="353"/>
      <c r="V36" s="353"/>
      <c r="W36" s="353"/>
      <c r="X36" s="353"/>
      <c r="Y36" s="353"/>
      <c r="Z36" s="353"/>
      <c r="AA36" s="353"/>
      <c r="AB36" s="353"/>
      <c r="AC36" s="353"/>
      <c r="AD36" s="353"/>
      <c r="AE36" s="353"/>
      <c r="AF36" s="353"/>
      <c r="AG36" s="353"/>
    </row>
    <row r="37" spans="2:33" x14ac:dyDescent="0.3">
      <c r="B37" s="829"/>
      <c r="C37" s="829"/>
      <c r="D37" s="829"/>
      <c r="E37" s="829"/>
      <c r="F37" s="829"/>
      <c r="G37" s="829"/>
      <c r="H37" s="396"/>
      <c r="I37" s="340"/>
      <c r="J37" s="340"/>
      <c r="K37" s="340"/>
      <c r="L37" s="340"/>
    </row>
    <row r="38" spans="2:33" x14ac:dyDescent="0.3">
      <c r="B38" s="829"/>
      <c r="C38" s="829"/>
      <c r="D38" s="829"/>
      <c r="E38" s="829"/>
      <c r="F38" s="829"/>
      <c r="G38" s="829"/>
      <c r="H38" s="396"/>
      <c r="I38" s="340"/>
      <c r="J38" s="340"/>
      <c r="K38" s="340"/>
      <c r="L38" s="340"/>
    </row>
    <row r="39" spans="2:33" x14ac:dyDescent="0.3">
      <c r="B39" s="829"/>
      <c r="C39" s="829"/>
      <c r="D39" s="829"/>
      <c r="E39" s="829"/>
      <c r="F39" s="829"/>
      <c r="G39" s="829"/>
      <c r="H39" s="396"/>
      <c r="I39" s="340"/>
      <c r="J39" s="340"/>
      <c r="K39" s="340"/>
      <c r="L39" s="340"/>
    </row>
    <row r="40" spans="2:33" x14ac:dyDescent="0.3">
      <c r="B40" s="829"/>
      <c r="C40" s="829"/>
      <c r="D40" s="829"/>
      <c r="E40" s="829"/>
      <c r="F40" s="829"/>
      <c r="G40" s="829"/>
      <c r="H40" s="396"/>
      <c r="I40" s="340"/>
      <c r="J40" s="340"/>
      <c r="K40" s="340"/>
      <c r="L40" s="340"/>
    </row>
    <row r="41" spans="2:33" x14ac:dyDescent="0.3">
      <c r="B41" s="829"/>
      <c r="C41" s="829"/>
      <c r="D41" s="829"/>
      <c r="E41" s="829"/>
      <c r="F41" s="829"/>
      <c r="G41" s="829"/>
      <c r="H41" s="396"/>
      <c r="I41" s="340"/>
      <c r="J41" s="340"/>
      <c r="K41" s="340"/>
      <c r="L41" s="340"/>
    </row>
    <row r="42" spans="2:33" x14ac:dyDescent="0.3">
      <c r="B42" s="829"/>
      <c r="C42" s="829"/>
      <c r="D42" s="829"/>
      <c r="E42" s="829"/>
      <c r="F42" s="829"/>
      <c r="G42" s="829"/>
      <c r="H42" s="396"/>
      <c r="I42" s="340"/>
      <c r="J42" s="340"/>
      <c r="K42" s="340"/>
      <c r="L42" s="340"/>
    </row>
    <row r="43" spans="2:33" x14ac:dyDescent="0.3">
      <c r="B43" s="829"/>
      <c r="C43" s="829"/>
      <c r="D43" s="829"/>
      <c r="E43" s="829"/>
      <c r="F43" s="829"/>
      <c r="G43" s="829"/>
    </row>
    <row r="44" spans="2:33" x14ac:dyDescent="0.3">
      <c r="B44" s="829"/>
      <c r="C44" s="829"/>
      <c r="D44" s="829"/>
      <c r="E44" s="829"/>
      <c r="F44" s="829"/>
      <c r="G44" s="829"/>
      <c r="H44" s="396"/>
      <c r="I44" s="340"/>
      <c r="J44" s="340"/>
      <c r="K44" s="340"/>
      <c r="L44" s="340"/>
    </row>
    <row r="45" spans="2:33" x14ac:dyDescent="0.3">
      <c r="B45" s="829"/>
      <c r="C45" s="829"/>
      <c r="D45" s="829"/>
      <c r="E45" s="829"/>
      <c r="F45" s="829"/>
      <c r="G45" s="829"/>
      <c r="H45" s="187"/>
      <c r="I45" s="354"/>
      <c r="J45" s="354"/>
      <c r="K45" s="354"/>
      <c r="L45" s="354"/>
    </row>
    <row r="46" spans="2:33" x14ac:dyDescent="0.3">
      <c r="B46" s="829"/>
      <c r="C46" s="829"/>
      <c r="D46" s="829"/>
      <c r="E46" s="829"/>
      <c r="F46" s="829"/>
      <c r="G46" s="829"/>
      <c r="H46" s="187"/>
      <c r="I46" s="354"/>
      <c r="J46" s="354"/>
      <c r="K46" s="354"/>
      <c r="L46" s="354"/>
    </row>
    <row r="47" spans="2:33" s="181" customFormat="1" x14ac:dyDescent="0.3">
      <c r="B47" s="829"/>
      <c r="C47" s="829"/>
      <c r="D47" s="829"/>
      <c r="E47" s="829"/>
      <c r="F47" s="829"/>
      <c r="G47" s="829"/>
      <c r="I47" s="336"/>
      <c r="J47" s="336"/>
      <c r="K47" s="336"/>
      <c r="L47" s="336"/>
      <c r="M47" s="336"/>
      <c r="N47" s="343"/>
      <c r="O47" s="336"/>
      <c r="P47" s="336"/>
      <c r="Q47" s="336"/>
      <c r="R47" s="336"/>
      <c r="S47" s="336"/>
      <c r="T47" s="336"/>
      <c r="U47" s="336"/>
      <c r="V47" s="336"/>
      <c r="W47" s="336"/>
      <c r="X47" s="336"/>
      <c r="Y47" s="336"/>
      <c r="Z47" s="336"/>
      <c r="AA47" s="336"/>
      <c r="AB47" s="336"/>
      <c r="AC47" s="336"/>
      <c r="AD47" s="336"/>
      <c r="AE47" s="336"/>
      <c r="AF47" s="336"/>
      <c r="AG47" s="336"/>
    </row>
    <row r="48" spans="2:33" s="186" customFormat="1" ht="33" customHeight="1" x14ac:dyDescent="0.3">
      <c r="B48" s="829"/>
      <c r="C48" s="829"/>
      <c r="D48" s="829"/>
      <c r="E48" s="829"/>
      <c r="F48" s="829"/>
      <c r="G48" s="829"/>
      <c r="H48" s="185"/>
      <c r="I48" s="353"/>
      <c r="J48" s="353"/>
      <c r="K48" s="353"/>
      <c r="L48" s="353"/>
      <c r="M48" s="353"/>
      <c r="N48" s="443"/>
      <c r="O48" s="353"/>
      <c r="P48" s="353"/>
      <c r="Q48" s="353"/>
      <c r="R48" s="353"/>
      <c r="S48" s="353"/>
      <c r="T48" s="353"/>
      <c r="U48" s="353"/>
      <c r="V48" s="353"/>
      <c r="W48" s="353"/>
      <c r="X48" s="353"/>
      <c r="Y48" s="353"/>
      <c r="Z48" s="353"/>
      <c r="AA48" s="353"/>
      <c r="AB48" s="353"/>
      <c r="AC48" s="353"/>
      <c r="AD48" s="353"/>
      <c r="AE48" s="353"/>
      <c r="AF48" s="353"/>
      <c r="AG48" s="353"/>
    </row>
    <row r="49" spans="2:33" x14ac:dyDescent="0.3">
      <c r="B49" s="829"/>
      <c r="C49" s="829"/>
      <c r="D49" s="829"/>
      <c r="E49" s="829"/>
      <c r="F49" s="829"/>
      <c r="G49" s="829"/>
    </row>
    <row r="50" spans="2:33" x14ac:dyDescent="0.3">
      <c r="B50" s="829"/>
      <c r="C50" s="829"/>
      <c r="D50" s="829"/>
      <c r="E50" s="829"/>
      <c r="F50" s="829"/>
      <c r="G50" s="829"/>
    </row>
    <row r="51" spans="2:33" x14ac:dyDescent="0.3">
      <c r="B51" s="829"/>
      <c r="C51" s="829"/>
      <c r="D51" s="829"/>
      <c r="E51" s="829"/>
      <c r="F51" s="829"/>
      <c r="G51" s="829"/>
    </row>
    <row r="52" spans="2:33" x14ac:dyDescent="0.3">
      <c r="B52" s="829"/>
      <c r="C52" s="829"/>
      <c r="D52" s="829"/>
      <c r="E52" s="829"/>
      <c r="F52" s="829"/>
      <c r="G52" s="829"/>
    </row>
    <row r="53" spans="2:33" x14ac:dyDescent="0.3">
      <c r="B53" s="829"/>
      <c r="C53" s="829"/>
      <c r="D53" s="829"/>
      <c r="E53" s="829"/>
      <c r="F53" s="829"/>
      <c r="G53" s="829"/>
    </row>
    <row r="54" spans="2:33" x14ac:dyDescent="0.3">
      <c r="B54" s="829"/>
      <c r="C54" s="829"/>
      <c r="D54" s="829"/>
      <c r="E54" s="829"/>
      <c r="F54" s="829"/>
      <c r="G54" s="829"/>
    </row>
    <row r="55" spans="2:33" s="181" customFormat="1" x14ac:dyDescent="0.3">
      <c r="B55" s="829"/>
      <c r="C55" s="829"/>
      <c r="D55" s="829"/>
      <c r="E55" s="829"/>
      <c r="F55" s="829"/>
      <c r="G55" s="829"/>
      <c r="I55" s="336"/>
      <c r="J55" s="336"/>
      <c r="K55" s="336"/>
      <c r="L55" s="336"/>
      <c r="M55" s="336"/>
      <c r="N55" s="343"/>
      <c r="O55" s="336"/>
      <c r="P55" s="336"/>
      <c r="Q55" s="336"/>
      <c r="R55" s="336"/>
      <c r="S55" s="336"/>
      <c r="T55" s="336"/>
      <c r="U55" s="336"/>
      <c r="V55" s="336"/>
      <c r="W55" s="336"/>
      <c r="X55" s="336"/>
      <c r="Y55" s="336"/>
      <c r="Z55" s="336"/>
      <c r="AA55" s="336"/>
      <c r="AB55" s="336"/>
      <c r="AC55" s="336"/>
      <c r="AD55" s="336"/>
      <c r="AE55" s="336"/>
      <c r="AF55" s="336"/>
      <c r="AG55" s="336"/>
    </row>
    <row r="56" spans="2:33" ht="15.75" customHeight="1" x14ac:dyDescent="0.3">
      <c r="B56" s="829"/>
      <c r="C56" s="829"/>
      <c r="D56" s="829"/>
      <c r="E56" s="829"/>
      <c r="F56" s="829"/>
      <c r="G56" s="829"/>
    </row>
    <row r="57" spans="2:33" x14ac:dyDescent="0.3">
      <c r="B57" s="829"/>
      <c r="C57" s="829"/>
      <c r="D57" s="829"/>
      <c r="E57" s="829"/>
      <c r="F57" s="829"/>
      <c r="G57" s="829"/>
    </row>
    <row r="58" spans="2:33" x14ac:dyDescent="0.3">
      <c r="B58" s="829"/>
      <c r="C58" s="829"/>
      <c r="D58" s="829"/>
      <c r="E58" s="829"/>
      <c r="F58" s="829"/>
      <c r="G58" s="829"/>
    </row>
    <row r="59" spans="2:33" x14ac:dyDescent="0.3">
      <c r="B59" s="829"/>
      <c r="C59" s="829"/>
      <c r="D59" s="829"/>
      <c r="E59" s="829"/>
      <c r="F59" s="829"/>
      <c r="G59" s="829"/>
    </row>
    <row r="60" spans="2:33" x14ac:dyDescent="0.3">
      <c r="B60" s="829"/>
      <c r="C60" s="829"/>
      <c r="D60" s="829"/>
      <c r="E60" s="829"/>
      <c r="F60" s="829"/>
      <c r="G60" s="829"/>
    </row>
    <row r="61" spans="2:33" x14ac:dyDescent="0.3">
      <c r="B61" s="829"/>
      <c r="C61" s="829"/>
      <c r="D61" s="829"/>
      <c r="E61" s="829"/>
      <c r="F61" s="829"/>
      <c r="G61" s="829"/>
    </row>
    <row r="62" spans="2:33" x14ac:dyDescent="0.3">
      <c r="B62" s="829"/>
      <c r="C62" s="829"/>
      <c r="D62" s="829"/>
      <c r="E62" s="829"/>
      <c r="F62" s="829"/>
      <c r="G62" s="829"/>
    </row>
    <row r="63" spans="2:33" x14ac:dyDescent="0.3">
      <c r="B63" s="829"/>
      <c r="C63" s="829"/>
      <c r="D63" s="829"/>
      <c r="E63" s="829"/>
      <c r="F63" s="829"/>
      <c r="G63" s="829"/>
    </row>
    <row r="64" spans="2:33" x14ac:dyDescent="0.3">
      <c r="B64" s="829"/>
      <c r="C64" s="829"/>
      <c r="D64" s="829"/>
      <c r="E64" s="829"/>
      <c r="F64" s="829"/>
      <c r="G64" s="829"/>
    </row>
    <row r="65" spans="2:7" x14ac:dyDescent="0.3">
      <c r="B65" s="829"/>
      <c r="C65" s="829"/>
      <c r="D65" s="829"/>
      <c r="E65" s="829"/>
      <c r="F65" s="829"/>
      <c r="G65" s="829"/>
    </row>
    <row r="66" spans="2:7" x14ac:dyDescent="0.3">
      <c r="B66" s="829"/>
      <c r="C66" s="829"/>
      <c r="D66" s="829"/>
      <c r="E66" s="829"/>
      <c r="F66" s="829"/>
      <c r="G66" s="829"/>
    </row>
    <row r="67" spans="2:7" x14ac:dyDescent="0.3">
      <c r="B67" s="829"/>
      <c r="C67" s="829"/>
      <c r="D67" s="829"/>
      <c r="E67" s="829"/>
      <c r="F67" s="829"/>
      <c r="G67" s="829"/>
    </row>
    <row r="68" spans="2:7" x14ac:dyDescent="0.3">
      <c r="B68" s="829"/>
      <c r="C68" s="829"/>
      <c r="D68" s="829"/>
      <c r="E68" s="829"/>
      <c r="F68" s="829"/>
      <c r="G68" s="829"/>
    </row>
    <row r="69" spans="2:7" x14ac:dyDescent="0.3">
      <c r="B69" s="829"/>
      <c r="C69" s="829"/>
      <c r="D69" s="829"/>
      <c r="E69" s="829"/>
      <c r="F69" s="829"/>
      <c r="G69" s="829"/>
    </row>
  </sheetData>
  <sheetProtection algorithmName="SHA-512" hashValue="GNGfFPHpozGYDN+d3v26ziFhkwrmfLSSF7GpY1jGpl8+zDX1Y/i5FXXNZS6mtmHcAWJZ8RNxwgqBNzUIxM+wwA==" saltValue="Xuboyw8QLK7SHSF7sW5apA==" spinCount="100000" sheet="1" objects="1" scenarios="1" selectLockedCells="1" selectUnlockedCells="1"/>
  <mergeCells count="2">
    <mergeCell ref="B28:G69"/>
    <mergeCell ref="C2:F2"/>
  </mergeCells>
  <pageMargins left="0.70866141732283472" right="0.70866141732283472" top="0.74803149606299213" bottom="0.74803149606299213" header="0.31496062992125984" footer="0.31496062992125984"/>
  <pageSetup scale="1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2:T32"/>
  <sheetViews>
    <sheetView showGridLines="0" showRowColHeaders="0" zoomScale="80" zoomScaleNormal="80" workbookViewId="0">
      <selection activeCell="C10" sqref="C10"/>
    </sheetView>
  </sheetViews>
  <sheetFormatPr baseColWidth="10" defaultRowHeight="15.75" x14ac:dyDescent="0.3"/>
  <cols>
    <col min="1" max="1" width="2.5546875" style="10" customWidth="1"/>
    <col min="2" max="2" width="10.6640625" style="5" customWidth="1"/>
    <col min="3" max="3" width="24.88671875" style="5" bestFit="1" customWidth="1"/>
    <col min="4" max="8" width="10.77734375" style="398" customWidth="1"/>
    <col min="9" max="9" width="2.77734375" style="10" customWidth="1"/>
    <col min="10" max="10" width="11.21875" style="188" bestFit="1" customWidth="1"/>
    <col min="11" max="14" width="10.77734375" style="398" customWidth="1"/>
    <col min="15" max="15" width="2.5546875" style="10" customWidth="1"/>
    <col min="16" max="16" width="12.21875" style="398" bestFit="1" customWidth="1"/>
    <col min="17" max="20" width="11.6640625" style="10" bestFit="1" customWidth="1"/>
    <col min="21" max="16384" width="11.5546875" style="10"/>
  </cols>
  <sheetData>
    <row r="2" spans="2:20" x14ac:dyDescent="0.3">
      <c r="E2" s="833" t="s">
        <v>80</v>
      </c>
      <c r="F2" s="833"/>
      <c r="G2" s="833"/>
      <c r="H2" s="833"/>
      <c r="K2" s="833" t="s">
        <v>81</v>
      </c>
      <c r="L2" s="833"/>
      <c r="M2" s="833"/>
      <c r="N2" s="833"/>
    </row>
    <row r="3" spans="2:20" x14ac:dyDescent="0.3">
      <c r="B3" s="18" t="s">
        <v>2203</v>
      </c>
      <c r="C3" s="529">
        <v>25000</v>
      </c>
      <c r="D3" s="189"/>
      <c r="E3" s="189" t="s">
        <v>18</v>
      </c>
      <c r="F3" s="189" t="s">
        <v>19</v>
      </c>
      <c r="G3" s="189" t="s">
        <v>21</v>
      </c>
      <c r="H3" s="189" t="s">
        <v>20</v>
      </c>
      <c r="J3" s="189"/>
      <c r="K3" s="189" t="s">
        <v>18</v>
      </c>
      <c r="L3" s="189" t="s">
        <v>19</v>
      </c>
      <c r="M3" s="189" t="s">
        <v>21</v>
      </c>
      <c r="N3" s="189" t="s">
        <v>20</v>
      </c>
    </row>
    <row r="4" spans="2:20" ht="16.5" thickBot="1" x14ac:dyDescent="0.35">
      <c r="K4" s="188"/>
    </row>
    <row r="5" spans="2:20" ht="16.5" thickBot="1" x14ac:dyDescent="0.35">
      <c r="B5" s="18" t="s">
        <v>89</v>
      </c>
      <c r="D5" s="190" t="s">
        <v>69</v>
      </c>
      <c r="E5" s="191">
        <v>0.25</v>
      </c>
      <c r="F5" s="192">
        <v>0.2</v>
      </c>
      <c r="G5" s="192">
        <v>0.15</v>
      </c>
      <c r="H5" s="193">
        <v>0.1</v>
      </c>
      <c r="J5" s="194">
        <f>+IF(ACEPTACION!D136=0,SELECCION!E17,ACEPTACION!D136)</f>
        <v>2500000</v>
      </c>
      <c r="K5" s="195">
        <f>+J$5*E5</f>
        <v>625000</v>
      </c>
      <c r="L5" s="196">
        <f>+$J$5*F5</f>
        <v>500000</v>
      </c>
      <c r="M5" s="196">
        <f>+$J$5*G5</f>
        <v>375000</v>
      </c>
      <c r="N5" s="197">
        <f>+$J$5*H5</f>
        <v>250000</v>
      </c>
      <c r="P5" s="188"/>
      <c r="Q5" s="188"/>
      <c r="R5" s="188"/>
      <c r="S5" s="188"/>
      <c r="T5" s="188"/>
    </row>
    <row r="6" spans="2:20" ht="16.5" thickBot="1" x14ac:dyDescent="0.35">
      <c r="B6" s="18"/>
      <c r="D6" s="190"/>
      <c r="E6" s="198"/>
      <c r="F6" s="198"/>
      <c r="G6" s="198"/>
      <c r="H6" s="198"/>
      <c r="I6" s="5"/>
      <c r="K6" s="13"/>
      <c r="L6" s="13"/>
      <c r="M6" s="13"/>
      <c r="N6" s="13"/>
      <c r="P6" s="188"/>
      <c r="Q6" s="188"/>
      <c r="R6" s="188"/>
      <c r="S6" s="188"/>
      <c r="T6" s="188"/>
    </row>
    <row r="7" spans="2:20" x14ac:dyDescent="0.3">
      <c r="B7" s="835" t="s">
        <v>68</v>
      </c>
      <c r="C7" s="20" t="s">
        <v>2384</v>
      </c>
      <c r="D7" s="199" t="s">
        <v>254</v>
      </c>
      <c r="E7" s="200">
        <v>0.15</v>
      </c>
      <c r="F7" s="201">
        <v>0.1</v>
      </c>
      <c r="G7" s="201">
        <v>0</v>
      </c>
      <c r="H7" s="202">
        <v>0</v>
      </c>
      <c r="J7" s="188">
        <f>+IF(ACEPTACION!F247=0,SELECCION!E18,ACEPTACION!F247)</f>
        <v>50000</v>
      </c>
      <c r="K7" s="203">
        <f>+$J$7*E7</f>
        <v>7500</v>
      </c>
      <c r="L7" s="204">
        <f>+$J$7*F7</f>
        <v>5000</v>
      </c>
      <c r="M7" s="204">
        <f>+$J$7*G7</f>
        <v>0</v>
      </c>
      <c r="N7" s="205">
        <f>+$J$7*H7</f>
        <v>0</v>
      </c>
      <c r="P7" s="188"/>
      <c r="Q7" s="188"/>
      <c r="R7" s="188"/>
      <c r="S7" s="188"/>
      <c r="T7" s="188"/>
    </row>
    <row r="8" spans="2:20" x14ac:dyDescent="0.3">
      <c r="B8" s="835"/>
      <c r="C8" s="20" t="s">
        <v>87</v>
      </c>
      <c r="D8" s="834" t="s">
        <v>69</v>
      </c>
      <c r="E8" s="206">
        <f t="shared" ref="E8:F11" si="0">+E$5</f>
        <v>0.25</v>
      </c>
      <c r="F8" s="207">
        <f t="shared" si="0"/>
        <v>0.2</v>
      </c>
      <c r="G8" s="207">
        <v>0</v>
      </c>
      <c r="H8" s="208">
        <v>0</v>
      </c>
      <c r="I8" s="209"/>
      <c r="K8" s="210">
        <f t="shared" ref="K8:K19" si="1">+$J$5*E8</f>
        <v>625000</v>
      </c>
      <c r="L8" s="13">
        <f t="shared" ref="L8:L19" si="2">+$J$5*F8</f>
        <v>500000</v>
      </c>
      <c r="M8" s="13">
        <f t="shared" ref="M8:M19" si="3">+$J$5*G8</f>
        <v>0</v>
      </c>
      <c r="N8" s="211">
        <f t="shared" ref="N8:N19" si="4">+$J$5*H8</f>
        <v>0</v>
      </c>
      <c r="P8" s="188"/>
      <c r="Q8" s="188"/>
      <c r="R8" s="188"/>
      <c r="S8" s="188"/>
      <c r="T8" s="188"/>
    </row>
    <row r="9" spans="2:20" x14ac:dyDescent="0.3">
      <c r="B9" s="835" t="s">
        <v>79</v>
      </c>
      <c r="C9" s="20" t="s">
        <v>63</v>
      </c>
      <c r="D9" s="834"/>
      <c r="E9" s="206">
        <f t="shared" si="0"/>
        <v>0.25</v>
      </c>
      <c r="F9" s="207">
        <f t="shared" si="0"/>
        <v>0.2</v>
      </c>
      <c r="G9" s="207">
        <f>+G$5</f>
        <v>0.15</v>
      </c>
      <c r="H9" s="208">
        <v>0</v>
      </c>
      <c r="K9" s="210">
        <f t="shared" si="1"/>
        <v>625000</v>
      </c>
      <c r="L9" s="13">
        <f t="shared" si="2"/>
        <v>500000</v>
      </c>
      <c r="M9" s="13">
        <f t="shared" si="3"/>
        <v>375000</v>
      </c>
      <c r="N9" s="211">
        <f t="shared" si="4"/>
        <v>0</v>
      </c>
      <c r="P9" s="188"/>
      <c r="Q9" s="188"/>
      <c r="R9" s="188"/>
      <c r="S9" s="188"/>
      <c r="T9" s="188"/>
    </row>
    <row r="10" spans="2:20" x14ac:dyDescent="0.3">
      <c r="B10" s="835"/>
      <c r="C10" s="20" t="s">
        <v>2385</v>
      </c>
      <c r="D10" s="834"/>
      <c r="E10" s="206">
        <f t="shared" si="0"/>
        <v>0.25</v>
      </c>
      <c r="F10" s="207">
        <f t="shared" si="0"/>
        <v>0.2</v>
      </c>
      <c r="G10" s="207">
        <f>+G$5</f>
        <v>0.15</v>
      </c>
      <c r="H10" s="208">
        <v>0</v>
      </c>
      <c r="K10" s="210">
        <f t="shared" si="1"/>
        <v>625000</v>
      </c>
      <c r="L10" s="13">
        <f t="shared" si="2"/>
        <v>500000</v>
      </c>
      <c r="M10" s="13">
        <f t="shared" si="3"/>
        <v>375000</v>
      </c>
      <c r="N10" s="211">
        <f t="shared" si="4"/>
        <v>0</v>
      </c>
      <c r="P10" s="188"/>
      <c r="Q10" s="188"/>
      <c r="R10" s="188"/>
      <c r="S10" s="188"/>
      <c r="T10" s="188"/>
    </row>
    <row r="11" spans="2:20" x14ac:dyDescent="0.3">
      <c r="B11" s="835" t="s">
        <v>75</v>
      </c>
      <c r="C11" s="20" t="s">
        <v>57</v>
      </c>
      <c r="D11" s="834"/>
      <c r="E11" s="206">
        <f t="shared" si="0"/>
        <v>0.25</v>
      </c>
      <c r="F11" s="207">
        <f t="shared" si="0"/>
        <v>0.2</v>
      </c>
      <c r="G11" s="207">
        <f>+G$5</f>
        <v>0.15</v>
      </c>
      <c r="H11" s="208">
        <v>0</v>
      </c>
      <c r="K11" s="210">
        <f t="shared" si="1"/>
        <v>625000</v>
      </c>
      <c r="L11" s="13">
        <f t="shared" si="2"/>
        <v>500000</v>
      </c>
      <c r="M11" s="13">
        <f t="shared" si="3"/>
        <v>375000</v>
      </c>
      <c r="N11" s="211">
        <f t="shared" si="4"/>
        <v>0</v>
      </c>
      <c r="P11" s="188"/>
      <c r="Q11" s="188"/>
      <c r="R11" s="188"/>
      <c r="S11" s="188"/>
      <c r="T11" s="188"/>
    </row>
    <row r="12" spans="2:20" x14ac:dyDescent="0.3">
      <c r="B12" s="835"/>
      <c r="C12" s="20" t="s">
        <v>58</v>
      </c>
      <c r="D12" s="834"/>
      <c r="E12" s="206">
        <f t="shared" ref="E12:E19" si="5">+E$5</f>
        <v>0.25</v>
      </c>
      <c r="F12" s="207">
        <v>0</v>
      </c>
      <c r="G12" s="207">
        <v>0</v>
      </c>
      <c r="H12" s="208">
        <v>0</v>
      </c>
      <c r="K12" s="210">
        <f t="shared" si="1"/>
        <v>625000</v>
      </c>
      <c r="L12" s="13">
        <f t="shared" si="2"/>
        <v>0</v>
      </c>
      <c r="M12" s="13">
        <f t="shared" si="3"/>
        <v>0</v>
      </c>
      <c r="N12" s="211">
        <f t="shared" si="4"/>
        <v>0</v>
      </c>
      <c r="P12" s="188"/>
      <c r="Q12" s="188"/>
      <c r="R12" s="188"/>
      <c r="S12" s="188"/>
      <c r="T12" s="188"/>
    </row>
    <row r="13" spans="2:20" x14ac:dyDescent="0.3">
      <c r="B13" s="835" t="s">
        <v>85</v>
      </c>
      <c r="C13" s="20" t="s">
        <v>59</v>
      </c>
      <c r="D13" s="834"/>
      <c r="E13" s="206">
        <f t="shared" si="5"/>
        <v>0.25</v>
      </c>
      <c r="F13" s="207">
        <f>+F$5</f>
        <v>0.2</v>
      </c>
      <c r="G13" s="207">
        <f>+G$5</f>
        <v>0.15</v>
      </c>
      <c r="H13" s="208">
        <v>0</v>
      </c>
      <c r="K13" s="210">
        <f t="shared" si="1"/>
        <v>625000</v>
      </c>
      <c r="L13" s="13">
        <f t="shared" si="2"/>
        <v>500000</v>
      </c>
      <c r="M13" s="13">
        <f t="shared" si="3"/>
        <v>375000</v>
      </c>
      <c r="N13" s="211">
        <f t="shared" si="4"/>
        <v>0</v>
      </c>
      <c r="P13" s="188"/>
      <c r="Q13" s="188"/>
      <c r="R13" s="188"/>
      <c r="S13" s="188"/>
      <c r="T13" s="188"/>
    </row>
    <row r="14" spans="2:20" x14ac:dyDescent="0.3">
      <c r="B14" s="835"/>
      <c r="C14" s="20" t="s">
        <v>60</v>
      </c>
      <c r="D14" s="834"/>
      <c r="E14" s="206">
        <f t="shared" si="5"/>
        <v>0.25</v>
      </c>
      <c r="F14" s="207">
        <f>+F$5</f>
        <v>0.2</v>
      </c>
      <c r="G14" s="207">
        <v>0</v>
      </c>
      <c r="H14" s="208">
        <v>0</v>
      </c>
      <c r="K14" s="210">
        <f t="shared" si="1"/>
        <v>625000</v>
      </c>
      <c r="L14" s="13">
        <f t="shared" si="2"/>
        <v>500000</v>
      </c>
      <c r="M14" s="13">
        <f t="shared" si="3"/>
        <v>0</v>
      </c>
      <c r="N14" s="211">
        <f t="shared" si="4"/>
        <v>0</v>
      </c>
      <c r="P14" s="188"/>
      <c r="Q14" s="188"/>
      <c r="R14" s="188"/>
      <c r="S14" s="188"/>
      <c r="T14" s="188"/>
    </row>
    <row r="15" spans="2:20" x14ac:dyDescent="0.3">
      <c r="B15" s="835" t="s">
        <v>86</v>
      </c>
      <c r="C15" s="20" t="s">
        <v>59</v>
      </c>
      <c r="D15" s="834"/>
      <c r="E15" s="206">
        <f t="shared" si="5"/>
        <v>0.25</v>
      </c>
      <c r="F15" s="207">
        <f>+F$5</f>
        <v>0.2</v>
      </c>
      <c r="G15" s="207">
        <f>+G$5</f>
        <v>0.15</v>
      </c>
      <c r="H15" s="208">
        <f>+H$5</f>
        <v>0.1</v>
      </c>
      <c r="K15" s="210">
        <f t="shared" si="1"/>
        <v>625000</v>
      </c>
      <c r="L15" s="13">
        <f t="shared" si="2"/>
        <v>500000</v>
      </c>
      <c r="M15" s="13">
        <f t="shared" si="3"/>
        <v>375000</v>
      </c>
      <c r="N15" s="211">
        <f t="shared" si="4"/>
        <v>250000</v>
      </c>
      <c r="P15" s="188"/>
      <c r="Q15" s="188"/>
      <c r="R15" s="188"/>
      <c r="S15" s="188"/>
      <c r="T15" s="188"/>
    </row>
    <row r="16" spans="2:20" x14ac:dyDescent="0.3">
      <c r="B16" s="835"/>
      <c r="C16" s="20" t="s">
        <v>60</v>
      </c>
      <c r="D16" s="834"/>
      <c r="E16" s="206">
        <f t="shared" si="5"/>
        <v>0.25</v>
      </c>
      <c r="F16" s="207">
        <f>+F$5</f>
        <v>0.2</v>
      </c>
      <c r="G16" s="207">
        <v>0</v>
      </c>
      <c r="H16" s="208">
        <v>0</v>
      </c>
      <c r="K16" s="210">
        <f t="shared" si="1"/>
        <v>625000</v>
      </c>
      <c r="L16" s="13">
        <f t="shared" si="2"/>
        <v>500000</v>
      </c>
      <c r="M16" s="13">
        <f t="shared" si="3"/>
        <v>0</v>
      </c>
      <c r="N16" s="211">
        <f t="shared" si="4"/>
        <v>0</v>
      </c>
      <c r="P16" s="188"/>
      <c r="Q16" s="188"/>
      <c r="R16" s="188"/>
      <c r="S16" s="188"/>
      <c r="T16" s="188"/>
    </row>
    <row r="17" spans="2:20" ht="15.75" customHeight="1" x14ac:dyDescent="0.3">
      <c r="B17" s="831" t="s">
        <v>74</v>
      </c>
      <c r="C17" s="20" t="s">
        <v>61</v>
      </c>
      <c r="D17" s="834"/>
      <c r="E17" s="206">
        <f t="shared" si="5"/>
        <v>0.25</v>
      </c>
      <c r="F17" s="207">
        <f>+F$5</f>
        <v>0.2</v>
      </c>
      <c r="G17" s="207">
        <f>+G$5</f>
        <v>0.15</v>
      </c>
      <c r="H17" s="208">
        <f>+H$5</f>
        <v>0.1</v>
      </c>
      <c r="K17" s="210">
        <f t="shared" si="1"/>
        <v>625000</v>
      </c>
      <c r="L17" s="13">
        <f t="shared" si="2"/>
        <v>500000</v>
      </c>
      <c r="M17" s="13">
        <f t="shared" si="3"/>
        <v>375000</v>
      </c>
      <c r="N17" s="211">
        <f t="shared" si="4"/>
        <v>250000</v>
      </c>
      <c r="P17" s="188"/>
      <c r="Q17" s="188"/>
      <c r="R17" s="188"/>
      <c r="S17" s="188"/>
      <c r="T17" s="188"/>
    </row>
    <row r="18" spans="2:20" x14ac:dyDescent="0.3">
      <c r="B18" s="831"/>
      <c r="C18" s="20" t="s">
        <v>62</v>
      </c>
      <c r="D18" s="834"/>
      <c r="E18" s="206">
        <f t="shared" si="5"/>
        <v>0.25</v>
      </c>
      <c r="F18" s="207">
        <f>+F$5</f>
        <v>0.2</v>
      </c>
      <c r="G18" s="207">
        <f>+G$5</f>
        <v>0.15</v>
      </c>
      <c r="H18" s="208">
        <f>+H$5</f>
        <v>0.1</v>
      </c>
      <c r="K18" s="210">
        <f t="shared" si="1"/>
        <v>625000</v>
      </c>
      <c r="L18" s="13">
        <f t="shared" si="2"/>
        <v>500000</v>
      </c>
      <c r="M18" s="13">
        <f t="shared" si="3"/>
        <v>375000</v>
      </c>
      <c r="N18" s="211">
        <f t="shared" si="4"/>
        <v>250000</v>
      </c>
      <c r="P18" s="188"/>
      <c r="Q18" s="188"/>
      <c r="R18" s="188"/>
      <c r="S18" s="188"/>
      <c r="T18" s="188"/>
    </row>
    <row r="19" spans="2:20" ht="16.5" thickBot="1" x14ac:dyDescent="0.35">
      <c r="B19" s="831"/>
      <c r="C19" s="20" t="s">
        <v>2382</v>
      </c>
      <c r="D19" s="834"/>
      <c r="E19" s="212">
        <f t="shared" si="5"/>
        <v>0.25</v>
      </c>
      <c r="F19" s="213">
        <v>0</v>
      </c>
      <c r="G19" s="213">
        <v>0</v>
      </c>
      <c r="H19" s="214">
        <v>0</v>
      </c>
      <c r="K19" s="215">
        <f t="shared" si="1"/>
        <v>625000</v>
      </c>
      <c r="L19" s="216">
        <f t="shared" si="2"/>
        <v>0</v>
      </c>
      <c r="M19" s="216">
        <f t="shared" si="3"/>
        <v>0</v>
      </c>
      <c r="N19" s="217">
        <f t="shared" si="4"/>
        <v>0</v>
      </c>
      <c r="P19" s="188"/>
      <c r="Q19" s="188"/>
      <c r="R19" s="188"/>
      <c r="S19" s="188"/>
      <c r="T19" s="188"/>
    </row>
    <row r="20" spans="2:20" x14ac:dyDescent="0.3">
      <c r="E20" s="27"/>
      <c r="F20" s="27"/>
      <c r="G20" s="27"/>
      <c r="H20" s="27"/>
      <c r="P20" s="188"/>
      <c r="Q20" s="188"/>
      <c r="R20" s="188"/>
      <c r="S20" s="188"/>
      <c r="T20" s="188"/>
    </row>
    <row r="21" spans="2:20" x14ac:dyDescent="0.3">
      <c r="B21" s="18" t="s">
        <v>90</v>
      </c>
      <c r="E21" s="27"/>
      <c r="F21" s="27"/>
      <c r="G21" s="27"/>
      <c r="H21" s="27"/>
      <c r="P21" s="188"/>
      <c r="Q21" s="188"/>
      <c r="R21" s="188"/>
      <c r="S21" s="188"/>
      <c r="T21" s="188"/>
    </row>
    <row r="22" spans="2:20" ht="16.5" thickBot="1" x14ac:dyDescent="0.35">
      <c r="E22" s="27"/>
      <c r="F22" s="27"/>
      <c r="G22" s="27"/>
      <c r="H22" s="27"/>
      <c r="P22" s="188"/>
      <c r="Q22" s="188"/>
      <c r="R22" s="188"/>
      <c r="S22" s="188"/>
      <c r="T22" s="188"/>
    </row>
    <row r="23" spans="2:20" x14ac:dyDescent="0.3">
      <c r="B23" s="831" t="s">
        <v>78</v>
      </c>
      <c r="C23" s="20" t="s">
        <v>67</v>
      </c>
      <c r="D23" s="832" t="s">
        <v>70</v>
      </c>
      <c r="E23" s="218">
        <v>2.5000000000000001E-2</v>
      </c>
      <c r="F23" s="201">
        <v>0</v>
      </c>
      <c r="G23" s="201">
        <v>0</v>
      </c>
      <c r="H23" s="202">
        <v>0</v>
      </c>
      <c r="J23" s="188">
        <f>+IF(ACEPTACION!F245=0,SELECCION!E15,ACEPTACION!F245)</f>
        <v>3000000</v>
      </c>
      <c r="K23" s="203">
        <f t="shared" ref="K23:N26" si="6">+$J$23*E23</f>
        <v>75000</v>
      </c>
      <c r="L23" s="204">
        <f t="shared" si="6"/>
        <v>0</v>
      </c>
      <c r="M23" s="204">
        <f t="shared" si="6"/>
        <v>0</v>
      </c>
      <c r="N23" s="205">
        <f t="shared" si="6"/>
        <v>0</v>
      </c>
      <c r="P23" s="188"/>
      <c r="Q23" s="188"/>
      <c r="R23" s="188"/>
      <c r="S23" s="188"/>
      <c r="T23" s="188"/>
    </row>
    <row r="24" spans="2:20" x14ac:dyDescent="0.3">
      <c r="B24" s="831"/>
      <c r="C24" s="20" t="s">
        <v>65</v>
      </c>
      <c r="D24" s="832"/>
      <c r="E24" s="219">
        <v>0.05</v>
      </c>
      <c r="F24" s="219">
        <v>2.5000000000000001E-2</v>
      </c>
      <c r="G24" s="220">
        <v>0</v>
      </c>
      <c r="H24" s="221">
        <v>0</v>
      </c>
      <c r="K24" s="210">
        <f t="shared" si="6"/>
        <v>150000</v>
      </c>
      <c r="L24" s="13">
        <f t="shared" si="6"/>
        <v>75000</v>
      </c>
      <c r="M24" s="13">
        <f t="shared" si="6"/>
        <v>0</v>
      </c>
      <c r="N24" s="211">
        <f t="shared" si="6"/>
        <v>0</v>
      </c>
      <c r="P24" s="188"/>
      <c r="Q24" s="188"/>
      <c r="R24" s="188"/>
      <c r="S24" s="188"/>
      <c r="T24" s="188"/>
    </row>
    <row r="25" spans="2:20" x14ac:dyDescent="0.3">
      <c r="B25" s="831"/>
      <c r="C25" s="20" t="s">
        <v>66</v>
      </c>
      <c r="D25" s="832"/>
      <c r="E25" s="220">
        <v>0.15</v>
      </c>
      <c r="F25" s="219">
        <v>0.1</v>
      </c>
      <c r="G25" s="220">
        <v>0.05</v>
      </c>
      <c r="H25" s="221">
        <v>0</v>
      </c>
      <c r="K25" s="210">
        <f t="shared" si="6"/>
        <v>450000</v>
      </c>
      <c r="L25" s="13">
        <f t="shared" si="6"/>
        <v>300000</v>
      </c>
      <c r="M25" s="13">
        <f t="shared" si="6"/>
        <v>150000</v>
      </c>
      <c r="N25" s="211">
        <f t="shared" si="6"/>
        <v>0</v>
      </c>
      <c r="P25" s="188"/>
      <c r="Q25" s="188"/>
      <c r="R25" s="188"/>
      <c r="S25" s="188"/>
      <c r="T25" s="188"/>
    </row>
    <row r="26" spans="2:20" x14ac:dyDescent="0.3">
      <c r="B26" s="831"/>
      <c r="C26" s="20" t="s">
        <v>64</v>
      </c>
      <c r="D26" s="832"/>
      <c r="E26" s="220">
        <v>0.15</v>
      </c>
      <c r="F26" s="219">
        <v>0.1</v>
      </c>
      <c r="G26" s="220">
        <v>0.05</v>
      </c>
      <c r="H26" s="221">
        <v>0</v>
      </c>
      <c r="K26" s="210">
        <f t="shared" si="6"/>
        <v>450000</v>
      </c>
      <c r="L26" s="13">
        <f t="shared" si="6"/>
        <v>300000</v>
      </c>
      <c r="M26" s="13">
        <f t="shared" si="6"/>
        <v>150000</v>
      </c>
      <c r="N26" s="211">
        <f t="shared" si="6"/>
        <v>0</v>
      </c>
      <c r="P26" s="188"/>
      <c r="Q26" s="188"/>
      <c r="R26" s="188"/>
      <c r="S26" s="188"/>
      <c r="T26" s="188"/>
    </row>
    <row r="27" spans="2:20" x14ac:dyDescent="0.3">
      <c r="B27" s="832" t="s">
        <v>77</v>
      </c>
      <c r="C27" s="20" t="s">
        <v>68</v>
      </c>
      <c r="D27" s="222" t="s">
        <v>69</v>
      </c>
      <c r="E27" s="207">
        <f>+E$5</f>
        <v>0.25</v>
      </c>
      <c r="F27" s="207">
        <f>+F$5</f>
        <v>0.2</v>
      </c>
      <c r="G27" s="207">
        <f>+G$5</f>
        <v>0.15</v>
      </c>
      <c r="H27" s="208">
        <f>+H8</f>
        <v>0</v>
      </c>
      <c r="J27" s="188">
        <f>+J5</f>
        <v>2500000</v>
      </c>
      <c r="K27" s="210">
        <f>+$J$27*E27</f>
        <v>625000</v>
      </c>
      <c r="L27" s="13">
        <f>+$J$27*F27</f>
        <v>500000</v>
      </c>
      <c r="M27" s="13">
        <f>+$J$27*G27</f>
        <v>375000</v>
      </c>
      <c r="N27" s="211">
        <f>+$J$27*H27</f>
        <v>0</v>
      </c>
      <c r="P27" s="188"/>
      <c r="Q27" s="188"/>
      <c r="R27" s="188"/>
      <c r="S27" s="188"/>
      <c r="T27" s="188"/>
    </row>
    <row r="28" spans="2:20" ht="16.5" thickBot="1" x14ac:dyDescent="0.35">
      <c r="B28" s="832"/>
      <c r="C28" s="20" t="s">
        <v>2381</v>
      </c>
      <c r="D28" s="222" t="s">
        <v>70</v>
      </c>
      <c r="E28" s="223">
        <v>0.15</v>
      </c>
      <c r="F28" s="223">
        <v>0.1</v>
      </c>
      <c r="G28" s="223">
        <v>0.05</v>
      </c>
      <c r="H28" s="214">
        <v>0</v>
      </c>
      <c r="J28" s="188">
        <f>+J23</f>
        <v>3000000</v>
      </c>
      <c r="K28" s="215">
        <f>+$J$28*E28</f>
        <v>450000</v>
      </c>
      <c r="L28" s="216">
        <f>+$J$28*F28</f>
        <v>300000</v>
      </c>
      <c r="M28" s="216">
        <f>+$J$28*G28</f>
        <v>150000</v>
      </c>
      <c r="N28" s="217">
        <f>+$J$28*H28</f>
        <v>0</v>
      </c>
      <c r="P28" s="188"/>
      <c r="Q28" s="188"/>
      <c r="R28" s="188"/>
      <c r="S28" s="188"/>
      <c r="T28" s="188"/>
    </row>
    <row r="29" spans="2:20" x14ac:dyDescent="0.3">
      <c r="P29" s="188"/>
      <c r="Q29" s="188"/>
      <c r="R29" s="188"/>
      <c r="S29" s="188"/>
      <c r="T29" s="188"/>
    </row>
    <row r="30" spans="2:20" x14ac:dyDescent="0.3">
      <c r="B30" s="18" t="s">
        <v>91</v>
      </c>
      <c r="P30" s="188"/>
      <c r="Q30" s="188"/>
      <c r="R30" s="188"/>
      <c r="S30" s="188"/>
      <c r="T30" s="188"/>
    </row>
    <row r="31" spans="2:20" ht="16.5" thickBot="1" x14ac:dyDescent="0.35">
      <c r="B31" s="18"/>
      <c r="P31" s="188"/>
      <c r="Q31" s="188"/>
      <c r="R31" s="188"/>
      <c r="S31" s="188"/>
      <c r="T31" s="188"/>
    </row>
    <row r="32" spans="2:20" ht="16.5" thickBot="1" x14ac:dyDescent="0.35">
      <c r="C32" s="20" t="s">
        <v>2383</v>
      </c>
      <c r="D32" s="222" t="s">
        <v>71</v>
      </c>
      <c r="E32" s="224">
        <v>0.75</v>
      </c>
      <c r="F32" s="224">
        <v>0.5</v>
      </c>
      <c r="G32" s="224">
        <v>0.25</v>
      </c>
      <c r="H32" s="225">
        <f>+H10</f>
        <v>0</v>
      </c>
      <c r="J32" s="188">
        <f>+SELECCION!E16</f>
        <v>1050000</v>
      </c>
      <c r="K32" s="226">
        <f>+$J$32*E32</f>
        <v>787500</v>
      </c>
      <c r="L32" s="227">
        <f>+$J$32*F32</f>
        <v>525000</v>
      </c>
      <c r="M32" s="227">
        <f>+$J$32*G32</f>
        <v>262500</v>
      </c>
      <c r="N32" s="228">
        <f>+$J$32*H32</f>
        <v>0</v>
      </c>
      <c r="P32" s="188"/>
      <c r="Q32" s="188"/>
      <c r="R32" s="188"/>
      <c r="S32" s="188"/>
      <c r="T32" s="188"/>
    </row>
  </sheetData>
  <sheetProtection algorithmName="SHA-512" hashValue="+Ldm9JcFx/V6HueYl7/vHnnqD5wW4ovpVfd+rVoe1vijGX5AsKO53E5/8+swGCZrm2lnKF9jEwDdb69ZUmloaA==" saltValue="WwREJOXQ60XgYt4I9Y/8mg==" spinCount="100000" sheet="1" objects="1" scenarios="1" selectLockedCells="1" selectUnlockedCells="1"/>
  <mergeCells count="12">
    <mergeCell ref="B23:B26"/>
    <mergeCell ref="B27:B28"/>
    <mergeCell ref="E2:H2"/>
    <mergeCell ref="D8:D19"/>
    <mergeCell ref="K2:N2"/>
    <mergeCell ref="D23:D26"/>
    <mergeCell ref="B7:B8"/>
    <mergeCell ref="B9:B10"/>
    <mergeCell ref="B11:B12"/>
    <mergeCell ref="B13:B14"/>
    <mergeCell ref="B15:B16"/>
    <mergeCell ref="B17:B19"/>
  </mergeCells>
  <conditionalFormatting sqref="E29:H32 E5:H22">
    <cfRule type="colorScale" priority="2">
      <colorScale>
        <cfvo type="min"/>
        <cfvo type="percentile" val="50"/>
        <cfvo type="max"/>
        <color rgb="FFFFC000"/>
        <color rgb="FF92D050"/>
        <color rgb="FF00B050"/>
      </colorScale>
    </cfRule>
  </conditionalFormatting>
  <conditionalFormatting sqref="E23:H28">
    <cfRule type="colorScale" priority="1">
      <colorScale>
        <cfvo type="min"/>
        <cfvo type="percentile" val="50"/>
        <cfvo type="max"/>
        <color rgb="FFFFC000"/>
        <color rgb="FF92D050"/>
        <color rgb="FF00B050"/>
      </colorScale>
    </cfRule>
  </conditionalFormatting>
  <printOptions horizontalCentered="1" verticalCentered="1"/>
  <pageMargins left="0" right="0" top="0" bottom="0" header="0.31496062992125984" footer="0.31496062992125984"/>
  <pageSetup scale="7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AE19"/>
  <sheetViews>
    <sheetView workbookViewId="0">
      <selection activeCell="D6" sqref="D6"/>
    </sheetView>
  </sheetViews>
  <sheetFormatPr baseColWidth="10" defaultRowHeight="15.75" x14ac:dyDescent="0.3"/>
  <cols>
    <col min="1" max="1" width="17.44140625" style="338" bestFit="1" customWidth="1"/>
    <col min="2" max="2" width="11.6640625" style="338" bestFit="1" customWidth="1"/>
    <col min="3" max="3" width="16.88671875" style="338" bestFit="1" customWidth="1"/>
    <col min="4" max="4" width="11.6640625" style="338" bestFit="1" customWidth="1"/>
    <col min="5" max="8" width="11.5546875" style="338"/>
    <col min="9" max="9" width="23.33203125" style="338" bestFit="1" customWidth="1"/>
    <col min="10" max="12" width="11.5546875" style="338"/>
    <col min="13" max="13" width="11.6640625" style="338" bestFit="1" customWidth="1"/>
    <col min="14" max="14" width="11.5546875" style="338"/>
    <col min="15" max="15" width="21.33203125" style="338" bestFit="1" customWidth="1"/>
    <col min="16" max="20" width="11.5546875" style="338"/>
    <col min="21" max="21" width="11.6640625" style="338" bestFit="1" customWidth="1"/>
    <col min="22" max="22" width="11.5546875" style="338"/>
    <col min="23" max="23" width="22.21875" style="338" bestFit="1" customWidth="1"/>
    <col min="24" max="24" width="19.5546875" style="338" customWidth="1"/>
    <col min="25" max="25" width="19.5546875" style="338" bestFit="1" customWidth="1"/>
    <col min="26" max="26" width="11.77734375" style="338" bestFit="1" customWidth="1"/>
    <col min="27" max="29" width="12.88671875" style="338" customWidth="1"/>
    <col min="30" max="16384" width="11.5546875" style="338"/>
  </cols>
  <sheetData>
    <row r="1" spans="1:31" s="524" customFormat="1" ht="47.25" x14ac:dyDescent="0.3">
      <c r="A1" s="524" t="s">
        <v>376</v>
      </c>
      <c r="B1" s="524" t="s">
        <v>377</v>
      </c>
      <c r="C1" s="386" t="s">
        <v>378</v>
      </c>
      <c r="D1" s="524" t="s">
        <v>285</v>
      </c>
      <c r="E1" s="524" t="s">
        <v>379</v>
      </c>
      <c r="F1" s="524" t="s">
        <v>304</v>
      </c>
      <c r="G1" s="524" t="s">
        <v>380</v>
      </c>
      <c r="H1" s="555" t="s">
        <v>381</v>
      </c>
      <c r="I1" s="555" t="s">
        <v>2332</v>
      </c>
      <c r="J1" s="555" t="s">
        <v>382</v>
      </c>
      <c r="K1" s="555" t="s">
        <v>383</v>
      </c>
      <c r="L1" s="524" t="s">
        <v>388</v>
      </c>
      <c r="M1" s="524" t="s">
        <v>392</v>
      </c>
      <c r="N1" s="524" t="s">
        <v>395</v>
      </c>
      <c r="O1" s="524" t="s">
        <v>1137</v>
      </c>
      <c r="P1" s="524" t="s">
        <v>1142</v>
      </c>
      <c r="Q1" s="524" t="s">
        <v>1156</v>
      </c>
      <c r="R1" s="524" t="s">
        <v>1157</v>
      </c>
      <c r="S1" s="555" t="s">
        <v>263</v>
      </c>
      <c r="T1" s="555" t="s">
        <v>1174</v>
      </c>
      <c r="U1" s="524" t="s">
        <v>2048</v>
      </c>
      <c r="V1" s="524" t="s">
        <v>377</v>
      </c>
      <c r="W1" s="556" t="s">
        <v>2224</v>
      </c>
      <c r="X1" s="556"/>
      <c r="Y1" s="556"/>
      <c r="Z1" s="556"/>
      <c r="AA1" s="556"/>
      <c r="AB1" s="556"/>
      <c r="AD1" s="555" t="s">
        <v>261</v>
      </c>
    </row>
    <row r="2" spans="1:31" ht="16.5" x14ac:dyDescent="0.3">
      <c r="A2" s="338" t="s">
        <v>2292</v>
      </c>
      <c r="B2" s="338" t="s">
        <v>278</v>
      </c>
      <c r="C2" s="447">
        <v>2788402161.0039997</v>
      </c>
      <c r="D2" s="557">
        <f>+C2/C3</f>
        <v>529.58999999999992</v>
      </c>
      <c r="E2" s="338" t="s">
        <v>306</v>
      </c>
      <c r="F2" s="338" t="s">
        <v>316</v>
      </c>
      <c r="G2" s="338" t="s">
        <v>160</v>
      </c>
      <c r="H2" s="338" t="s">
        <v>2330</v>
      </c>
      <c r="I2" s="338" t="str">
        <f>+DatosALeerBPM!I8</f>
        <v>Es generador</v>
      </c>
      <c r="J2" s="558" t="s">
        <v>384</v>
      </c>
      <c r="K2" s="338" t="s">
        <v>373</v>
      </c>
      <c r="L2" s="338" t="s">
        <v>389</v>
      </c>
      <c r="M2" s="338" t="s">
        <v>393</v>
      </c>
      <c r="N2" s="338" t="s">
        <v>396</v>
      </c>
      <c r="O2" s="338" t="s">
        <v>1139</v>
      </c>
      <c r="P2" s="338" t="s">
        <v>1143</v>
      </c>
      <c r="Q2" s="338" t="s">
        <v>1153</v>
      </c>
      <c r="R2" s="338" t="s">
        <v>1135</v>
      </c>
      <c r="S2" s="347" t="s">
        <v>1166</v>
      </c>
      <c r="T2" s="338" t="s">
        <v>1175</v>
      </c>
      <c r="U2" s="338" t="s">
        <v>160</v>
      </c>
      <c r="V2" s="338" t="s">
        <v>309</v>
      </c>
    </row>
    <row r="3" spans="1:31" ht="16.5" x14ac:dyDescent="0.3">
      <c r="A3" s="338" t="s">
        <v>2293</v>
      </c>
      <c r="B3" s="338" t="s">
        <v>281</v>
      </c>
      <c r="C3" s="447">
        <v>5265209.2392303478</v>
      </c>
      <c r="E3" s="338" t="s">
        <v>318</v>
      </c>
      <c r="F3" s="338" t="s">
        <v>310</v>
      </c>
      <c r="G3" s="338" t="s">
        <v>1</v>
      </c>
      <c r="H3" s="338" t="s">
        <v>2333</v>
      </c>
      <c r="I3" s="338" t="str">
        <f>+DatosALeerBPM!I9</f>
        <v>Es No generador de bajo riesgo</v>
      </c>
      <c r="J3" s="558" t="s">
        <v>176</v>
      </c>
      <c r="K3" s="338" t="s">
        <v>372</v>
      </c>
      <c r="L3" s="338" t="s">
        <v>390</v>
      </c>
      <c r="M3" s="338" t="s">
        <v>1</v>
      </c>
      <c r="N3" s="338" t="s">
        <v>397</v>
      </c>
      <c r="O3" s="338" t="s">
        <v>1140</v>
      </c>
      <c r="P3" s="338" t="s">
        <v>1144</v>
      </c>
      <c r="Q3" s="338" t="s">
        <v>1154</v>
      </c>
      <c r="R3" s="338" t="s">
        <v>1158</v>
      </c>
      <c r="S3" s="347" t="s">
        <v>1167</v>
      </c>
      <c r="T3" s="338" t="s">
        <v>260</v>
      </c>
      <c r="U3" s="338" t="s">
        <v>1</v>
      </c>
    </row>
    <row r="4" spans="1:31" x14ac:dyDescent="0.3">
      <c r="A4" s="338" t="s">
        <v>2294</v>
      </c>
      <c r="B4" s="559" t="s">
        <v>385</v>
      </c>
      <c r="C4" s="387">
        <v>42460</v>
      </c>
      <c r="E4" s="338" t="s">
        <v>343</v>
      </c>
      <c r="H4" s="338" t="s">
        <v>2334</v>
      </c>
      <c r="I4" s="338" t="str">
        <f>+DatosALeerBPM!I10</f>
        <v>Es No generador de alto riesgo</v>
      </c>
      <c r="M4" s="338" t="s">
        <v>387</v>
      </c>
      <c r="O4" s="338" t="s">
        <v>1136</v>
      </c>
      <c r="P4" s="338" t="s">
        <v>1145</v>
      </c>
      <c r="Q4" s="338" t="s">
        <v>1149</v>
      </c>
      <c r="S4" s="347" t="s">
        <v>1168</v>
      </c>
      <c r="T4" s="338" t="s">
        <v>1176</v>
      </c>
      <c r="U4" s="338" t="str">
        <f>+O4</f>
        <v>Sub Comité de Crédito</v>
      </c>
      <c r="V4" s="338" t="s">
        <v>314</v>
      </c>
      <c r="W4" s="575" t="s">
        <v>2223</v>
      </c>
      <c r="X4" s="576" t="e">
        <f>+VLOOKUP(CARATULA!M5,MAPEO!B:K,10,0)</f>
        <v>#N/A</v>
      </c>
      <c r="Y4" s="577" t="e">
        <f>VLOOKUP(TRUE,'CRITERIOS DE CARATULA'!$Z$9:$AB$19,3,0)</f>
        <v>#N/A</v>
      </c>
      <c r="Z4" s="576" t="e">
        <f>VLOOKUP(TRUE,'CRITERIOS DE CARATULA'!$Z$9:$AB$19,2,0)</f>
        <v>#N/A</v>
      </c>
      <c r="AA4" s="578" t="e">
        <f>VLOOKUP(TRUE,'CRITERIOS DE CARATULA'!$Z$9:$AC$19,4,0)</f>
        <v>#N/A</v>
      </c>
      <c r="AB4" s="579"/>
      <c r="AC4" s="580"/>
      <c r="AD4" s="338" t="s">
        <v>2231</v>
      </c>
      <c r="AE4" s="338" t="b">
        <f>AND(CARATULA!S19='CRITERIOS DE CARATULA'!B2,CARATULA!S20='CRITERIOS DE CARATULA'!B2,CARATULA!S21='CRITERIOS DE CARATULA'!B2,CARATULA!S22='CRITERIOS DE CARATULA'!B2,CARATULA!S23='CRITERIOS DE CARATULA'!B2,CARATULA!S24='CRITERIOS DE CARATULA'!B2,CARATULA!S25='CRITERIOS DE CARATULA'!B2,CARATULA!S26='CRITERIOS DE CARATULA'!B2,CARATULA!S27='CRITERIOS DE CARATULA'!B2,CARATULA!S28='CRITERIOS DE CARATULA'!B2)</f>
        <v>0</v>
      </c>
    </row>
    <row r="5" spans="1:31" ht="16.5" x14ac:dyDescent="0.3">
      <c r="B5" s="560">
        <v>0.02</v>
      </c>
      <c r="C5" s="561">
        <f>+($C$2/0.2)*0.02</f>
        <v>278840216.10039997</v>
      </c>
      <c r="H5" s="338" t="s">
        <v>2331</v>
      </c>
      <c r="I5" s="338" t="str">
        <f>+DatosALeerBPM!I11</f>
        <v>No Aplica</v>
      </c>
      <c r="M5" s="558">
        <f ca="1">COUNTIF(CARATULA!$B$19:$B$28,'CRITERIOS DE CARATULA'!$M$4)</f>
        <v>0</v>
      </c>
      <c r="O5" s="338" t="s">
        <v>1138</v>
      </c>
      <c r="P5" s="338" t="s">
        <v>1146</v>
      </c>
      <c r="Q5" s="338" t="s">
        <v>1150</v>
      </c>
      <c r="S5" s="347" t="s">
        <v>1169</v>
      </c>
      <c r="T5" s="338" t="s">
        <v>1177</v>
      </c>
      <c r="U5" s="338" t="str">
        <f>+O10</f>
        <v>Sub Comité de Crédito *</v>
      </c>
    </row>
    <row r="6" spans="1:31" x14ac:dyDescent="0.3">
      <c r="B6" s="560">
        <v>0.02</v>
      </c>
      <c r="C6" s="561">
        <f>+($C$3/0.2)*0.02</f>
        <v>526520.9239230348</v>
      </c>
      <c r="O6" s="338" t="s">
        <v>1141</v>
      </c>
      <c r="P6" s="338" t="s">
        <v>1147</v>
      </c>
      <c r="Q6" s="338" t="s">
        <v>1150</v>
      </c>
      <c r="S6" s="347" t="s">
        <v>1170</v>
      </c>
      <c r="T6" s="338" t="s">
        <v>17</v>
      </c>
      <c r="U6" s="338" t="str">
        <f>+O11</f>
        <v>Sub Comité de Crédito **</v>
      </c>
      <c r="W6" s="581" t="s">
        <v>2209</v>
      </c>
      <c r="X6" s="582" t="s">
        <v>2210</v>
      </c>
      <c r="Y6" s="583"/>
      <c r="Z6" s="583"/>
      <c r="AA6" s="583"/>
      <c r="AB6" s="583"/>
      <c r="AC6" s="584"/>
    </row>
    <row r="7" spans="1:31" x14ac:dyDescent="0.3">
      <c r="B7" s="560">
        <v>0.05</v>
      </c>
      <c r="C7" s="561">
        <f>+($C$2/0.2)*0.05</f>
        <v>697100540.25099993</v>
      </c>
      <c r="O7" s="338" t="s">
        <v>1159</v>
      </c>
      <c r="P7" s="338" t="s">
        <v>1148</v>
      </c>
      <c r="Q7" s="338" t="s">
        <v>1150</v>
      </c>
      <c r="S7" s="347" t="s">
        <v>1171</v>
      </c>
      <c r="U7" s="338" t="str">
        <f>+O12</f>
        <v>Sub Comité de Crédito ***</v>
      </c>
      <c r="W7" s="585"/>
      <c r="X7" s="585"/>
      <c r="Y7" s="585"/>
      <c r="Z7" s="585"/>
      <c r="AA7" s="585"/>
      <c r="AB7" s="585"/>
      <c r="AC7" s="585"/>
    </row>
    <row r="8" spans="1:31" x14ac:dyDescent="0.3">
      <c r="B8" s="560">
        <v>0.05</v>
      </c>
      <c r="C8" s="561">
        <f>+($C$3/0.2)*0.05</f>
        <v>1316302.3098075869</v>
      </c>
      <c r="O8" s="338" t="s">
        <v>1160</v>
      </c>
      <c r="Q8" s="338" t="s">
        <v>1152</v>
      </c>
      <c r="S8" s="347" t="s">
        <v>1172</v>
      </c>
      <c r="U8" s="338" t="b">
        <f>+OR(CARATULA!C325='CRITERIOS DE CARATULA'!U4,CARATULA!C325='CRITERIOS DE CARATULA'!U5,CARATULA!C325='CRITERIOS DE CARATULA'!U6,CARATULA!C325='CRITERIOS DE CARATULA'!U7)</f>
        <v>0</v>
      </c>
      <c r="W8" s="586" t="s">
        <v>2211</v>
      </c>
      <c r="X8" s="586" t="s">
        <v>2212</v>
      </c>
      <c r="Y8" s="586" t="s">
        <v>2213</v>
      </c>
      <c r="Z8" s="586"/>
      <c r="AA8" s="587" t="s">
        <v>2099</v>
      </c>
      <c r="AB8" s="586" t="s">
        <v>2214</v>
      </c>
      <c r="AC8" s="586" t="s">
        <v>109</v>
      </c>
    </row>
    <row r="9" spans="1:31" x14ac:dyDescent="0.3">
      <c r="B9" s="560">
        <v>5.0000000000000001E-3</v>
      </c>
      <c r="C9" s="561">
        <f>+($C$2/0.2)*0.005</f>
        <v>69710054.025099993</v>
      </c>
      <c r="O9" s="338" t="s">
        <v>1161</v>
      </c>
      <c r="P9" s="338" t="s">
        <v>1151</v>
      </c>
      <c r="Q9" s="338" t="s">
        <v>1155</v>
      </c>
      <c r="S9" s="347" t="s">
        <v>1173</v>
      </c>
      <c r="U9" s="338" t="s">
        <v>2049</v>
      </c>
      <c r="W9" s="588">
        <f>+ACEPTACION!D104</f>
        <v>0</v>
      </c>
      <c r="X9" s="588">
        <f>+ACEPTACION!D136*D2</f>
        <v>0</v>
      </c>
      <c r="Y9" s="588">
        <f>+ACEPTACION!F244</f>
        <v>0</v>
      </c>
      <c r="Z9" s="575" t="e">
        <f>+IF(X4=2,TRUE,FALSE)</f>
        <v>#N/A</v>
      </c>
      <c r="AA9" s="588">
        <f>((W9/100*0.6)+(X9/1785000000*0.3)+(Y9/1115000000*0.1))*100</f>
        <v>0</v>
      </c>
      <c r="AB9" s="577" t="str">
        <f>IF(AA9=0,"No especificado",IF(AA9&lt;=10,"Micro",IF(AA9&lt;=35,"Pequeña",IF(AA9&lt;=100,"Mediana","Grande"))))</f>
        <v>No especificado</v>
      </c>
      <c r="AC9" s="577" t="s">
        <v>2226</v>
      </c>
    </row>
    <row r="10" spans="1:31" x14ac:dyDescent="0.3">
      <c r="B10" s="560">
        <v>5.0000000000000001E-3</v>
      </c>
      <c r="C10" s="561">
        <f>+($C$3/0.2)*0.005</f>
        <v>131630.2309807587</v>
      </c>
      <c r="O10" s="338" t="s">
        <v>1162</v>
      </c>
      <c r="U10" s="338" t="b">
        <f>+OR(CARATULA!M325='CRITERIOS DE CARATULA'!U2,CARATULA!M325='CRITERIOS DE CARATULA'!U3)</f>
        <v>0</v>
      </c>
      <c r="W10" s="585"/>
      <c r="X10" s="585"/>
      <c r="Y10" s="585"/>
      <c r="Z10" s="585"/>
      <c r="AA10" s="585"/>
      <c r="AB10" s="585"/>
      <c r="AC10" s="585"/>
    </row>
    <row r="11" spans="1:31" x14ac:dyDescent="0.3">
      <c r="B11" s="338">
        <f>+C3*C11</f>
        <v>4738688.3153073136</v>
      </c>
      <c r="C11" s="338">
        <v>0.9</v>
      </c>
      <c r="O11" s="338" t="s">
        <v>1163</v>
      </c>
      <c r="U11" s="338" t="str">
        <f>+O5</f>
        <v>Comité de Crédito</v>
      </c>
      <c r="W11" s="581" t="s">
        <v>2215</v>
      </c>
      <c r="X11" s="582" t="s">
        <v>2216</v>
      </c>
      <c r="Y11" s="583"/>
      <c r="Z11" s="583"/>
      <c r="AA11" s="583"/>
      <c r="AB11" s="583"/>
      <c r="AC11" s="584"/>
    </row>
    <row r="12" spans="1:31" x14ac:dyDescent="0.3">
      <c r="B12" s="338" t="b">
        <f ca="1">+AND(CARATULA!S34='CRITERIOS DE CARATULA'!B3,CARATULA!T34&gt;'CRITERIOS DE CARATULA'!B11)</f>
        <v>0</v>
      </c>
      <c r="O12" s="338" t="s">
        <v>1164</v>
      </c>
      <c r="U12" s="338" t="s">
        <v>2050</v>
      </c>
      <c r="W12" s="585"/>
      <c r="X12" s="585"/>
      <c r="Y12" s="585"/>
      <c r="Z12" s="585"/>
      <c r="AA12" s="585"/>
      <c r="AB12" s="585"/>
      <c r="AC12" s="585"/>
    </row>
    <row r="13" spans="1:31" x14ac:dyDescent="0.3">
      <c r="B13" s="338" t="b">
        <f ca="1">+CARATULA!T34&gt;CARATULA!T37</f>
        <v>0</v>
      </c>
      <c r="W13" s="586" t="s">
        <v>2211</v>
      </c>
      <c r="X13" s="586" t="s">
        <v>2212</v>
      </c>
      <c r="Y13" s="589" t="s">
        <v>2217</v>
      </c>
      <c r="Z13" s="589"/>
      <c r="AA13" s="589" t="s">
        <v>2099</v>
      </c>
      <c r="AB13" s="589" t="s">
        <v>2214</v>
      </c>
      <c r="AC13" s="586" t="s">
        <v>109</v>
      </c>
    </row>
    <row r="14" spans="1:31" x14ac:dyDescent="0.3">
      <c r="B14" s="338" t="b">
        <f ca="1">+OR(B12=TRUE,B13=TRUE)</f>
        <v>0</v>
      </c>
      <c r="W14" s="588">
        <f>+ACEPTACION!D104</f>
        <v>0</v>
      </c>
      <c r="X14" s="588">
        <f>+ACEPTACION!D136*D2</f>
        <v>0</v>
      </c>
      <c r="Y14" s="588">
        <f>+ACEPTACION!F245*D2</f>
        <v>0</v>
      </c>
      <c r="Z14" s="575" t="e">
        <f>+IF(OR(X4=1,X4=3)=TRUE,TRUE,FALSE)</f>
        <v>#N/A</v>
      </c>
      <c r="AA14" s="588">
        <f>((W14/30*0.6)+(X14/3084000000*0.3)+(Y14/964000000*0.1))*100</f>
        <v>0</v>
      </c>
      <c r="AB14" s="577" t="str">
        <f>IF(AA14=0,"No especificado",IF(AA14&lt;=10,"Micro",IF(AA14&lt;=35,"Pequeña",IF(AA14&lt;=100,"Mediana","Grande"))))</f>
        <v>No especificado</v>
      </c>
      <c r="AC14" s="577" t="s">
        <v>2227</v>
      </c>
    </row>
    <row r="15" spans="1:31" x14ac:dyDescent="0.3">
      <c r="W15" s="585"/>
      <c r="X15" s="585"/>
      <c r="Y15" s="585"/>
      <c r="Z15" s="585"/>
      <c r="AA15" s="585"/>
      <c r="AB15" s="585"/>
      <c r="AC15" s="585"/>
    </row>
    <row r="16" spans="1:31" x14ac:dyDescent="0.3">
      <c r="W16" s="590" t="s">
        <v>2218</v>
      </c>
      <c r="X16" s="582" t="s">
        <v>2219</v>
      </c>
      <c r="Y16" s="583"/>
      <c r="Z16" s="583"/>
      <c r="AA16" s="583"/>
      <c r="AB16" s="583"/>
      <c r="AC16" s="584"/>
    </row>
    <row r="17" spans="23:29" x14ac:dyDescent="0.3">
      <c r="W17" s="585"/>
      <c r="X17" s="585"/>
      <c r="Y17" s="585"/>
      <c r="Z17" s="585"/>
      <c r="AA17" s="585"/>
      <c r="AB17" s="585"/>
      <c r="AC17" s="585"/>
    </row>
    <row r="18" spans="23:29" x14ac:dyDescent="0.3">
      <c r="W18" s="586" t="s">
        <v>2211</v>
      </c>
      <c r="X18" s="586" t="s">
        <v>2212</v>
      </c>
      <c r="Y18" s="591" t="s">
        <v>2217</v>
      </c>
      <c r="Z18" s="591"/>
      <c r="AA18" s="591" t="s">
        <v>2099</v>
      </c>
      <c r="AB18" s="589" t="s">
        <v>2214</v>
      </c>
      <c r="AC18" s="586" t="s">
        <v>109</v>
      </c>
    </row>
    <row r="19" spans="23:29" x14ac:dyDescent="0.3">
      <c r="W19" s="588">
        <f>+ACEPTACION!D104</f>
        <v>0</v>
      </c>
      <c r="X19" s="588">
        <f>+ACEPTACION!D136*D2</f>
        <v>0</v>
      </c>
      <c r="Y19" s="588">
        <f>+ACEPTACION!F245*D2</f>
        <v>0</v>
      </c>
      <c r="Z19" s="575" t="e">
        <f>+IF(X4=4,TRUE,FALSE)</f>
        <v>#N/A</v>
      </c>
      <c r="AA19" s="588">
        <f>((W19/50*0.6)+(X19/3084000000*0.3)+(Y19/964000000*0.1))*100</f>
        <v>0</v>
      </c>
      <c r="AB19" s="577" t="str">
        <f>IF(AA19=0,"No especificado",IF(AA19&lt;=10,"Micro",IF(AA19&lt;=35,"Pequeña",IF(AA19&lt;=100,"Mediana","Grande"))))</f>
        <v>No especificado</v>
      </c>
      <c r="AC19" s="577" t="s">
        <v>2228</v>
      </c>
    </row>
  </sheetData>
  <sheetProtection algorithmName="SHA-512" hashValue="XCbAnUTMAWPlBGIe8cNzBYK4urec7npflmZ0PMag5EbVCM2hGqdINYnVyiVC3FeGbk/lwZBqFxlkPekw8TaQdw==" saltValue="UP5/pEzZYtZY+FI9U/5x2g==" spinCount="100000" sheet="1" objects="1" scenarios="1" selectLockedCells="1" selectUnlockedCells="1"/>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B1:AL60"/>
  <sheetViews>
    <sheetView showGridLines="0" showRowColHeaders="0" zoomScale="70" zoomScaleNormal="70" workbookViewId="0">
      <pane xSplit="2" ySplit="5" topLeftCell="C6" activePane="bottomRight" state="frozenSplit"/>
      <selection activeCell="B7" sqref="B7:J7"/>
      <selection pane="topRight" activeCell="B7" sqref="B7:J7"/>
      <selection pane="bottomLeft" activeCell="B7" sqref="B7:J7"/>
      <selection pane="bottomRight" activeCell="E17" sqref="E17"/>
    </sheetView>
  </sheetViews>
  <sheetFormatPr baseColWidth="10" defaultRowHeight="15.75" x14ac:dyDescent="0.3"/>
  <cols>
    <col min="1" max="1" width="2.6640625" style="6" bestFit="1" customWidth="1"/>
    <col min="2" max="2" width="50.109375" style="6" customWidth="1"/>
    <col min="3" max="7" width="33.44140625" style="396" customWidth="1"/>
    <col min="8" max="8" width="11.5546875" style="169"/>
    <col min="9" max="9" width="11.5546875" style="336" hidden="1" customWidth="1" collapsed="1"/>
    <col min="10" max="11" width="11.5546875" style="336" hidden="1" customWidth="1"/>
    <col min="12" max="12" width="16.6640625" style="336" hidden="1" customWidth="1"/>
    <col min="13" max="15" width="11.5546875" style="336" hidden="1" customWidth="1"/>
    <col min="16" max="16" width="32.77734375" style="336" hidden="1" customWidth="1"/>
    <col min="17" max="17" width="11.5546875" style="336" hidden="1" customWidth="1"/>
    <col min="18" max="22" width="14.109375" style="336" hidden="1" customWidth="1"/>
    <col min="23" max="32" width="11.5546875" style="336" hidden="1" customWidth="1"/>
    <col min="33" max="33" width="33" style="336" hidden="1" customWidth="1"/>
    <col min="34" max="37" width="11.5546875" style="336" hidden="1" customWidth="1"/>
    <col min="38" max="38" width="11.5546875" style="108" customWidth="1"/>
    <col min="39" max="44" width="11.5546875" style="6" customWidth="1"/>
    <col min="45" max="16384" width="11.5546875" style="6"/>
  </cols>
  <sheetData>
    <row r="1" spans="2:38" s="229" customFormat="1" ht="24" x14ac:dyDescent="0.4">
      <c r="B1" s="837" t="s">
        <v>146</v>
      </c>
      <c r="C1" s="837"/>
      <c r="D1" s="837"/>
      <c r="E1" s="837"/>
      <c r="F1" s="837"/>
      <c r="G1" s="837"/>
      <c r="H1" s="530"/>
      <c r="I1" s="355"/>
      <c r="J1" s="355"/>
      <c r="K1" s="355"/>
      <c r="L1" s="355"/>
      <c r="M1" s="355"/>
      <c r="N1" s="355"/>
      <c r="O1" s="355"/>
      <c r="P1" s="355"/>
      <c r="Q1" s="355"/>
      <c r="R1" s="355"/>
      <c r="S1" s="355"/>
      <c r="T1" s="355"/>
      <c r="U1" s="355"/>
      <c r="V1" s="355"/>
      <c r="W1" s="355"/>
      <c r="X1" s="355"/>
      <c r="Y1" s="355"/>
      <c r="Z1" s="355"/>
      <c r="AA1" s="355"/>
      <c r="AB1" s="355"/>
      <c r="AC1" s="355"/>
      <c r="AD1" s="355"/>
      <c r="AE1" s="355"/>
      <c r="AF1" s="355"/>
      <c r="AG1" s="355"/>
      <c r="AH1" s="355"/>
      <c r="AI1" s="355"/>
      <c r="AJ1" s="355"/>
      <c r="AK1" s="355"/>
      <c r="AL1" s="531"/>
    </row>
    <row r="2" spans="2:38" x14ac:dyDescent="0.3">
      <c r="B2" s="58"/>
      <c r="H2" s="108"/>
    </row>
    <row r="3" spans="2:38" s="158" customFormat="1" ht="19.5" x14ac:dyDescent="0.3">
      <c r="B3" s="156"/>
      <c r="C3" s="838" t="s">
        <v>0</v>
      </c>
      <c r="D3" s="838"/>
      <c r="E3" s="838"/>
      <c r="F3" s="838"/>
      <c r="G3" s="157"/>
      <c r="I3" s="336"/>
      <c r="J3" s="336"/>
      <c r="K3" s="336"/>
      <c r="L3" s="336"/>
      <c r="M3" s="337"/>
      <c r="N3" s="338"/>
      <c r="O3" s="338"/>
      <c r="P3" s="338"/>
      <c r="Q3" s="338"/>
      <c r="R3" s="338"/>
      <c r="S3" s="338"/>
      <c r="T3" s="338"/>
      <c r="U3" s="338"/>
      <c r="V3" s="338"/>
      <c r="W3" s="338"/>
      <c r="X3" s="338"/>
      <c r="Y3" s="338"/>
      <c r="Z3" s="338"/>
      <c r="AA3" s="338"/>
      <c r="AB3" s="338"/>
      <c r="AC3" s="338"/>
      <c r="AD3" s="338"/>
      <c r="AE3" s="338"/>
      <c r="AF3" s="338"/>
      <c r="AG3" s="338"/>
      <c r="AH3" s="338"/>
      <c r="AI3" s="338"/>
      <c r="AJ3" s="338"/>
      <c r="AK3" s="338"/>
    </row>
    <row r="5" spans="2:38" s="230" customFormat="1" x14ac:dyDescent="0.3">
      <c r="B5" s="85"/>
      <c r="C5" s="85" t="str">
        <f>+'CRITERIOS DE SELECCION'!C4</f>
        <v>AMPLIADA</v>
      </c>
      <c r="D5" s="85" t="str">
        <f>+'CRITERIOS DE SELECCION'!D4</f>
        <v>ESTANDAR</v>
      </c>
      <c r="E5" s="85" t="str">
        <f>+'CRITERIOS DE SELECCION'!E4</f>
        <v>BASICA</v>
      </c>
      <c r="F5" s="85" t="str">
        <f>+'CRITERIOS DE SELECCION'!F4</f>
        <v>RESTRINGIDA</v>
      </c>
      <c r="G5" s="85" t="str">
        <f>+'CRITERIOS DE SELECCION'!G4</f>
        <v>FMO</v>
      </c>
      <c r="H5" s="108"/>
      <c r="I5" s="356" t="s">
        <v>250</v>
      </c>
      <c r="J5" s="336"/>
      <c r="K5" s="336"/>
      <c r="L5" s="336"/>
      <c r="M5" s="336"/>
      <c r="N5" s="336"/>
      <c r="O5" s="336"/>
      <c r="P5" s="336"/>
      <c r="Q5" s="336"/>
      <c r="R5" s="336"/>
      <c r="S5" s="336"/>
      <c r="T5" s="336"/>
      <c r="U5" s="336"/>
      <c r="V5" s="336"/>
      <c r="W5" s="336"/>
      <c r="X5" s="336"/>
      <c r="Y5" s="336"/>
      <c r="Z5" s="336"/>
      <c r="AA5" s="336"/>
      <c r="AB5" s="336"/>
      <c r="AC5" s="336"/>
      <c r="AD5" s="336"/>
      <c r="AE5" s="336"/>
      <c r="AF5" s="336"/>
      <c r="AG5" s="336"/>
      <c r="AH5" s="336"/>
      <c r="AI5" s="336"/>
      <c r="AJ5" s="336"/>
      <c r="AK5" s="336"/>
      <c r="AL5" s="108"/>
    </row>
    <row r="6" spans="2:38" x14ac:dyDescent="0.3">
      <c r="B6" s="58" t="s">
        <v>102</v>
      </c>
      <c r="C6" s="85" t="s">
        <v>220</v>
      </c>
      <c r="D6" s="85" t="s">
        <v>220</v>
      </c>
      <c r="E6" s="85" t="s">
        <v>220</v>
      </c>
      <c r="F6" s="85" t="s">
        <v>220</v>
      </c>
      <c r="G6" s="85" t="s">
        <v>220</v>
      </c>
      <c r="H6" s="108"/>
      <c r="AG6" s="836" t="s">
        <v>253</v>
      </c>
      <c r="AH6" s="836"/>
      <c r="AI6" s="836"/>
      <c r="AJ6" s="836"/>
    </row>
    <row r="7" spans="2:38" x14ac:dyDescent="0.3">
      <c r="B7" s="83"/>
      <c r="C7" s="231"/>
      <c r="D7" s="231"/>
      <c r="E7" s="231"/>
      <c r="F7" s="231"/>
      <c r="G7" s="231"/>
      <c r="H7" s="108"/>
    </row>
    <row r="8" spans="2:38" x14ac:dyDescent="0.3">
      <c r="B8" s="136" t="s">
        <v>147</v>
      </c>
      <c r="C8" s="231"/>
      <c r="D8" s="231"/>
      <c r="E8" s="231"/>
      <c r="F8" s="231"/>
      <c r="G8" s="231"/>
      <c r="H8" s="108"/>
      <c r="R8" s="524" t="s">
        <v>18</v>
      </c>
      <c r="S8" s="524" t="s">
        <v>19</v>
      </c>
      <c r="T8" s="524" t="s">
        <v>21</v>
      </c>
      <c r="U8" s="524" t="s">
        <v>20</v>
      </c>
      <c r="V8" s="524" t="s">
        <v>17</v>
      </c>
      <c r="Y8" s="524" t="s">
        <v>18</v>
      </c>
      <c r="Z8" s="524" t="s">
        <v>19</v>
      </c>
      <c r="AA8" s="524" t="s">
        <v>21</v>
      </c>
      <c r="AB8" s="524" t="s">
        <v>20</v>
      </c>
      <c r="AC8" s="524" t="s">
        <v>17</v>
      </c>
    </row>
    <row r="9" spans="2:38" x14ac:dyDescent="0.3">
      <c r="B9" s="83"/>
      <c r="C9" s="231"/>
      <c r="D9" s="231"/>
      <c r="E9" s="231"/>
      <c r="F9" s="231"/>
      <c r="G9" s="231"/>
      <c r="H9" s="108"/>
      <c r="AG9" s="357" t="str">
        <f>+ACEPTACION!B249</f>
        <v>FINANCIAMENTO DE LA OPERACIÓN</v>
      </c>
      <c r="AH9" s="357" t="str">
        <f>+ACEPTACION!C249</f>
        <v>LINEA DE CREDITO GLOBAL:</v>
      </c>
      <c r="AJ9" s="358">
        <f>_xlfn.CEILING.MATH((+IF(ACEPTACION!$F$214="FMO","0",(IF(ACEPTACION!$F$214='CRITERIOS DE OFERTA'!$E$3,'CRITERIOS DE OFERTA'!$K$5,(IF(ACEPTACION!$F$214='CRITERIOS DE OFERTA'!$L$3,'CRITERIOS DE OFERTA'!$L$5,(IF(ACEPTACION!$F$214='CRITERIOS DE OFERTA'!$M$3,'CRITERIOS DE OFERTA'!$M$5,'CRITERIOS DE OFERTA'!$N$5)))))))),+'CRITERIOS DE OFERTA'!C3)</f>
        <v>0</v>
      </c>
    </row>
    <row r="10" spans="2:38" x14ac:dyDescent="0.3">
      <c r="B10" s="81" t="s">
        <v>148</v>
      </c>
      <c r="C10" s="145"/>
      <c r="D10" s="145" t="s">
        <v>149</v>
      </c>
      <c r="E10" s="145" t="s">
        <v>150</v>
      </c>
      <c r="F10" s="145" t="s">
        <v>151</v>
      </c>
      <c r="G10" s="145" t="s">
        <v>152</v>
      </c>
      <c r="H10" s="108"/>
      <c r="P10" s="336">
        <f>+ACEPTACION!D97</f>
        <v>0</v>
      </c>
      <c r="R10" s="350">
        <f t="shared" ref="R10:V11" si="0">+IF($P10=C10,1,"")</f>
        <v>1</v>
      </c>
      <c r="S10" s="350" t="str">
        <f t="shared" si="0"/>
        <v/>
      </c>
      <c r="T10" s="350" t="str">
        <f t="shared" si="0"/>
        <v/>
      </c>
      <c r="U10" s="350" t="str">
        <f t="shared" si="0"/>
        <v/>
      </c>
      <c r="V10" s="350" t="str">
        <f t="shared" si="0"/>
        <v/>
      </c>
      <c r="Y10" s="359">
        <f>+ACEPTACION!F93</f>
        <v>5</v>
      </c>
      <c r="Z10" s="359">
        <f>+ACEPTACION!G93</f>
        <v>0</v>
      </c>
      <c r="AA10" s="359">
        <f>+ACEPTACION!H93</f>
        <v>0</v>
      </c>
      <c r="AB10" s="359">
        <f>+ACEPTACION!I93</f>
        <v>1</v>
      </c>
      <c r="AC10" s="359">
        <f>+ACEPTACION!J93</f>
        <v>1</v>
      </c>
      <c r="AG10" s="357" t="str">
        <f>+ACEPTACION!B250</f>
        <v>Capital de trabajo</v>
      </c>
      <c r="AH10" s="357" t="str">
        <f>+ACEPTACION!C250</f>
        <v>Libre / Sobregiro CC / TCR</v>
      </c>
      <c r="AJ10" s="360">
        <f>_xlfn.CEILING.MATH((+IF(ACEPTACION!$F$214="FMO","0",(IF(ACEPTACION!$F$214='CRITERIOS DE OFERTA'!$E$3,'CRITERIOS DE OFERTA'!K7,(IF(ACEPTACION!$F$214='CRITERIOS DE OFERTA'!$L$3,'CRITERIOS DE OFERTA'!L7,(IF(ACEPTACION!$F$214='CRITERIOS DE OFERTA'!$M$3,'CRITERIOS DE OFERTA'!M7,'CRITERIOS DE OFERTA'!N7)))))))),+'CRITERIOS DE OFERTA'!C3)</f>
        <v>0</v>
      </c>
    </row>
    <row r="11" spans="2:38" x14ac:dyDescent="0.3">
      <c r="B11" s="81" t="s">
        <v>153</v>
      </c>
      <c r="C11" s="178"/>
      <c r="D11" s="145" t="s">
        <v>149</v>
      </c>
      <c r="E11" s="145" t="s">
        <v>150</v>
      </c>
      <c r="F11" s="145" t="s">
        <v>151</v>
      </c>
      <c r="G11" s="145" t="s">
        <v>152</v>
      </c>
      <c r="H11" s="108"/>
      <c r="P11" s="336">
        <f>+ACEPTACION!D103</f>
        <v>0</v>
      </c>
      <c r="R11" s="350">
        <f t="shared" si="0"/>
        <v>1</v>
      </c>
      <c r="S11" s="350" t="str">
        <f t="shared" si="0"/>
        <v/>
      </c>
      <c r="T11" s="350" t="str">
        <f t="shared" si="0"/>
        <v/>
      </c>
      <c r="U11" s="350" t="str">
        <f t="shared" si="0"/>
        <v/>
      </c>
      <c r="V11" s="350" t="str">
        <f t="shared" si="0"/>
        <v/>
      </c>
      <c r="Y11" s="359">
        <f>+ACEPTACION!F112</f>
        <v>2</v>
      </c>
      <c r="Z11" s="359">
        <f>+ACEPTACION!G112</f>
        <v>1</v>
      </c>
      <c r="AA11" s="359">
        <f>+ACEPTACION!H112</f>
        <v>0</v>
      </c>
      <c r="AB11" s="359">
        <f>+ACEPTACION!I112</f>
        <v>0</v>
      </c>
      <c r="AC11" s="359">
        <f>+ACEPTACION!J112</f>
        <v>2</v>
      </c>
      <c r="AG11" s="357"/>
      <c r="AH11" s="357" t="str">
        <f>+ACEPTACION!C251</f>
        <v>Pago directo a proveedores</v>
      </c>
      <c r="AJ11" s="360">
        <f>_xlfn.CEILING.MATH((+IF(ACEPTACION!$F$214="FMO","0",(IF(ACEPTACION!$F$214='CRITERIOS DE OFERTA'!$E$3,'CRITERIOS DE OFERTA'!K8,(IF(ACEPTACION!$F$214='CRITERIOS DE OFERTA'!$L$3,'CRITERIOS DE OFERTA'!L8,(IF(ACEPTACION!$F$214='CRITERIOS DE OFERTA'!$M$3,'CRITERIOS DE OFERTA'!M8,'CRITERIOS DE OFERTA'!N8)))))))),+'CRITERIOS DE OFERTA'!C3)</f>
        <v>0</v>
      </c>
    </row>
    <row r="12" spans="2:38" x14ac:dyDescent="0.3">
      <c r="B12" s="81" t="s">
        <v>154</v>
      </c>
      <c r="C12" s="145">
        <v>75</v>
      </c>
      <c r="D12" s="145">
        <v>50</v>
      </c>
      <c r="E12" s="145">
        <v>25</v>
      </c>
      <c r="F12" s="145">
        <v>15</v>
      </c>
      <c r="G12" s="145">
        <v>7</v>
      </c>
      <c r="H12" s="108"/>
      <c r="P12" s="340">
        <f>+ACEPTACION!D104</f>
        <v>0</v>
      </c>
      <c r="R12" s="341" t="str">
        <f>+IF(P12&gt;D12,1,"")</f>
        <v/>
      </c>
      <c r="S12" s="341" t="str">
        <f>+IF((AND(P12&lt;=D12,P12&gt;E12))=TRUE,1,"")</f>
        <v/>
      </c>
      <c r="T12" s="341" t="str">
        <f>+IF((AND(P12&lt;=E12,P12&gt;F12))=TRUE,1,"")</f>
        <v/>
      </c>
      <c r="U12" s="341" t="str">
        <f>+IF((AND(P12&lt;=F12,P12&gt;G12))=TRUE,1,"")</f>
        <v/>
      </c>
      <c r="V12" s="341" t="str">
        <f>+IF((AND(P12&lt;=G12,P12&gt;0))=TRUE,1,"")</f>
        <v/>
      </c>
      <c r="Y12" s="359">
        <f>+ACEPTACION!F132</f>
        <v>6</v>
      </c>
      <c r="Z12" s="359">
        <f>+ACEPTACION!G132</f>
        <v>1</v>
      </c>
      <c r="AA12" s="359">
        <f>+ACEPTACION!H132</f>
        <v>0</v>
      </c>
      <c r="AB12" s="359">
        <f>+ACEPTACION!I132</f>
        <v>1</v>
      </c>
      <c r="AC12" s="359">
        <f>+ACEPTACION!J132</f>
        <v>5</v>
      </c>
      <c r="AG12" s="357" t="str">
        <f>+ACEPTACION!B252</f>
        <v>Cartas de crédito</v>
      </c>
      <c r="AH12" s="357" t="str">
        <f>+ACEPTACION!C252</f>
        <v>Apertura</v>
      </c>
      <c r="AJ12" s="360">
        <f>_xlfn.CEILING.MATH((+IF(ACEPTACION!$F$214="FMO","0",(IF(ACEPTACION!$F$214='CRITERIOS DE OFERTA'!$E$3,'CRITERIOS DE OFERTA'!K9,(IF(ACEPTACION!$F$214='CRITERIOS DE OFERTA'!$L$3,'CRITERIOS DE OFERTA'!L9,(IF(ACEPTACION!$F$214='CRITERIOS DE OFERTA'!$M$3,'CRITERIOS DE OFERTA'!M9,'CRITERIOS DE OFERTA'!N9)))))))),+'CRITERIOS DE OFERTA'!C3)</f>
        <v>0</v>
      </c>
    </row>
    <row r="13" spans="2:38" x14ac:dyDescent="0.3">
      <c r="B13" s="81" t="s">
        <v>155</v>
      </c>
      <c r="C13" s="178"/>
      <c r="D13" s="145" t="s">
        <v>156</v>
      </c>
      <c r="E13" s="145" t="s">
        <v>157</v>
      </c>
      <c r="F13" s="145" t="s">
        <v>1</v>
      </c>
      <c r="G13" s="145" t="s">
        <v>158</v>
      </c>
      <c r="H13" s="108"/>
      <c r="P13" s="336">
        <f>+ACEPTACION!D105</f>
        <v>0</v>
      </c>
      <c r="R13" s="350">
        <f t="shared" ref="R13:V15" si="1">+IF($P13=C13,1,"")</f>
        <v>1</v>
      </c>
      <c r="S13" s="350" t="str">
        <f t="shared" si="1"/>
        <v/>
      </c>
      <c r="T13" s="350" t="str">
        <f t="shared" si="1"/>
        <v/>
      </c>
      <c r="U13" s="350" t="str">
        <f t="shared" si="1"/>
        <v/>
      </c>
      <c r="V13" s="350" t="str">
        <f t="shared" si="1"/>
        <v/>
      </c>
      <c r="Y13" s="361">
        <f>+ACEPTACION!F188</f>
        <v>6</v>
      </c>
      <c r="Z13" s="361">
        <f>+ACEPTACION!G188</f>
        <v>0</v>
      </c>
      <c r="AA13" s="361">
        <f>+ACEPTACION!H188</f>
        <v>1</v>
      </c>
      <c r="AB13" s="361">
        <f>+ACEPTACION!I188</f>
        <v>1</v>
      </c>
      <c r="AC13" s="361">
        <f>+ACEPTACION!J188</f>
        <v>5</v>
      </c>
      <c r="AD13" s="336" t="s">
        <v>51</v>
      </c>
      <c r="AE13" s="336" t="s">
        <v>2106</v>
      </c>
      <c r="AG13" s="357"/>
      <c r="AH13" s="357" t="str">
        <f>+ACEPTACION!C253</f>
        <v>Financiamiento / OP Bodega</v>
      </c>
      <c r="AJ13" s="360">
        <f>_xlfn.CEILING.MATH((+IF(ACEPTACION!$F$214="FMO","0",(IF(ACEPTACION!$F$214='CRITERIOS DE OFERTA'!$E$3,'CRITERIOS DE OFERTA'!K10,(IF(ACEPTACION!$F$214='CRITERIOS DE OFERTA'!$L$3,'CRITERIOS DE OFERTA'!L10,(IF(ACEPTACION!$F$214='CRITERIOS DE OFERTA'!$M$3,'CRITERIOS DE OFERTA'!M10,'CRITERIOS DE OFERTA'!N10)))))))),+'CRITERIOS DE OFERTA'!C3)</f>
        <v>0</v>
      </c>
    </row>
    <row r="14" spans="2:38" x14ac:dyDescent="0.3">
      <c r="B14" s="81" t="s">
        <v>159</v>
      </c>
      <c r="C14" s="145"/>
      <c r="D14" s="145" t="s">
        <v>160</v>
      </c>
      <c r="E14" s="145" t="s">
        <v>161</v>
      </c>
      <c r="F14" s="145"/>
      <c r="G14" s="145" t="s">
        <v>162</v>
      </c>
      <c r="H14" s="108"/>
      <c r="I14" s="336" t="str">
        <f>+D14</f>
        <v>Sí</v>
      </c>
      <c r="J14" s="336" t="str">
        <f>+E14</f>
        <v>Sólo entrevista telefónica</v>
      </c>
      <c r="K14" s="336" t="str">
        <f>+G14</f>
        <v>No se pudo conversar con el cliente</v>
      </c>
      <c r="P14" s="336">
        <f>+ACEPTACION!D106</f>
        <v>0</v>
      </c>
      <c r="R14" s="350">
        <f t="shared" si="1"/>
        <v>1</v>
      </c>
      <c r="S14" s="350" t="str">
        <f t="shared" si="1"/>
        <v/>
      </c>
      <c r="T14" s="350" t="str">
        <f t="shared" si="1"/>
        <v/>
      </c>
      <c r="U14" s="350">
        <f t="shared" si="1"/>
        <v>1</v>
      </c>
      <c r="V14" s="350" t="str">
        <f t="shared" si="1"/>
        <v/>
      </c>
      <c r="Y14" s="362">
        <f>SUM(Y10:Y13)</f>
        <v>19</v>
      </c>
      <c r="Z14" s="362">
        <f>SUM(Z10:Z13)</f>
        <v>2</v>
      </c>
      <c r="AA14" s="362">
        <f>SUM(AA10:AA13)</f>
        <v>1</v>
      </c>
      <c r="AB14" s="362">
        <f>SUM(AB10:AB13)</f>
        <v>3</v>
      </c>
      <c r="AC14" s="362">
        <f>SUM(AC10:AC13)</f>
        <v>13</v>
      </c>
      <c r="AD14" s="362">
        <f>SUM(Y14:AC14)</f>
        <v>38</v>
      </c>
      <c r="AE14" s="363">
        <f>+MAX(Y14:AB14)</f>
        <v>19</v>
      </c>
      <c r="AG14" s="357" t="str">
        <f>+ACEPTACION!B254</f>
        <v>Adelanto contratos</v>
      </c>
      <c r="AH14" s="357" t="str">
        <f>+ACEPTACION!C254</f>
        <v>Obra pública</v>
      </c>
      <c r="AJ14" s="360">
        <f>_xlfn.CEILING.MATH((+IF(ACEPTACION!$F$214="FMO","0",(IF(ACEPTACION!$F$214='CRITERIOS DE OFERTA'!$E$3,'CRITERIOS DE OFERTA'!K11,(IF(ACEPTACION!$F$214='CRITERIOS DE OFERTA'!$L$3,'CRITERIOS DE OFERTA'!L11,(IF(ACEPTACION!$F$214='CRITERIOS DE OFERTA'!$M$3,'CRITERIOS DE OFERTA'!M11,'CRITERIOS DE OFERTA'!N11)))))))),+'CRITERIOS DE OFERTA'!C3)</f>
        <v>0</v>
      </c>
    </row>
    <row r="15" spans="2:38" x14ac:dyDescent="0.3">
      <c r="B15" s="81" t="s">
        <v>163</v>
      </c>
      <c r="C15" s="178"/>
      <c r="D15" s="145" t="s">
        <v>164</v>
      </c>
      <c r="E15" s="145" t="s">
        <v>165</v>
      </c>
      <c r="F15" s="145" t="s">
        <v>166</v>
      </c>
      <c r="G15" s="145" t="s">
        <v>167</v>
      </c>
      <c r="H15" s="108"/>
      <c r="P15" s="336">
        <f>+ACEPTACION!D101</f>
        <v>0</v>
      </c>
      <c r="R15" s="350">
        <f t="shared" si="1"/>
        <v>1</v>
      </c>
      <c r="S15" s="350" t="str">
        <f t="shared" si="1"/>
        <v/>
      </c>
      <c r="T15" s="350" t="str">
        <f t="shared" si="1"/>
        <v/>
      </c>
      <c r="U15" s="350" t="str">
        <f t="shared" si="1"/>
        <v/>
      </c>
      <c r="V15" s="350" t="str">
        <f t="shared" si="1"/>
        <v/>
      </c>
      <c r="Y15" s="347">
        <f>+Y14+Z15</f>
        <v>38</v>
      </c>
      <c r="Z15" s="347">
        <f>+Z14+AA15</f>
        <v>19</v>
      </c>
      <c r="AA15" s="347">
        <f>+AA14+AB15</f>
        <v>17</v>
      </c>
      <c r="AB15" s="347">
        <f>+AB14+AC15</f>
        <v>16</v>
      </c>
      <c r="AC15" s="347">
        <f>+AC14</f>
        <v>13</v>
      </c>
      <c r="AD15" s="338" t="s">
        <v>98</v>
      </c>
      <c r="AG15" s="357"/>
      <c r="AH15" s="357" t="str">
        <f>+ACEPTACION!C255</f>
        <v>Obra privada</v>
      </c>
      <c r="AJ15" s="360">
        <f>_xlfn.CEILING.MATH((+IF(ACEPTACION!$F$214="FMO","0",(IF(ACEPTACION!$F$214='CRITERIOS DE OFERTA'!$E$3,'CRITERIOS DE OFERTA'!K12,(IF(ACEPTACION!$F$214='CRITERIOS DE OFERTA'!$L$3,'CRITERIOS DE OFERTA'!L12,(IF(ACEPTACION!$F$214='CRITERIOS DE OFERTA'!$M$3,'CRITERIOS DE OFERTA'!M12,'CRITERIOS DE OFERTA'!N12)))))))),+'CRITERIOS DE OFERTA'!C3)</f>
        <v>0</v>
      </c>
    </row>
    <row r="16" spans="2:38" x14ac:dyDescent="0.3">
      <c r="B16" s="232"/>
      <c r="H16" s="108"/>
      <c r="Y16" s="348">
        <f>+Y15/$AD$14</f>
        <v>1</v>
      </c>
      <c r="Z16" s="348">
        <f>+Z15/$AD$14</f>
        <v>0.5</v>
      </c>
      <c r="AA16" s="348">
        <f>+AA15/$AD$14</f>
        <v>0.44736842105263158</v>
      </c>
      <c r="AB16" s="348">
        <f>+AB15/$AD$14</f>
        <v>0.42105263157894735</v>
      </c>
      <c r="AC16" s="348">
        <f>+AC15/$AD$14</f>
        <v>0.34210526315789475</v>
      </c>
      <c r="AD16" s="338" t="s">
        <v>99</v>
      </c>
      <c r="AG16" s="357" t="str">
        <f>+ACEPTACION!B256</f>
        <v>Adelanto órdenes de compra</v>
      </c>
      <c r="AH16" s="357" t="str">
        <f>+ACEPTACION!C256</f>
        <v>Públicas</v>
      </c>
      <c r="AJ16" s="360">
        <f>_xlfn.CEILING.MATH((+IF(ACEPTACION!$F$214="FMO","0",(IF(ACEPTACION!$F$214='CRITERIOS DE OFERTA'!$E$3,'CRITERIOS DE OFERTA'!K13,(IF(ACEPTACION!$F$214='CRITERIOS DE OFERTA'!$L$3,'CRITERIOS DE OFERTA'!L13,(IF(ACEPTACION!$F$214='CRITERIOS DE OFERTA'!$M$3,'CRITERIOS DE OFERTA'!M13,'CRITERIOS DE OFERTA'!N13)))))))),+'CRITERIOS DE OFERTA'!C3)</f>
        <v>0</v>
      </c>
    </row>
    <row r="17" spans="2:36" x14ac:dyDescent="0.3">
      <c r="B17" s="136" t="s">
        <v>114</v>
      </c>
      <c r="H17" s="108"/>
      <c r="Y17" s="350">
        <f>+IF(Y14=$AE$14,1,"")</f>
        <v>1</v>
      </c>
      <c r="Z17" s="350" t="str">
        <f>+IF(Z14=$AE$14,1,"")</f>
        <v/>
      </c>
      <c r="AA17" s="350" t="str">
        <f>+IF(AA14=$AE$14,1,"")</f>
        <v/>
      </c>
      <c r="AB17" s="350" t="str">
        <f>+IF(AB14=$AE$14,1,"")</f>
        <v/>
      </c>
      <c r="AC17" s="350" t="str">
        <f>+IF(AC16&gt;=0.5,"1","")</f>
        <v/>
      </c>
      <c r="AD17" s="346" t="str">
        <f>+IF(AC14&gt;2,AC18,(HLOOKUP(AD18,Y17:AB18,2,FALSE)))</f>
        <v>FMO</v>
      </c>
      <c r="AG17" s="357"/>
      <c r="AH17" s="357" t="str">
        <f>+ACEPTACION!C257</f>
        <v>Privadas</v>
      </c>
      <c r="AJ17" s="360">
        <f>_xlfn.CEILING.MATH((+IF(ACEPTACION!$F$214="FMO","0",(IF(ACEPTACION!$F$214='CRITERIOS DE OFERTA'!$E$3,'CRITERIOS DE OFERTA'!K14,(IF(ACEPTACION!$F$214='CRITERIOS DE OFERTA'!$L$3,'CRITERIOS DE OFERTA'!L14,(IF(ACEPTACION!$F$214='CRITERIOS DE OFERTA'!$M$3,'CRITERIOS DE OFERTA'!M14,'CRITERIOS DE OFERTA'!N14)))))))),+'CRITERIOS DE OFERTA'!C3)</f>
        <v>0</v>
      </c>
    </row>
    <row r="18" spans="2:36" x14ac:dyDescent="0.3">
      <c r="B18" s="136"/>
      <c r="H18" s="108"/>
      <c r="Y18" s="524" t="s">
        <v>18</v>
      </c>
      <c r="Z18" s="524" t="s">
        <v>19</v>
      </c>
      <c r="AA18" s="524" t="s">
        <v>21</v>
      </c>
      <c r="AB18" s="524" t="s">
        <v>20</v>
      </c>
      <c r="AC18" s="524" t="s">
        <v>17</v>
      </c>
      <c r="AD18" s="347">
        <v>1</v>
      </c>
      <c r="AG18" s="357" t="str">
        <f>+ACEPTACION!B258</f>
        <v>Descuento facturas</v>
      </c>
      <c r="AH18" s="357" t="str">
        <f>+ACEPTACION!C258</f>
        <v>Públicas</v>
      </c>
      <c r="AJ18" s="360">
        <f>_xlfn.CEILING.MATH((+IF(ACEPTACION!$F$214="FMO","0",(IF(ACEPTACION!$F$214='CRITERIOS DE OFERTA'!$E$3,'CRITERIOS DE OFERTA'!K15,(IF(ACEPTACION!$F$214='CRITERIOS DE OFERTA'!$L$3,'CRITERIOS DE OFERTA'!L15,(IF(ACEPTACION!$F$214='CRITERIOS DE OFERTA'!$M$3,'CRITERIOS DE OFERTA'!M15,'CRITERIOS DE OFERTA'!N15)))))))),+'CRITERIOS DE OFERTA'!C3)</f>
        <v>0</v>
      </c>
    </row>
    <row r="19" spans="2:36" x14ac:dyDescent="0.3">
      <c r="B19" s="136" t="s">
        <v>168</v>
      </c>
      <c r="H19" s="108"/>
      <c r="AG19" s="357"/>
      <c r="AH19" s="357" t="str">
        <f>+ACEPTACION!C259</f>
        <v>Privadas</v>
      </c>
      <c r="AJ19" s="360">
        <f>_xlfn.CEILING.MATH((+IF(ACEPTACION!$F$214="FMO","0",(IF(ACEPTACION!$F$214='CRITERIOS DE OFERTA'!$E$3,'CRITERIOS DE OFERTA'!K16,(IF(ACEPTACION!$F$214='CRITERIOS DE OFERTA'!$L$3,'CRITERIOS DE OFERTA'!L16,(IF(ACEPTACION!$F$214='CRITERIOS DE OFERTA'!$M$3,'CRITERIOS DE OFERTA'!M16,'CRITERIOS DE OFERTA'!N16)))))))),+'CRITERIOS DE OFERTA'!C3)</f>
        <v>0</v>
      </c>
    </row>
    <row r="20" spans="2:36" x14ac:dyDescent="0.3">
      <c r="B20" s="136"/>
      <c r="H20" s="108"/>
      <c r="AG20" s="357" t="str">
        <f>+ACEPTACION!B260</f>
        <v>Garantías</v>
      </c>
      <c r="AH20" s="357" t="str">
        <f>+ACEPTACION!C260</f>
        <v>Participación</v>
      </c>
      <c r="AJ20" s="360">
        <f>_xlfn.CEILING.MATH((+IF(ACEPTACION!$F$214="FMO","0",(IF(ACEPTACION!$F$214='CRITERIOS DE OFERTA'!$E$3,'CRITERIOS DE OFERTA'!K17,(IF(ACEPTACION!$F$214='CRITERIOS DE OFERTA'!$L$3,'CRITERIOS DE OFERTA'!L17,(IF(ACEPTACION!$F$214='CRITERIOS DE OFERTA'!$M$3,'CRITERIOS DE OFERTA'!M17,'CRITERIOS DE OFERTA'!N17)))))))),+'CRITERIOS DE OFERTA'!C3)</f>
        <v>0</v>
      </c>
    </row>
    <row r="21" spans="2:36" x14ac:dyDescent="0.3">
      <c r="B21" s="81" t="s">
        <v>169</v>
      </c>
      <c r="C21" s="178"/>
      <c r="D21" s="145" t="s">
        <v>170</v>
      </c>
      <c r="E21" s="145" t="s">
        <v>171</v>
      </c>
      <c r="F21" s="145" t="s">
        <v>172</v>
      </c>
      <c r="G21" s="145" t="s">
        <v>173</v>
      </c>
      <c r="H21" s="108"/>
      <c r="P21" s="336">
        <f>+ACEPTACION!D134</f>
        <v>0</v>
      </c>
      <c r="R21" s="350">
        <f>+IF($P21=C21,1,"")</f>
        <v>1</v>
      </c>
      <c r="S21" s="350" t="str">
        <f>+IF($P21=D21,1,"")</f>
        <v/>
      </c>
      <c r="T21" s="350" t="str">
        <f>+IF($P21=E21,1,"")</f>
        <v/>
      </c>
      <c r="U21" s="350" t="str">
        <f>+IF($P21=F21,1,"")</f>
        <v/>
      </c>
      <c r="V21" s="350" t="str">
        <f>+IF($P21=G21,1,"")</f>
        <v/>
      </c>
      <c r="AG21" s="357"/>
      <c r="AH21" s="357" t="str">
        <f>+ACEPTACION!C261</f>
        <v>Cumplimiento</v>
      </c>
      <c r="AJ21" s="360">
        <f>_xlfn.CEILING.MATH((+IF(ACEPTACION!$F$214="FMO","0",(IF(ACEPTACION!$F$214='CRITERIOS DE OFERTA'!$E$3,'CRITERIOS DE OFERTA'!K18,(IF(ACEPTACION!$F$214='CRITERIOS DE OFERTA'!$L$3,'CRITERIOS DE OFERTA'!L18,(IF(ACEPTACION!$F$214='CRITERIOS DE OFERTA'!$M$3,'CRITERIOS DE OFERTA'!M18,'CRITERIOS DE OFERTA'!N18)))))))),+'CRITERIOS DE OFERTA'!C3)</f>
        <v>0</v>
      </c>
    </row>
    <row r="22" spans="2:36" x14ac:dyDescent="0.3">
      <c r="B22" s="81" t="s">
        <v>174</v>
      </c>
      <c r="C22" s="178"/>
      <c r="D22" s="145" t="s">
        <v>175</v>
      </c>
      <c r="E22" s="145" t="s">
        <v>176</v>
      </c>
      <c r="F22" s="145" t="s">
        <v>165</v>
      </c>
      <c r="G22" s="145" t="s">
        <v>177</v>
      </c>
      <c r="H22" s="108"/>
      <c r="P22" s="336">
        <f>+ACEPTACION!D135</f>
        <v>0</v>
      </c>
      <c r="R22" s="350">
        <f t="shared" ref="R22:R31" si="2">+IF($P22=C22,1,"")</f>
        <v>1</v>
      </c>
      <c r="S22" s="350" t="str">
        <f t="shared" ref="S22:S31" si="3">+IF($P22=D22,1,"")</f>
        <v/>
      </c>
      <c r="T22" s="350" t="str">
        <f t="shared" ref="T22:T31" si="4">+IF($P22=E22,1,"")</f>
        <v/>
      </c>
      <c r="U22" s="350" t="str">
        <f t="shared" ref="U22:U31" si="5">+IF($P22=F22,1,"")</f>
        <v/>
      </c>
      <c r="V22" s="350" t="str">
        <f t="shared" ref="V22:V31" si="6">+IF($P22=G22,1,"")</f>
        <v/>
      </c>
      <c r="AG22" s="357"/>
      <c r="AH22" s="357" t="str">
        <f>+ACEPTACION!C262</f>
        <v>Pago / Stand by</v>
      </c>
      <c r="AJ22" s="360">
        <f>_xlfn.CEILING.MATH((+IF(ACEPTACION!$F$214="FMO","0",(IF(ACEPTACION!$F$214='CRITERIOS DE OFERTA'!$E$3,'CRITERIOS DE OFERTA'!K19,(IF(ACEPTACION!$F$214='CRITERIOS DE OFERTA'!$L$3,'CRITERIOS DE OFERTA'!L19,(IF(ACEPTACION!$F$214='CRITERIOS DE OFERTA'!$M$3,'CRITERIOS DE OFERTA'!M19,'CRITERIOS DE OFERTA'!N19)))))))),+'CRITERIOS DE OFERTA'!C3)</f>
        <v>0</v>
      </c>
    </row>
    <row r="23" spans="2:36" x14ac:dyDescent="0.3">
      <c r="B23" s="233" t="s">
        <v>178</v>
      </c>
      <c r="C23" s="145" t="s">
        <v>179</v>
      </c>
      <c r="D23" s="145" t="s">
        <v>180</v>
      </c>
      <c r="E23" s="145" t="s">
        <v>181</v>
      </c>
      <c r="F23" s="145" t="s">
        <v>182</v>
      </c>
      <c r="G23" s="145" t="s">
        <v>183</v>
      </c>
      <c r="H23" s="108"/>
      <c r="P23" s="336">
        <f>+ACEPTACION!D138</f>
        <v>0</v>
      </c>
      <c r="R23" s="350" t="str">
        <f t="shared" si="2"/>
        <v/>
      </c>
      <c r="S23" s="350" t="str">
        <f t="shared" si="3"/>
        <v/>
      </c>
      <c r="T23" s="350" t="str">
        <f t="shared" si="4"/>
        <v/>
      </c>
      <c r="U23" s="350" t="str">
        <f t="shared" si="5"/>
        <v/>
      </c>
      <c r="V23" s="350" t="str">
        <f t="shared" si="6"/>
        <v/>
      </c>
      <c r="AG23" s="357" t="str">
        <f>+ACEPTACION!B263</f>
        <v>FINANCIAMIENTO PARA INVERSION</v>
      </c>
      <c r="AH23" s="357"/>
      <c r="AJ23" s="364"/>
    </row>
    <row r="24" spans="2:36" x14ac:dyDescent="0.3">
      <c r="B24" s="233" t="s">
        <v>184</v>
      </c>
      <c r="C24" s="145" t="s">
        <v>185</v>
      </c>
      <c r="D24" s="145" t="s">
        <v>186</v>
      </c>
      <c r="E24" s="178" t="s">
        <v>181</v>
      </c>
      <c r="F24" s="145" t="s">
        <v>187</v>
      </c>
      <c r="G24" s="145" t="s">
        <v>183</v>
      </c>
      <c r="H24" s="108"/>
      <c r="P24" s="336">
        <f>+ACEPTACION!D139</f>
        <v>0</v>
      </c>
      <c r="R24" s="350" t="str">
        <f t="shared" si="2"/>
        <v/>
      </c>
      <c r="S24" s="350" t="str">
        <f t="shared" si="3"/>
        <v/>
      </c>
      <c r="T24" s="350" t="str">
        <f t="shared" si="4"/>
        <v/>
      </c>
      <c r="U24" s="350" t="str">
        <f t="shared" si="5"/>
        <v/>
      </c>
      <c r="V24" s="350" t="str">
        <f t="shared" si="6"/>
        <v/>
      </c>
      <c r="AG24" s="357" t="str">
        <f>+ACEPTACION!B264</f>
        <v>Prenda / Leasing</v>
      </c>
      <c r="AH24" s="357" t="str">
        <f>+ACEPTACION!C264</f>
        <v>Equipo electrónico y software</v>
      </c>
      <c r="AJ24" s="360">
        <f>_xlfn.CEILING.MATH((+IF(ACEPTACION!$F$214="FMO","0",(IF(ACEPTACION!$F$214='CRITERIOS DE OFERTA'!$E$3,'CRITERIOS DE OFERTA'!K23,(IF(ACEPTACION!$F$214='CRITERIOS DE OFERTA'!$L$3,'CRITERIOS DE OFERTA'!L23,(IF(ACEPTACION!$F$214='CRITERIOS DE OFERTA'!$M$3,'CRITERIOS DE OFERTA'!M23,'CRITERIOS DE OFERTA'!N23)))))))),+'CRITERIOS DE OFERTA'!C3)</f>
        <v>0</v>
      </c>
    </row>
    <row r="25" spans="2:36" x14ac:dyDescent="0.3">
      <c r="B25" s="233" t="s">
        <v>238</v>
      </c>
      <c r="C25" s="145"/>
      <c r="D25" s="234">
        <v>0.1</v>
      </c>
      <c r="E25" s="234">
        <v>0.05</v>
      </c>
      <c r="F25" s="234">
        <v>0.03</v>
      </c>
      <c r="G25" s="235">
        <v>0.01</v>
      </c>
      <c r="H25" s="108"/>
      <c r="P25" s="365">
        <f>+ACEPTACION!D137</f>
        <v>0</v>
      </c>
      <c r="R25" s="341" t="str">
        <f>+IF(P25&gt;D25,1,"")</f>
        <v/>
      </c>
      <c r="S25" s="341" t="str">
        <f>+IF((AND(P25&lt;=D25,P25&gt;E25))=TRUE,1,"")</f>
        <v/>
      </c>
      <c r="T25" s="341" t="str">
        <f>+IF((AND(P25&lt;=E25,P25&gt;F25))=TRUE,1,"")</f>
        <v/>
      </c>
      <c r="U25" s="341" t="str">
        <f>+IF((AND(P25&lt;=F25,P25&gt;G25))=TRUE,1,"")</f>
        <v/>
      </c>
      <c r="V25" s="341">
        <f>+IF(P25&lt;=G25,1,"")</f>
        <v>1</v>
      </c>
      <c r="AG25" s="357"/>
      <c r="AH25" s="357" t="str">
        <f>+ACEPTACION!C265</f>
        <v>Maquinaria especializada</v>
      </c>
      <c r="AJ25" s="360">
        <f>_xlfn.CEILING.MATH((+IF(ACEPTACION!$F$214="FMO","0",(IF(ACEPTACION!$F$214='CRITERIOS DE OFERTA'!$E$3,'CRITERIOS DE OFERTA'!K24,(IF(ACEPTACION!$F$214='CRITERIOS DE OFERTA'!$L$3,'CRITERIOS DE OFERTA'!L24,(IF(ACEPTACION!$F$214='CRITERIOS DE OFERTA'!$M$3,'CRITERIOS DE OFERTA'!M24,'CRITERIOS DE OFERTA'!N24)))))))),+'CRITERIOS DE OFERTA'!C3)</f>
        <v>0</v>
      </c>
    </row>
    <row r="26" spans="2:36" x14ac:dyDescent="0.3">
      <c r="B26" s="134" t="s">
        <v>188</v>
      </c>
      <c r="C26" s="236"/>
      <c r="D26" s="237"/>
      <c r="E26" s="145" t="s">
        <v>1</v>
      </c>
      <c r="F26" s="145"/>
      <c r="G26" s="145" t="s">
        <v>160</v>
      </c>
      <c r="H26" s="108"/>
      <c r="I26" s="336" t="str">
        <f>+E26</f>
        <v>No</v>
      </c>
      <c r="J26" s="366" t="str">
        <f>+G26</f>
        <v>Sí</v>
      </c>
      <c r="P26" s="336">
        <f>+ACEPTACION!D140</f>
        <v>0</v>
      </c>
      <c r="R26" s="350">
        <f t="shared" si="2"/>
        <v>1</v>
      </c>
      <c r="S26" s="350">
        <f t="shared" si="3"/>
        <v>1</v>
      </c>
      <c r="T26" s="350" t="str">
        <f t="shared" si="4"/>
        <v/>
      </c>
      <c r="U26" s="350">
        <f t="shared" si="5"/>
        <v>1</v>
      </c>
      <c r="V26" s="350" t="str">
        <f t="shared" si="6"/>
        <v/>
      </c>
      <c r="AG26" s="357"/>
      <c r="AH26" s="357" t="str">
        <f>+ACEPTACION!C266</f>
        <v>Maquinaria de uso general</v>
      </c>
      <c r="AJ26" s="360">
        <f>_xlfn.CEILING.MATH((+IF(ACEPTACION!$F$214="FMO","0",(IF(ACEPTACION!$F$214='CRITERIOS DE OFERTA'!$E$3,'CRITERIOS DE OFERTA'!K25,(IF(ACEPTACION!$F$214='CRITERIOS DE OFERTA'!$L$3,'CRITERIOS DE OFERTA'!L25,(IF(ACEPTACION!$F$214='CRITERIOS DE OFERTA'!$M$3,'CRITERIOS DE OFERTA'!M25,'CRITERIOS DE OFERTA'!N25)))))))),+'CRITERIOS DE OFERTA'!C3)</f>
        <v>0</v>
      </c>
    </row>
    <row r="27" spans="2:36" x14ac:dyDescent="0.3">
      <c r="B27" s="134" t="s">
        <v>189</v>
      </c>
      <c r="C27" s="178"/>
      <c r="D27" s="234">
        <v>0.05</v>
      </c>
      <c r="E27" s="238">
        <v>2.5000000000000001E-2</v>
      </c>
      <c r="F27" s="234">
        <v>0.01</v>
      </c>
      <c r="G27" s="239">
        <v>0</v>
      </c>
      <c r="H27" s="108"/>
      <c r="P27" s="365">
        <f>+ACEPTACION!D141</f>
        <v>0</v>
      </c>
      <c r="R27" s="341" t="str">
        <f>+IF(P27&gt;D27,1,"")</f>
        <v/>
      </c>
      <c r="S27" s="341" t="str">
        <f>+IF((AND(P27&lt;=D27,P27&gt;E27))=TRUE,1,"")</f>
        <v/>
      </c>
      <c r="T27" s="341" t="str">
        <f>+IF((AND(P27&lt;=E27,P27&gt;F27))=TRUE,1,"")</f>
        <v/>
      </c>
      <c r="U27" s="341" t="str">
        <f>+IF((AND(P27&lt;=F27,P27&gt;G27))=TRUE,1,"")</f>
        <v/>
      </c>
      <c r="V27" s="341">
        <f>+IF(P27&lt;=G27,1,"")</f>
        <v>1</v>
      </c>
      <c r="AG27" s="357"/>
      <c r="AH27" s="357" t="str">
        <f>+ACEPTACION!C267</f>
        <v>Vehículos</v>
      </c>
      <c r="AJ27" s="360">
        <f>_xlfn.CEILING.MATH((+IF(ACEPTACION!$F$214="FMO","0",(IF(ACEPTACION!$F$214='CRITERIOS DE OFERTA'!$E$3,'CRITERIOS DE OFERTA'!K26,(IF(ACEPTACION!$F$214='CRITERIOS DE OFERTA'!$L$3,'CRITERIOS DE OFERTA'!L26,(IF(ACEPTACION!$F$214='CRITERIOS DE OFERTA'!$M$3,'CRITERIOS DE OFERTA'!M26,'CRITERIOS DE OFERTA'!N26)))))))),+'CRITERIOS DE OFERTA'!C3)</f>
        <v>0</v>
      </c>
    </row>
    <row r="28" spans="2:36" x14ac:dyDescent="0.3">
      <c r="B28" s="233" t="s">
        <v>256</v>
      </c>
      <c r="C28" s="145"/>
      <c r="D28" s="145">
        <v>2</v>
      </c>
      <c r="E28" s="145">
        <v>1.5</v>
      </c>
      <c r="F28" s="145">
        <v>1.1000000000000001</v>
      </c>
      <c r="G28" s="145">
        <v>1</v>
      </c>
      <c r="H28" s="108"/>
      <c r="P28" s="336">
        <f>+ACEPTACION!D142</f>
        <v>0</v>
      </c>
      <c r="R28" s="341" t="str">
        <f>+IF(P28&gt;D28,1,"")</f>
        <v/>
      </c>
      <c r="S28" s="341" t="str">
        <f>+IF((AND(P28&lt;=D28,P28&gt;E28))=TRUE,1,"")</f>
        <v/>
      </c>
      <c r="T28" s="341" t="str">
        <f>+IF((AND(P28&lt;=E28,P28&gt;F28))=TRUE,1,"")</f>
        <v/>
      </c>
      <c r="U28" s="341" t="str">
        <f>+IF((AND(P28&lt;=F28,P28&gt;G28))=TRUE,1,"")</f>
        <v/>
      </c>
      <c r="V28" s="341">
        <f>+IF(P28&lt;=G28,1,"")</f>
        <v>1</v>
      </c>
      <c r="AG28" s="357" t="str">
        <f>+ACEPTACION!B268</f>
        <v>Hipoteca</v>
      </c>
      <c r="AH28" s="357" t="str">
        <f>+ACEPTACION!C268</f>
        <v>Capital de trabajo</v>
      </c>
      <c r="AJ28" s="360">
        <f>_xlfn.CEILING.MATH((+IF(ACEPTACION!$F$214="FMO","0",(IF(ACEPTACION!$F$214='CRITERIOS DE OFERTA'!$E$3,'CRITERIOS DE OFERTA'!K27,(IF(ACEPTACION!$F$214='CRITERIOS DE OFERTA'!$L$3,'CRITERIOS DE OFERTA'!L27,(IF(ACEPTACION!$F$214='CRITERIOS DE OFERTA'!$M$3,'CRITERIOS DE OFERTA'!M27,'CRITERIOS DE OFERTA'!N27)))))))),+'CRITERIOS DE OFERTA'!C3)</f>
        <v>0</v>
      </c>
    </row>
    <row r="29" spans="2:36" x14ac:dyDescent="0.3">
      <c r="B29" s="233" t="s">
        <v>190</v>
      </c>
      <c r="C29" s="178" t="s">
        <v>191</v>
      </c>
      <c r="D29" s="145" t="s">
        <v>192</v>
      </c>
      <c r="E29" s="145" t="s">
        <v>193</v>
      </c>
      <c r="F29" s="145" t="s">
        <v>194</v>
      </c>
      <c r="G29" s="145" t="s">
        <v>195</v>
      </c>
      <c r="H29" s="108"/>
      <c r="P29" s="336">
        <f>+ACEPTACION!D143</f>
        <v>0</v>
      </c>
      <c r="R29" s="350" t="str">
        <f t="shared" si="2"/>
        <v/>
      </c>
      <c r="S29" s="350" t="str">
        <f t="shared" si="3"/>
        <v/>
      </c>
      <c r="T29" s="350" t="str">
        <f t="shared" si="4"/>
        <v/>
      </c>
      <c r="U29" s="350" t="str">
        <f t="shared" si="5"/>
        <v/>
      </c>
      <c r="V29" s="350" t="str">
        <f t="shared" si="6"/>
        <v/>
      </c>
      <c r="AG29" s="357"/>
      <c r="AH29" s="357" t="str">
        <f>+ACEPTACION!C269</f>
        <v>Compra / remodelación / inversión / vivienda</v>
      </c>
      <c r="AJ29" s="360">
        <f>_xlfn.CEILING.MATH((+IF(ACEPTACION!$F$214="FMO","0",(IF(ACEPTACION!$F$214='CRITERIOS DE OFERTA'!$E$3,'CRITERIOS DE OFERTA'!K28,(IF(ACEPTACION!$F$214='CRITERIOS DE OFERTA'!$L$3,'CRITERIOS DE OFERTA'!L28,(IF(ACEPTACION!$F$214='CRITERIOS DE OFERTA'!$M$3,'CRITERIOS DE OFERTA'!M28,'CRITERIOS DE OFERTA'!N28)))))))),+'CRITERIOS DE OFERTA'!C3)</f>
        <v>0</v>
      </c>
    </row>
    <row r="30" spans="2:36" x14ac:dyDescent="0.3">
      <c r="B30" s="233" t="s">
        <v>257</v>
      </c>
      <c r="C30" s="178" t="s">
        <v>191</v>
      </c>
      <c r="D30" s="145" t="s">
        <v>192</v>
      </c>
      <c r="E30" s="145" t="s">
        <v>193</v>
      </c>
      <c r="F30" s="145" t="s">
        <v>194</v>
      </c>
      <c r="G30" s="145" t="s">
        <v>195</v>
      </c>
      <c r="H30" s="108"/>
      <c r="P30" s="336">
        <f>+ACEPTACION!D144</f>
        <v>0</v>
      </c>
      <c r="R30" s="350" t="str">
        <f t="shared" si="2"/>
        <v/>
      </c>
      <c r="S30" s="350" t="str">
        <f t="shared" si="3"/>
        <v/>
      </c>
      <c r="T30" s="350" t="str">
        <f t="shared" si="4"/>
        <v/>
      </c>
      <c r="U30" s="350" t="str">
        <f t="shared" si="5"/>
        <v/>
      </c>
      <c r="V30" s="350" t="str">
        <f t="shared" si="6"/>
        <v/>
      </c>
      <c r="AG30" s="357"/>
      <c r="AH30" s="357"/>
      <c r="AJ30" s="364"/>
    </row>
    <row r="31" spans="2:36" x14ac:dyDescent="0.3">
      <c r="B31" s="233" t="s">
        <v>196</v>
      </c>
      <c r="C31" s="178" t="s">
        <v>191</v>
      </c>
      <c r="D31" s="145" t="s">
        <v>192</v>
      </c>
      <c r="E31" s="145" t="s">
        <v>193</v>
      </c>
      <c r="F31" s="145" t="s">
        <v>194</v>
      </c>
      <c r="G31" s="145" t="s">
        <v>195</v>
      </c>
      <c r="H31" s="108"/>
      <c r="P31" s="336">
        <f>+ACEPTACION!D145</f>
        <v>0</v>
      </c>
      <c r="R31" s="350" t="str">
        <f t="shared" si="2"/>
        <v/>
      </c>
      <c r="S31" s="350" t="str">
        <f t="shared" si="3"/>
        <v/>
      </c>
      <c r="T31" s="350" t="str">
        <f t="shared" si="4"/>
        <v/>
      </c>
      <c r="U31" s="350" t="str">
        <f t="shared" si="5"/>
        <v/>
      </c>
      <c r="V31" s="350" t="str">
        <f t="shared" si="6"/>
        <v/>
      </c>
      <c r="AG31" s="357" t="str">
        <f>+ACEPTACION!B271</f>
        <v>FINANCIAMIENTO PARA COMPRA DE SALDOS</v>
      </c>
      <c r="AH31" s="357" t="str">
        <f>+ACEPTACION!C271</f>
        <v>Cancelación otros / Compra saldos / Reestructuración</v>
      </c>
      <c r="AJ31" s="360">
        <f>_xlfn.CEILING.MATH((+IF(ACEPTACION!$F$214="FMO","0",(IF(ACEPTACION!$F$214='CRITERIOS DE OFERTA'!$E$3,'CRITERIOS DE OFERTA'!K32,(IF(ACEPTACION!$F$214='CRITERIOS DE OFERTA'!$L$3,'CRITERIOS DE OFERTA'!L32,(IF(ACEPTACION!$F$214='CRITERIOS DE OFERTA'!$M$3,'CRITERIOS DE OFERTA'!M32,'CRITERIOS DE OFERTA'!N32)))))))),+'CRITERIOS DE OFERTA'!C3)</f>
        <v>0</v>
      </c>
    </row>
    <row r="32" spans="2:36" x14ac:dyDescent="0.3">
      <c r="B32" s="134" t="s">
        <v>197</v>
      </c>
      <c r="C32" s="234">
        <v>0.5</v>
      </c>
      <c r="D32" s="234">
        <v>0.65</v>
      </c>
      <c r="E32" s="234">
        <v>0.75</v>
      </c>
      <c r="F32" s="234">
        <v>0.85</v>
      </c>
      <c r="G32" s="145"/>
      <c r="H32" s="108"/>
      <c r="P32" s="352">
        <f>+ACEPTACION!D146</f>
        <v>0</v>
      </c>
      <c r="R32" s="341">
        <f>+IF(P32&lt;=C32,1,"")</f>
        <v>1</v>
      </c>
      <c r="S32" s="341" t="str">
        <f t="shared" ref="S32:U34" si="7">+IF((AND($P32&gt;C32,$P32&lt;=D32))=TRUE,1,"")</f>
        <v/>
      </c>
      <c r="T32" s="341" t="str">
        <f t="shared" si="7"/>
        <v/>
      </c>
      <c r="U32" s="341" t="str">
        <f t="shared" si="7"/>
        <v/>
      </c>
      <c r="V32" s="341" t="str">
        <f>+IF(P32&gt;F32,1,"")</f>
        <v/>
      </c>
    </row>
    <row r="33" spans="2:22" x14ac:dyDescent="0.3">
      <c r="B33" s="134" t="s">
        <v>198</v>
      </c>
      <c r="C33" s="236">
        <v>1</v>
      </c>
      <c r="D33" s="236">
        <v>2</v>
      </c>
      <c r="E33" s="236">
        <v>3</v>
      </c>
      <c r="F33" s="236">
        <v>4</v>
      </c>
      <c r="G33" s="178"/>
      <c r="H33" s="108"/>
      <c r="P33" s="336">
        <f>+ACEPTACION!D147</f>
        <v>0</v>
      </c>
      <c r="R33" s="341">
        <f>+IF(P33&lt;=C33,1,"")</f>
        <v>1</v>
      </c>
      <c r="S33" s="341" t="str">
        <f t="shared" si="7"/>
        <v/>
      </c>
      <c r="T33" s="341" t="str">
        <f t="shared" si="7"/>
        <v/>
      </c>
      <c r="U33" s="341" t="str">
        <f t="shared" si="7"/>
        <v/>
      </c>
      <c r="V33" s="341" t="str">
        <f>+IF(P33&gt;F33,1,"")</f>
        <v/>
      </c>
    </row>
    <row r="34" spans="2:22" x14ac:dyDescent="0.3">
      <c r="B34" s="134" t="s">
        <v>199</v>
      </c>
      <c r="C34" s="145">
        <v>3</v>
      </c>
      <c r="D34" s="145">
        <v>6</v>
      </c>
      <c r="E34" s="145">
        <v>9</v>
      </c>
      <c r="F34" s="145">
        <v>12</v>
      </c>
      <c r="G34" s="145"/>
      <c r="H34" s="108"/>
      <c r="P34" s="367">
        <f>+ACEPTACION!D148</f>
        <v>0</v>
      </c>
      <c r="R34" s="341">
        <f>+IF(P34&lt;=C34,1,"")</f>
        <v>1</v>
      </c>
      <c r="S34" s="341" t="str">
        <f t="shared" si="7"/>
        <v/>
      </c>
      <c r="T34" s="341" t="str">
        <f t="shared" si="7"/>
        <v/>
      </c>
      <c r="U34" s="341" t="str">
        <f t="shared" si="7"/>
        <v/>
      </c>
      <c r="V34" s="341" t="str">
        <f>+IF(P34&gt;F34,1,"")</f>
        <v/>
      </c>
    </row>
    <row r="35" spans="2:22" x14ac:dyDescent="0.3">
      <c r="B35" s="134" t="s">
        <v>200</v>
      </c>
      <c r="C35" s="145"/>
      <c r="D35" s="145">
        <v>1.2</v>
      </c>
      <c r="E35" s="145">
        <v>1.1000000000000001</v>
      </c>
      <c r="F35" s="240">
        <v>1</v>
      </c>
      <c r="G35" s="145">
        <v>0.9</v>
      </c>
      <c r="H35" s="108"/>
      <c r="P35" s="336">
        <f>+ACEPTACION!D149</f>
        <v>0</v>
      </c>
      <c r="R35" s="341" t="str">
        <f>+IF(P35&gt;D35,1,"")</f>
        <v/>
      </c>
      <c r="S35" s="341" t="str">
        <f>+IF((AND(P35&lt;=D35,P35&gt;E35))=TRUE,1,"")</f>
        <v/>
      </c>
      <c r="T35" s="341" t="str">
        <f>+IF((AND(P35&lt;=E35,P35&gt;F35))=TRUE,1,"")</f>
        <v/>
      </c>
      <c r="U35" s="341" t="str">
        <f>+IF((AND(P35&lt;=F35,P35&gt;G35))=TRUE,1,"")</f>
        <v/>
      </c>
      <c r="V35" s="341">
        <f>+IF(P35&lt;=G35,1,"")</f>
        <v>1</v>
      </c>
    </row>
    <row r="36" spans="2:22" x14ac:dyDescent="0.3">
      <c r="B36" s="134"/>
      <c r="C36" s="231"/>
      <c r="D36" s="231"/>
      <c r="E36" s="231"/>
      <c r="F36" s="231"/>
      <c r="G36" s="231"/>
      <c r="H36" s="108"/>
    </row>
    <row r="37" spans="2:22" x14ac:dyDescent="0.3">
      <c r="B37" s="136" t="s">
        <v>121</v>
      </c>
      <c r="C37" s="231"/>
      <c r="E37" s="241"/>
      <c r="F37" s="231"/>
      <c r="G37" s="231"/>
      <c r="H37" s="108"/>
    </row>
    <row r="38" spans="2:22" x14ac:dyDescent="0.3">
      <c r="B38" s="134"/>
      <c r="C38" s="231"/>
      <c r="E38" s="242"/>
      <c r="F38" s="231"/>
      <c r="G38" s="231"/>
      <c r="H38" s="108"/>
    </row>
    <row r="39" spans="2:22" x14ac:dyDescent="0.3">
      <c r="B39" s="243" t="s">
        <v>201</v>
      </c>
      <c r="C39" s="231"/>
      <c r="D39" s="231"/>
      <c r="E39" s="231"/>
      <c r="F39" s="231"/>
      <c r="G39" s="231"/>
      <c r="H39" s="108"/>
    </row>
    <row r="40" spans="2:22" x14ac:dyDescent="0.3">
      <c r="B40" s="134"/>
      <c r="C40" s="231"/>
      <c r="D40" s="231"/>
      <c r="E40" s="231"/>
      <c r="F40" s="231"/>
      <c r="G40" s="231"/>
      <c r="H40" s="108"/>
    </row>
    <row r="41" spans="2:22" x14ac:dyDescent="0.3">
      <c r="B41" s="134" t="s">
        <v>203</v>
      </c>
      <c r="C41" s="145"/>
      <c r="D41" s="145" t="s">
        <v>204</v>
      </c>
      <c r="E41" s="145"/>
      <c r="F41" s="145"/>
      <c r="G41" s="145" t="s">
        <v>205</v>
      </c>
      <c r="H41" s="108"/>
      <c r="I41" s="336" t="str">
        <f>+D41</f>
        <v>Necesarios</v>
      </c>
      <c r="J41" s="336" t="str">
        <f>+G41</f>
        <v>Suntuarios</v>
      </c>
      <c r="P41" s="336">
        <f>+ACEPTACION!D190</f>
        <v>0</v>
      </c>
      <c r="R41" s="350">
        <f t="shared" ref="R41:V43" si="8">+IF($P41=C41,1,"")</f>
        <v>1</v>
      </c>
      <c r="S41" s="350" t="str">
        <f t="shared" si="8"/>
        <v/>
      </c>
      <c r="T41" s="350">
        <f t="shared" si="8"/>
        <v>1</v>
      </c>
      <c r="U41" s="350">
        <f t="shared" si="8"/>
        <v>1</v>
      </c>
      <c r="V41" s="350" t="str">
        <f t="shared" si="8"/>
        <v/>
      </c>
    </row>
    <row r="42" spans="2:22" x14ac:dyDescent="0.3">
      <c r="B42" s="134" t="s">
        <v>206</v>
      </c>
      <c r="C42" s="178" t="s">
        <v>207</v>
      </c>
      <c r="D42" s="145" t="s">
        <v>208</v>
      </c>
      <c r="E42" s="145" t="s">
        <v>209</v>
      </c>
      <c r="F42" s="145" t="s">
        <v>210</v>
      </c>
      <c r="G42" s="145"/>
      <c r="H42" s="108"/>
      <c r="P42" s="336">
        <f>+ACEPTACION!D191</f>
        <v>0</v>
      </c>
      <c r="R42" s="350" t="str">
        <f t="shared" si="8"/>
        <v/>
      </c>
      <c r="S42" s="350" t="str">
        <f t="shared" si="8"/>
        <v/>
      </c>
      <c r="T42" s="350" t="str">
        <f t="shared" si="8"/>
        <v/>
      </c>
      <c r="U42" s="350" t="str">
        <f t="shared" si="8"/>
        <v/>
      </c>
      <c r="V42" s="350">
        <f t="shared" si="8"/>
        <v>1</v>
      </c>
    </row>
    <row r="43" spans="2:22" x14ac:dyDescent="0.3">
      <c r="B43" s="134" t="s">
        <v>211</v>
      </c>
      <c r="C43" s="145"/>
      <c r="D43" s="145" t="s">
        <v>212</v>
      </c>
      <c r="E43" s="145" t="s">
        <v>213</v>
      </c>
      <c r="F43" s="145" t="s">
        <v>214</v>
      </c>
      <c r="G43" s="145"/>
      <c r="H43" s="108"/>
      <c r="P43" s="336">
        <f>+ACEPTACION!D193</f>
        <v>0</v>
      </c>
      <c r="R43" s="350">
        <f t="shared" si="8"/>
        <v>1</v>
      </c>
      <c r="S43" s="350" t="str">
        <f t="shared" si="8"/>
        <v/>
      </c>
      <c r="T43" s="350" t="str">
        <f t="shared" si="8"/>
        <v/>
      </c>
      <c r="U43" s="350" t="str">
        <f t="shared" si="8"/>
        <v/>
      </c>
      <c r="V43" s="350">
        <f t="shared" si="8"/>
        <v>1</v>
      </c>
    </row>
    <row r="44" spans="2:22" x14ac:dyDescent="0.3">
      <c r="B44" s="134" t="s">
        <v>202</v>
      </c>
      <c r="C44" s="145">
        <v>3</v>
      </c>
      <c r="D44" s="145">
        <v>6</v>
      </c>
      <c r="E44" s="145">
        <v>9</v>
      </c>
      <c r="F44" s="145">
        <v>12</v>
      </c>
      <c r="G44" s="145"/>
      <c r="H44" s="108"/>
      <c r="P44" s="336">
        <f>+ACEPTACION!D194</f>
        <v>0</v>
      </c>
      <c r="R44" s="341">
        <f>+IF(P44&lt;=C44,1,"")</f>
        <v>1</v>
      </c>
      <c r="S44" s="341" t="str">
        <f>+IF((AND($P44&gt;C44,$P44&lt;=D44))=TRUE,1,"")</f>
        <v/>
      </c>
      <c r="T44" s="341" t="str">
        <f>+IF((AND($P44&gt;D44,$P44&lt;=E44))=TRUE,1,"")</f>
        <v/>
      </c>
      <c r="U44" s="341" t="str">
        <f>+IF((AND($P44&gt;E44,$P44&lt;=F44))=TRUE,1,"")</f>
        <v/>
      </c>
      <c r="V44" s="341" t="str">
        <f>+IF(P44&gt;F44,1,"")</f>
        <v/>
      </c>
    </row>
    <row r="45" spans="2:22" x14ac:dyDescent="0.3">
      <c r="B45" s="134" t="s">
        <v>124</v>
      </c>
      <c r="C45" s="145"/>
      <c r="D45" s="145">
        <v>1.2</v>
      </c>
      <c r="E45" s="145">
        <v>1.1000000000000001</v>
      </c>
      <c r="F45" s="145">
        <v>1</v>
      </c>
      <c r="G45" s="145">
        <v>0.9</v>
      </c>
      <c r="H45" s="108"/>
      <c r="P45" s="336">
        <f>+ACEPTACION!D195</f>
        <v>0</v>
      </c>
      <c r="R45" s="341" t="str">
        <f>+IF(P45&gt;D45,1,"")</f>
        <v/>
      </c>
      <c r="S45" s="341" t="str">
        <f>+IF((AND(P45&lt;=D45,P45&gt;E45))=TRUE,1,"")</f>
        <v/>
      </c>
      <c r="T45" s="341" t="str">
        <f>+IF((AND(P45&lt;=E45,P45&gt;F45))=TRUE,1,"")</f>
        <v/>
      </c>
      <c r="U45" s="341" t="str">
        <f>+IF((AND(P45&lt;=F45,P45&gt;G45))=TRUE,1,"")</f>
        <v/>
      </c>
      <c r="V45" s="341">
        <f>+IF(P45&lt;=G45,1,"")</f>
        <v>1</v>
      </c>
    </row>
    <row r="46" spans="2:22" x14ac:dyDescent="0.3">
      <c r="B46" s="134"/>
      <c r="C46" s="231"/>
      <c r="D46" s="231"/>
      <c r="E46" s="231"/>
      <c r="F46" s="231"/>
      <c r="G46" s="231"/>
      <c r="H46" s="108"/>
    </row>
    <row r="47" spans="2:22" x14ac:dyDescent="0.3">
      <c r="B47" s="243" t="s">
        <v>215</v>
      </c>
      <c r="C47" s="231"/>
      <c r="D47" s="231"/>
      <c r="E47" s="231"/>
      <c r="F47" s="231"/>
      <c r="G47" s="231"/>
      <c r="H47" s="108"/>
    </row>
    <row r="48" spans="2:22" x14ac:dyDescent="0.3">
      <c r="B48" s="134"/>
      <c r="C48" s="231"/>
      <c r="D48" s="231"/>
      <c r="E48" s="231"/>
      <c r="F48" s="231"/>
      <c r="G48" s="231"/>
      <c r="H48" s="108"/>
    </row>
    <row r="49" spans="2:38" x14ac:dyDescent="0.3">
      <c r="B49" s="134" t="s">
        <v>202</v>
      </c>
      <c r="C49" s="145">
        <v>6</v>
      </c>
      <c r="D49" s="145">
        <v>9</v>
      </c>
      <c r="E49" s="145">
        <v>12</v>
      </c>
      <c r="F49" s="145">
        <v>15</v>
      </c>
      <c r="G49" s="145"/>
      <c r="H49" s="108"/>
      <c r="P49" s="336">
        <f>+ACEPTACION!D198</f>
        <v>0</v>
      </c>
      <c r="R49" s="341">
        <f>+IF(P49&lt;=C49,1,"")</f>
        <v>1</v>
      </c>
      <c r="S49" s="341" t="str">
        <f>+IF((AND($P49&gt;C49,$P49&lt;=D49))=TRUE,1,"")</f>
        <v/>
      </c>
      <c r="T49" s="341" t="str">
        <f>+IF((AND($P49&gt;D49,$P49&lt;=E49))=TRUE,1,"")</f>
        <v/>
      </c>
      <c r="U49" s="341" t="str">
        <f>+IF((AND($P49&gt;E49,$P49&lt;=F49))=TRUE,1,"")</f>
        <v/>
      </c>
      <c r="V49" s="341" t="str">
        <f>+IF(P49&gt;F49,1,"")</f>
        <v/>
      </c>
    </row>
    <row r="50" spans="2:38" x14ac:dyDescent="0.3">
      <c r="B50" s="134" t="s">
        <v>124</v>
      </c>
      <c r="C50" s="145"/>
      <c r="D50" s="145">
        <v>1.1000000000000001</v>
      </c>
      <c r="E50" s="145">
        <v>1</v>
      </c>
      <c r="F50" s="145">
        <v>0.9</v>
      </c>
      <c r="G50" s="145">
        <v>0.8</v>
      </c>
      <c r="H50" s="108"/>
      <c r="P50" s="336">
        <f>+ACEPTACION!D199</f>
        <v>0</v>
      </c>
      <c r="R50" s="341" t="str">
        <f>+IF(P50&gt;D50,1,"")</f>
        <v/>
      </c>
      <c r="S50" s="341" t="str">
        <f>+IF((AND(P50&lt;=D50,P50&gt;E50))=TRUE,1,"")</f>
        <v/>
      </c>
      <c r="T50" s="341" t="str">
        <f>+IF((AND(P50&lt;=E50,P50&gt;F50))=TRUE,1,"")</f>
        <v/>
      </c>
      <c r="U50" s="341" t="str">
        <f>+IF((AND(P50&lt;=F50,P50&gt;G50))=TRUE,1,"")</f>
        <v/>
      </c>
      <c r="V50" s="341">
        <f>+IF(P50&lt;=G50,1,"")</f>
        <v>1</v>
      </c>
    </row>
    <row r="51" spans="2:38" x14ac:dyDescent="0.3">
      <c r="B51" s="134"/>
      <c r="C51" s="231"/>
      <c r="D51" s="231"/>
      <c r="E51" s="231"/>
      <c r="F51" s="231"/>
      <c r="G51" s="231"/>
      <c r="H51" s="108"/>
    </row>
    <row r="52" spans="2:38" x14ac:dyDescent="0.3">
      <c r="B52" s="243" t="s">
        <v>216</v>
      </c>
      <c r="C52" s="231"/>
      <c r="D52" s="231"/>
      <c r="E52" s="231"/>
      <c r="F52" s="231"/>
      <c r="G52" s="231"/>
      <c r="H52" s="108"/>
    </row>
    <row r="53" spans="2:38" x14ac:dyDescent="0.3">
      <c r="B53" s="134"/>
      <c r="C53" s="231"/>
      <c r="D53" s="231"/>
      <c r="E53" s="231"/>
      <c r="F53" s="231"/>
      <c r="G53" s="231"/>
      <c r="H53" s="108"/>
    </row>
    <row r="54" spans="2:38" x14ac:dyDescent="0.3">
      <c r="B54" s="134" t="s">
        <v>202</v>
      </c>
      <c r="C54" s="145">
        <v>9</v>
      </c>
      <c r="D54" s="145">
        <v>12</v>
      </c>
      <c r="E54" s="145">
        <v>15</v>
      </c>
      <c r="F54" s="145">
        <v>18</v>
      </c>
      <c r="G54" s="145"/>
      <c r="H54" s="108"/>
      <c r="P54" s="336">
        <f>+ACEPTACION!D202</f>
        <v>0</v>
      </c>
      <c r="R54" s="341">
        <f>+IF(P54&lt;=C54,1,"")</f>
        <v>1</v>
      </c>
      <c r="S54" s="341" t="str">
        <f>+IF((AND($P54&gt;C54,$P54&lt;=D54))=TRUE,1,"")</f>
        <v/>
      </c>
      <c r="T54" s="341" t="str">
        <f>+IF((AND($P54&gt;D54,$P54&lt;=E54))=TRUE,1,"")</f>
        <v/>
      </c>
      <c r="U54" s="341" t="str">
        <f>+IF((AND($P54&gt;E54,$P54&lt;=F54))=TRUE,1,"")</f>
        <v/>
      </c>
      <c r="V54" s="341" t="str">
        <f>+IF(P54&gt;F54,1,"")</f>
        <v/>
      </c>
    </row>
    <row r="55" spans="2:38" x14ac:dyDescent="0.3">
      <c r="B55" s="134" t="s">
        <v>124</v>
      </c>
      <c r="C55" s="145"/>
      <c r="D55" s="145">
        <v>1</v>
      </c>
      <c r="E55" s="145">
        <v>0.9</v>
      </c>
      <c r="F55" s="145">
        <v>0.8</v>
      </c>
      <c r="G55" s="145">
        <v>0.7</v>
      </c>
      <c r="H55" s="108"/>
      <c r="P55" s="336">
        <f>+ACEPTACION!D203</f>
        <v>0</v>
      </c>
      <c r="R55" s="341" t="str">
        <f>+IF(P55&gt;D55,1,"")</f>
        <v/>
      </c>
      <c r="S55" s="341" t="str">
        <f>+IF((AND(P55&lt;=D55,P55&gt;E55))=TRUE,1,"")</f>
        <v/>
      </c>
      <c r="T55" s="341" t="str">
        <f>+IF((AND(P55&lt;=E55,P55&gt;F55))=TRUE,1,"")</f>
        <v/>
      </c>
      <c r="U55" s="341" t="str">
        <f>+IF((AND(P55&lt;=F55,P55&gt;G55))=TRUE,1,"")</f>
        <v/>
      </c>
      <c r="V55" s="341">
        <f>+IF(P55&lt;=G55,1,"")</f>
        <v>1</v>
      </c>
    </row>
    <row r="56" spans="2:38" x14ac:dyDescent="0.3">
      <c r="B56" s="134"/>
      <c r="C56" s="231"/>
      <c r="D56" s="231"/>
      <c r="E56" s="231"/>
      <c r="F56" s="231"/>
      <c r="G56" s="231"/>
      <c r="H56" s="108"/>
    </row>
    <row r="57" spans="2:38" s="247" customFormat="1" x14ac:dyDescent="0.3">
      <c r="B57" s="244" t="s">
        <v>217</v>
      </c>
      <c r="C57" s="245"/>
      <c r="D57" s="245"/>
      <c r="E57" s="245"/>
      <c r="F57" s="245"/>
      <c r="G57" s="246"/>
      <c r="H57" s="532"/>
      <c r="I57" s="368"/>
      <c r="J57" s="368"/>
      <c r="K57" s="368"/>
      <c r="L57" s="368"/>
      <c r="M57" s="368"/>
      <c r="N57" s="368"/>
      <c r="O57" s="368"/>
      <c r="P57" s="368"/>
      <c r="Q57" s="368"/>
      <c r="R57" s="368"/>
      <c r="S57" s="368"/>
      <c r="T57" s="368"/>
      <c r="U57" s="368"/>
      <c r="V57" s="368"/>
      <c r="W57" s="368"/>
      <c r="X57" s="368"/>
      <c r="Y57" s="368"/>
      <c r="Z57" s="368"/>
      <c r="AA57" s="368"/>
      <c r="AB57" s="368"/>
      <c r="AC57" s="368"/>
      <c r="AD57" s="368"/>
      <c r="AE57" s="368"/>
      <c r="AF57" s="368"/>
      <c r="AG57" s="368"/>
      <c r="AH57" s="368"/>
      <c r="AI57" s="368"/>
      <c r="AJ57" s="368"/>
      <c r="AK57" s="368"/>
      <c r="AL57" s="532"/>
    </row>
    <row r="58" spans="2:38" s="247" customFormat="1" x14ac:dyDescent="0.3">
      <c r="B58" s="134"/>
      <c r="C58" s="248"/>
      <c r="D58" s="248"/>
      <c r="E58" s="248"/>
      <c r="F58" s="248"/>
      <c r="G58" s="249"/>
      <c r="H58" s="532"/>
      <c r="I58" s="368"/>
      <c r="J58" s="368"/>
      <c r="K58" s="368"/>
      <c r="L58" s="368"/>
      <c r="M58" s="368"/>
      <c r="N58" s="368"/>
      <c r="O58" s="368"/>
      <c r="P58" s="368"/>
      <c r="Q58" s="368"/>
      <c r="R58" s="368"/>
      <c r="S58" s="368"/>
      <c r="T58" s="368"/>
      <c r="U58" s="368"/>
      <c r="V58" s="368"/>
      <c r="W58" s="368"/>
      <c r="X58" s="368"/>
      <c r="Y58" s="368"/>
      <c r="Z58" s="368"/>
      <c r="AA58" s="368"/>
      <c r="AB58" s="368"/>
      <c r="AC58" s="368"/>
      <c r="AD58" s="368"/>
      <c r="AE58" s="368"/>
      <c r="AF58" s="368"/>
      <c r="AG58" s="368"/>
      <c r="AH58" s="368"/>
      <c r="AI58" s="368"/>
      <c r="AJ58" s="368"/>
      <c r="AK58" s="368"/>
      <c r="AL58" s="532"/>
    </row>
    <row r="59" spans="2:38" ht="26.25" x14ac:dyDescent="0.3">
      <c r="B59" s="134" t="s">
        <v>231</v>
      </c>
      <c r="C59" s="839">
        <v>1</v>
      </c>
      <c r="D59" s="840"/>
      <c r="E59" s="840"/>
      <c r="F59" s="841"/>
      <c r="G59" s="145" t="s">
        <v>218</v>
      </c>
      <c r="H59" s="108"/>
    </row>
    <row r="60" spans="2:38" x14ac:dyDescent="0.3">
      <c r="H60" s="108"/>
    </row>
  </sheetData>
  <sheetProtection algorithmName="SHA-512" hashValue="5iZnal9Ke7EwxE+ALxqvOo3KR3rhiGxckY9K0sbItNhUavkRyLaBoA6KkHohcdpg5nPoI6bBGS1jOK21PtdiNw==" saltValue="dEad7R6sdXuP5jlsYIhYbw==" spinCount="100000" sheet="1" objects="1" scenarios="1" selectLockedCells="1" selectUnlockedCells="1"/>
  <mergeCells count="4">
    <mergeCell ref="AG6:AJ6"/>
    <mergeCell ref="B1:G1"/>
    <mergeCell ref="C3:F3"/>
    <mergeCell ref="C59:F59"/>
  </mergeCells>
  <pageMargins left="0.7" right="0.7" top="0.75" bottom="0.75" header="0.3" footer="0.3"/>
  <pageSetup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3:L30"/>
  <sheetViews>
    <sheetView zoomScale="80" zoomScaleNormal="80" workbookViewId="0">
      <selection activeCell="D10" sqref="D10"/>
    </sheetView>
  </sheetViews>
  <sheetFormatPr baseColWidth="10" defaultRowHeight="15.75" x14ac:dyDescent="0.3"/>
  <cols>
    <col min="1" max="1" width="2.6640625" style="5" bestFit="1" customWidth="1"/>
    <col min="2" max="2" width="50.109375" style="5" customWidth="1"/>
    <col min="3" max="7" width="30.33203125" style="108" customWidth="1"/>
    <col min="8" max="8" width="30.33203125" style="396" customWidth="1"/>
    <col min="9" max="9" width="11.5546875" style="5" collapsed="1"/>
    <col min="10" max="16384" width="11.5546875" style="5"/>
  </cols>
  <sheetData>
    <row r="3" spans="2:12" x14ac:dyDescent="0.3">
      <c r="B3" s="58" t="s">
        <v>219</v>
      </c>
      <c r="C3" s="108" t="s">
        <v>2392</v>
      </c>
      <c r="D3" s="108" t="s">
        <v>2393</v>
      </c>
      <c r="E3" s="108" t="s">
        <v>2394</v>
      </c>
    </row>
    <row r="6" spans="2:12" s="110" customFormat="1" x14ac:dyDescent="0.3">
      <c r="B6" s="85"/>
      <c r="C6" s="77" t="s">
        <v>18</v>
      </c>
      <c r="D6" s="77" t="s">
        <v>19</v>
      </c>
      <c r="E6" s="77" t="s">
        <v>21</v>
      </c>
      <c r="F6" s="77" t="s">
        <v>20</v>
      </c>
      <c r="G6" s="77" t="s">
        <v>17</v>
      </c>
      <c r="H6" s="109"/>
    </row>
    <row r="7" spans="2:12" x14ac:dyDescent="0.3">
      <c r="C7" s="85" t="s">
        <v>220</v>
      </c>
      <c r="D7" s="85" t="s">
        <v>220</v>
      </c>
      <c r="E7" s="85" t="s">
        <v>220</v>
      </c>
      <c r="F7" s="85" t="s">
        <v>220</v>
      </c>
      <c r="G7" s="85" t="s">
        <v>237</v>
      </c>
    </row>
    <row r="8" spans="2:12" x14ac:dyDescent="0.3">
      <c r="B8" s="79" t="s">
        <v>114</v>
      </c>
    </row>
    <row r="9" spans="2:12" x14ac:dyDescent="0.3">
      <c r="B9" s="79"/>
    </row>
    <row r="10" spans="2:12" x14ac:dyDescent="0.3">
      <c r="B10" s="5" t="s">
        <v>221</v>
      </c>
      <c r="C10" s="111" t="s">
        <v>222</v>
      </c>
      <c r="D10" s="111" t="s">
        <v>115</v>
      </c>
    </row>
    <row r="11" spans="2:12" ht="267.75" x14ac:dyDescent="0.3">
      <c r="C11" s="112" t="s">
        <v>2390</v>
      </c>
      <c r="D11" s="111" t="s">
        <v>2391</v>
      </c>
    </row>
    <row r="12" spans="2:12" x14ac:dyDescent="0.3">
      <c r="C12" s="111"/>
      <c r="D12" s="111"/>
    </row>
    <row r="13" spans="2:12" x14ac:dyDescent="0.3">
      <c r="B13" s="79" t="s">
        <v>126</v>
      </c>
      <c r="C13" s="64"/>
      <c r="D13" s="64"/>
      <c r="E13" s="64"/>
      <c r="F13" s="64"/>
      <c r="G13" s="64"/>
      <c r="H13" s="397"/>
    </row>
    <row r="14" spans="2:12" x14ac:dyDescent="0.3">
      <c r="C14" s="64" t="s">
        <v>240</v>
      </c>
      <c r="D14" s="64" t="s">
        <v>248</v>
      </c>
      <c r="E14" s="64" t="s">
        <v>249</v>
      </c>
      <c r="F14" s="64" t="s">
        <v>239</v>
      </c>
      <c r="G14" s="113" t="s">
        <v>241</v>
      </c>
      <c r="H14" s="113" t="s">
        <v>241</v>
      </c>
      <c r="I14" s="181"/>
      <c r="J14" s="64" t="s">
        <v>240</v>
      </c>
      <c r="K14" s="181" t="str">
        <f>+DatosALeerBPM!G8</f>
        <v>Nivel 1</v>
      </c>
      <c r="L14" s="181"/>
    </row>
    <row r="15" spans="2:12" s="412" customFormat="1" x14ac:dyDescent="0.3">
      <c r="C15" s="413" t="b">
        <f>+AND(ACEPTACION!D195&gt;='CRITERIOS DE ACEPTACION'!E45,ACEPTACION!D203&gt;='CRITERIOS DE ACEPTACION'!E55)</f>
        <v>0</v>
      </c>
      <c r="D15" s="414" t="b">
        <f>+AND(ACEPTACION!D195&lt;'CRITERIOS DE ACEPTACION'!E45,ACEPTACION!D203&gt;='CRITERIOS DE ACEPTACION'!E55)</f>
        <v>0</v>
      </c>
      <c r="E15" s="415" t="b">
        <f>+AND(ACEPTACION!D195&gt;='CRITERIOS DE ACEPTACION'!E45,ACEPTACION!D203&lt;'CRITERIOS DE ACEPTACION'!E55)</f>
        <v>0</v>
      </c>
      <c r="F15" s="415" t="b">
        <f>+AND(ACEPTACION!D195&lt;'CRITERIOS DE ACEPTACION'!E45,ACEPTACION!D203&lt;'CRITERIOS DE ACEPTACION'!E55)</f>
        <v>1</v>
      </c>
      <c r="G15" s="413" t="b">
        <f>+AND(ACEPTACION!D195&lt;'CRITERIOS DE ACEPTACION'!G45,ACEPTACION!D203&lt;'CRITERIOS DE ACEPTACION'!G55)</f>
        <v>1</v>
      </c>
      <c r="I15" s="181"/>
      <c r="J15" s="64" t="s">
        <v>248</v>
      </c>
      <c r="K15" s="181" t="str">
        <f>+DatosALeerBPM!G9</f>
        <v>Nivel 2</v>
      </c>
      <c r="L15" s="181"/>
    </row>
    <row r="16" spans="2:12" ht="141.75" x14ac:dyDescent="0.3">
      <c r="C16" s="112" t="s">
        <v>242</v>
      </c>
      <c r="D16" s="112" t="s">
        <v>244</v>
      </c>
      <c r="E16" s="112" t="s">
        <v>243</v>
      </c>
      <c r="F16" s="112" t="s">
        <v>245</v>
      </c>
      <c r="G16" s="114" t="s">
        <v>246</v>
      </c>
      <c r="H16" s="114" t="s">
        <v>247</v>
      </c>
      <c r="I16" s="181"/>
      <c r="J16" s="64" t="s">
        <v>249</v>
      </c>
      <c r="K16" s="181" t="str">
        <f>+DatosALeerBPM!G9</f>
        <v>Nivel 2</v>
      </c>
      <c r="L16" s="181"/>
    </row>
    <row r="17" spans="1:12" x14ac:dyDescent="0.3">
      <c r="C17" s="85"/>
      <c r="D17" s="85"/>
      <c r="E17" s="85"/>
      <c r="F17" s="85"/>
      <c r="G17" s="85"/>
      <c r="I17" s="181"/>
      <c r="J17" s="64" t="s">
        <v>239</v>
      </c>
      <c r="K17" s="181" t="str">
        <f>+DatosALeerBPM!G10</f>
        <v>Nivel 3</v>
      </c>
      <c r="L17" s="181"/>
    </row>
    <row r="18" spans="1:12" x14ac:dyDescent="0.3">
      <c r="I18" s="181"/>
      <c r="J18" s="113" t="s">
        <v>241</v>
      </c>
      <c r="K18" s="181" t="str">
        <f>+DatosALeerBPM!G11</f>
        <v>Nivel 4</v>
      </c>
      <c r="L18" s="181"/>
    </row>
    <row r="19" spans="1:12" ht="31.5" x14ac:dyDescent="0.3">
      <c r="B19" s="115" t="s">
        <v>128</v>
      </c>
      <c r="C19" s="114" t="s">
        <v>135</v>
      </c>
      <c r="D19" s="114" t="s">
        <v>137</v>
      </c>
      <c r="E19" s="114" t="s">
        <v>138</v>
      </c>
      <c r="F19" s="114" t="s">
        <v>136</v>
      </c>
      <c r="G19" s="114"/>
      <c r="I19" s="181"/>
      <c r="J19" s="181"/>
      <c r="K19" s="181"/>
      <c r="L19" s="181"/>
    </row>
    <row r="20" spans="1:12" x14ac:dyDescent="0.3">
      <c r="I20" s="181"/>
      <c r="J20" s="181"/>
      <c r="K20" s="181"/>
      <c r="L20" s="181"/>
    </row>
    <row r="23" spans="1:12" x14ac:dyDescent="0.3">
      <c r="B23" s="115" t="s">
        <v>223</v>
      </c>
      <c r="C23" s="108" t="s">
        <v>2301</v>
      </c>
    </row>
    <row r="24" spans="1:12" x14ac:dyDescent="0.3">
      <c r="C24" s="108" t="s">
        <v>386</v>
      </c>
    </row>
    <row r="25" spans="1:12" s="108" customFormat="1" x14ac:dyDescent="0.3">
      <c r="A25" s="5"/>
      <c r="B25" s="5"/>
      <c r="C25" s="108" t="s">
        <v>2295</v>
      </c>
      <c r="H25" s="396"/>
      <c r="I25" s="5"/>
    </row>
    <row r="26" spans="1:12" s="108" customFormat="1" x14ac:dyDescent="0.3">
      <c r="A26" s="5"/>
      <c r="B26" s="5"/>
      <c r="C26" s="108" t="s">
        <v>2196</v>
      </c>
      <c r="H26" s="396"/>
      <c r="I26" s="5"/>
    </row>
    <row r="27" spans="1:12" s="108" customFormat="1" x14ac:dyDescent="0.3">
      <c r="A27" s="5"/>
      <c r="B27" s="5"/>
      <c r="C27" s="108" t="s">
        <v>224</v>
      </c>
      <c r="H27" s="396"/>
      <c r="I27" s="5"/>
    </row>
    <row r="28" spans="1:12" s="108" customFormat="1" x14ac:dyDescent="0.3">
      <c r="A28" s="5"/>
      <c r="B28" s="5"/>
      <c r="C28" s="108" t="s">
        <v>2389</v>
      </c>
      <c r="H28" s="396"/>
      <c r="I28" s="5"/>
    </row>
    <row r="29" spans="1:12" s="108" customFormat="1" x14ac:dyDescent="0.3">
      <c r="A29" s="5"/>
      <c r="B29" s="5"/>
      <c r="H29" s="396"/>
      <c r="I29" s="5"/>
    </row>
    <row r="30" spans="1:12" s="108" customFormat="1" x14ac:dyDescent="0.3">
      <c r="A30" s="5"/>
      <c r="B30" s="5"/>
      <c r="H30" s="396"/>
      <c r="I30" s="5"/>
    </row>
  </sheetData>
  <sheetProtection algorithmName="SHA-512" hashValue="W07OlQ+aXpDkcuZhKAlcDIDA8K1N1NXkQvgTJWQ5yb4CTxsqjtUAqlmk67OULvu7TmEWNXtXTcDsYiL/4eBnAQ==" saltValue="6bljVzs4iau3JAvvkVnBKg==" spinCount="100000" sheet="1" objects="1" scenarios="1" selectLockedCells="1" selectUnlockedCells="1"/>
  <sortState ref="C23:C28">
    <sortCondition ref="C23"/>
  </sortState>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L758"/>
  <sheetViews>
    <sheetView showGridLines="0" showRowColHeaders="0" zoomScaleNormal="100" workbookViewId="0">
      <selection activeCell="A3" sqref="A3"/>
    </sheetView>
  </sheetViews>
  <sheetFormatPr baseColWidth="10" defaultRowHeight="11.25" x14ac:dyDescent="0.2"/>
  <cols>
    <col min="1" max="1" width="17.77734375" style="334" customWidth="1"/>
    <col min="2" max="2" width="16" style="334" customWidth="1"/>
    <col min="3" max="3" width="17" style="334" bestFit="1" customWidth="1"/>
    <col min="4" max="4" width="16.44140625" style="334" customWidth="1"/>
    <col min="5" max="5" width="35.88671875" style="323" bestFit="1" customWidth="1"/>
    <col min="6" max="16384" width="11.5546875" style="323"/>
  </cols>
  <sheetData>
    <row r="1" spans="1:5" x14ac:dyDescent="0.2">
      <c r="A1" s="369" t="s">
        <v>377</v>
      </c>
      <c r="E1" s="323" t="s">
        <v>40</v>
      </c>
    </row>
    <row r="3" spans="1:5" x14ac:dyDescent="0.2">
      <c r="A3" s="334" t="s">
        <v>309</v>
      </c>
    </row>
    <row r="4" spans="1:5" x14ac:dyDescent="0.2">
      <c r="A4" s="334" t="s">
        <v>314</v>
      </c>
    </row>
    <row r="6" spans="1:5" x14ac:dyDescent="0.2">
      <c r="A6" s="369" t="s">
        <v>1181</v>
      </c>
      <c r="B6" s="369" t="s">
        <v>1182</v>
      </c>
      <c r="C6" s="369" t="s">
        <v>1183</v>
      </c>
      <c r="D6" s="369" t="s">
        <v>1184</v>
      </c>
    </row>
    <row r="7" spans="1:5" x14ac:dyDescent="0.2">
      <c r="A7" s="370" t="s">
        <v>1185</v>
      </c>
      <c r="B7" s="370" t="s">
        <v>1185</v>
      </c>
      <c r="C7" s="370" t="s">
        <v>1186</v>
      </c>
      <c r="D7" s="370">
        <v>10101</v>
      </c>
      <c r="E7" s="323" t="str">
        <f t="shared" ref="E7:E70" si="0">+CONCATENATE(A7,$E$1,B7,$E$1,C7,$E$1,D7)</f>
        <v>San Jose-San Jose-Carmen-10101</v>
      </c>
    </row>
    <row r="8" spans="1:5" x14ac:dyDescent="0.2">
      <c r="A8" s="370" t="s">
        <v>1185</v>
      </c>
      <c r="B8" s="370" t="s">
        <v>1185</v>
      </c>
      <c r="C8" s="370" t="s">
        <v>1187</v>
      </c>
      <c r="D8" s="370">
        <v>10102</v>
      </c>
      <c r="E8" s="323" t="str">
        <f t="shared" si="0"/>
        <v>San Jose-San Jose-Merced-10102</v>
      </c>
    </row>
    <row r="9" spans="1:5" x14ac:dyDescent="0.2">
      <c r="A9" s="370" t="s">
        <v>1185</v>
      </c>
      <c r="B9" s="370" t="s">
        <v>1185</v>
      </c>
      <c r="C9" s="370" t="s">
        <v>1188</v>
      </c>
      <c r="D9" s="370">
        <v>10103</v>
      </c>
      <c r="E9" s="323" t="str">
        <f t="shared" si="0"/>
        <v>San Jose-San Jose-Hospital-10103</v>
      </c>
    </row>
    <row r="10" spans="1:5" x14ac:dyDescent="0.2">
      <c r="A10" s="370" t="s">
        <v>1185</v>
      </c>
      <c r="B10" s="370" t="s">
        <v>1185</v>
      </c>
      <c r="C10" s="370" t="s">
        <v>1189</v>
      </c>
      <c r="D10" s="370">
        <v>10104</v>
      </c>
      <c r="E10" s="323" t="str">
        <f t="shared" si="0"/>
        <v>San Jose-San Jose-Catedral-10104</v>
      </c>
    </row>
    <row r="11" spans="1:5" x14ac:dyDescent="0.2">
      <c r="A11" s="370" t="s">
        <v>1185</v>
      </c>
      <c r="B11" s="370" t="s">
        <v>1185</v>
      </c>
      <c r="C11" s="370" t="s">
        <v>1190</v>
      </c>
      <c r="D11" s="370">
        <v>10105</v>
      </c>
      <c r="E11" s="323" t="str">
        <f t="shared" si="0"/>
        <v>San Jose-San Jose-Zapote-10105</v>
      </c>
    </row>
    <row r="12" spans="1:5" x14ac:dyDescent="0.2">
      <c r="A12" s="370" t="s">
        <v>1185</v>
      </c>
      <c r="B12" s="370" t="s">
        <v>1185</v>
      </c>
      <c r="C12" s="370" t="s">
        <v>1191</v>
      </c>
      <c r="D12" s="370">
        <v>10106</v>
      </c>
      <c r="E12" s="323" t="str">
        <f t="shared" si="0"/>
        <v>San Jose-San Jose-San Francisco de Dos Rios-10106</v>
      </c>
    </row>
    <row r="13" spans="1:5" x14ac:dyDescent="0.2">
      <c r="A13" s="370" t="s">
        <v>1185</v>
      </c>
      <c r="B13" s="370" t="s">
        <v>1185</v>
      </c>
      <c r="C13" s="370" t="s">
        <v>1192</v>
      </c>
      <c r="D13" s="370">
        <v>10107</v>
      </c>
      <c r="E13" s="323" t="str">
        <f t="shared" si="0"/>
        <v>San Jose-San Jose-Uruca-10107</v>
      </c>
    </row>
    <row r="14" spans="1:5" x14ac:dyDescent="0.2">
      <c r="A14" s="370" t="s">
        <v>1185</v>
      </c>
      <c r="B14" s="370" t="s">
        <v>1185</v>
      </c>
      <c r="C14" s="370" t="s">
        <v>1193</v>
      </c>
      <c r="D14" s="370">
        <v>10108</v>
      </c>
      <c r="E14" s="323" t="str">
        <f t="shared" si="0"/>
        <v>San Jose-San Jose-Mata Redonda-10108</v>
      </c>
    </row>
    <row r="15" spans="1:5" x14ac:dyDescent="0.2">
      <c r="A15" s="370" t="s">
        <v>1185</v>
      </c>
      <c r="B15" s="370" t="s">
        <v>1185</v>
      </c>
      <c r="C15" s="370" t="s">
        <v>1194</v>
      </c>
      <c r="D15" s="370">
        <v>10109</v>
      </c>
      <c r="E15" s="323" t="str">
        <f t="shared" si="0"/>
        <v>San Jose-San Jose-Pavas-10109</v>
      </c>
    </row>
    <row r="16" spans="1:5" x14ac:dyDescent="0.2">
      <c r="A16" s="370" t="s">
        <v>1185</v>
      </c>
      <c r="B16" s="370" t="s">
        <v>1185</v>
      </c>
      <c r="C16" s="370" t="s">
        <v>1195</v>
      </c>
      <c r="D16" s="370">
        <v>10110</v>
      </c>
      <c r="E16" s="323" t="str">
        <f t="shared" si="0"/>
        <v>San Jose-San Jose-Hatillo-10110</v>
      </c>
    </row>
    <row r="17" spans="1:5" x14ac:dyDescent="0.2">
      <c r="A17" s="370" t="s">
        <v>1185</v>
      </c>
      <c r="B17" s="370" t="s">
        <v>1185</v>
      </c>
      <c r="C17" s="370" t="s">
        <v>1196</v>
      </c>
      <c r="D17" s="370">
        <v>10111</v>
      </c>
      <c r="E17" s="323" t="str">
        <f t="shared" si="0"/>
        <v>San Jose-San Jose-San Sebastian-10111</v>
      </c>
    </row>
    <row r="18" spans="1:5" x14ac:dyDescent="0.2">
      <c r="A18" s="370" t="s">
        <v>1185</v>
      </c>
      <c r="B18" s="370" t="s">
        <v>1197</v>
      </c>
      <c r="C18" s="370" t="s">
        <v>1197</v>
      </c>
      <c r="D18" s="370">
        <v>10201</v>
      </c>
      <c r="E18" s="323" t="str">
        <f t="shared" si="0"/>
        <v>San Jose-Escazu-Escazu-10201</v>
      </c>
    </row>
    <row r="19" spans="1:5" x14ac:dyDescent="0.2">
      <c r="A19" s="370" t="s">
        <v>1185</v>
      </c>
      <c r="B19" s="370" t="s">
        <v>1197</v>
      </c>
      <c r="C19" s="370" t="s">
        <v>1198</v>
      </c>
      <c r="D19" s="370">
        <v>10202</v>
      </c>
      <c r="E19" s="323" t="str">
        <f t="shared" si="0"/>
        <v>San Jose-Escazu-San Antonio-10202</v>
      </c>
    </row>
    <row r="20" spans="1:5" x14ac:dyDescent="0.2">
      <c r="A20" s="370" t="s">
        <v>1185</v>
      </c>
      <c r="B20" s="370" t="s">
        <v>1197</v>
      </c>
      <c r="C20" s="370" t="s">
        <v>1199</v>
      </c>
      <c r="D20" s="370">
        <v>10203</v>
      </c>
      <c r="E20" s="323" t="str">
        <f t="shared" si="0"/>
        <v>San Jose-Escazu-San Rafael-10203</v>
      </c>
    </row>
    <row r="21" spans="1:5" x14ac:dyDescent="0.2">
      <c r="A21" s="370" t="s">
        <v>1185</v>
      </c>
      <c r="B21" s="370" t="s">
        <v>1200</v>
      </c>
      <c r="C21" s="370" t="s">
        <v>1200</v>
      </c>
      <c r="D21" s="370">
        <v>10301</v>
      </c>
      <c r="E21" s="323" t="str">
        <f t="shared" si="0"/>
        <v>San Jose-Desamparados-Desamparados-10301</v>
      </c>
    </row>
    <row r="22" spans="1:5" x14ac:dyDescent="0.2">
      <c r="A22" s="370" t="s">
        <v>1185</v>
      </c>
      <c r="B22" s="370" t="s">
        <v>1200</v>
      </c>
      <c r="C22" s="370" t="s">
        <v>1201</v>
      </c>
      <c r="D22" s="370">
        <v>10302</v>
      </c>
      <c r="E22" s="323" t="str">
        <f t="shared" si="0"/>
        <v>San Jose-Desamparados-San Miguel-10302</v>
      </c>
    </row>
    <row r="23" spans="1:5" x14ac:dyDescent="0.2">
      <c r="A23" s="370" t="s">
        <v>1185</v>
      </c>
      <c r="B23" s="370" t="s">
        <v>1200</v>
      </c>
      <c r="C23" s="370" t="s">
        <v>1202</v>
      </c>
      <c r="D23" s="370">
        <v>10303</v>
      </c>
      <c r="E23" s="323" t="str">
        <f t="shared" si="0"/>
        <v>San Jose-Desamparados-San Juan de Dios-10303</v>
      </c>
    </row>
    <row r="24" spans="1:5" x14ac:dyDescent="0.2">
      <c r="A24" s="370" t="s">
        <v>1185</v>
      </c>
      <c r="B24" s="370" t="s">
        <v>1200</v>
      </c>
      <c r="C24" s="370" t="s">
        <v>1203</v>
      </c>
      <c r="D24" s="370">
        <v>10304</v>
      </c>
      <c r="E24" s="323" t="str">
        <f t="shared" si="0"/>
        <v>San Jose-Desamparados-San Rafael Arriba-10304</v>
      </c>
    </row>
    <row r="25" spans="1:5" x14ac:dyDescent="0.2">
      <c r="A25" s="370" t="s">
        <v>1185</v>
      </c>
      <c r="B25" s="370" t="s">
        <v>1200</v>
      </c>
      <c r="C25" s="370" t="s">
        <v>1198</v>
      </c>
      <c r="D25" s="370">
        <v>10305</v>
      </c>
      <c r="E25" s="323" t="str">
        <f t="shared" si="0"/>
        <v>San Jose-Desamparados-San Antonio-10305</v>
      </c>
    </row>
    <row r="26" spans="1:5" x14ac:dyDescent="0.2">
      <c r="A26" s="370" t="s">
        <v>1185</v>
      </c>
      <c r="B26" s="370" t="s">
        <v>1200</v>
      </c>
      <c r="C26" s="370" t="s">
        <v>1204</v>
      </c>
      <c r="D26" s="370">
        <v>10306</v>
      </c>
      <c r="E26" s="323" t="str">
        <f t="shared" si="0"/>
        <v>San Jose-Desamparados-Frailes-10306</v>
      </c>
    </row>
    <row r="27" spans="1:5" x14ac:dyDescent="0.2">
      <c r="A27" s="370" t="s">
        <v>1185</v>
      </c>
      <c r="B27" s="370" t="s">
        <v>1200</v>
      </c>
      <c r="C27" s="370" t="s">
        <v>1205</v>
      </c>
      <c r="D27" s="370">
        <v>10307</v>
      </c>
      <c r="E27" s="323" t="str">
        <f t="shared" si="0"/>
        <v>San Jose-Desamparados-Patarra-10307</v>
      </c>
    </row>
    <row r="28" spans="1:5" x14ac:dyDescent="0.2">
      <c r="A28" s="370" t="s">
        <v>1185</v>
      </c>
      <c r="B28" s="370" t="s">
        <v>1200</v>
      </c>
      <c r="C28" s="370" t="s">
        <v>1206</v>
      </c>
      <c r="D28" s="370">
        <v>10308</v>
      </c>
      <c r="E28" s="323" t="str">
        <f t="shared" si="0"/>
        <v>San Jose-Desamparados-San Cristobal-10308</v>
      </c>
    </row>
    <row r="29" spans="1:5" x14ac:dyDescent="0.2">
      <c r="A29" s="370" t="s">
        <v>1185</v>
      </c>
      <c r="B29" s="370" t="s">
        <v>1200</v>
      </c>
      <c r="C29" s="370" t="s">
        <v>1207</v>
      </c>
      <c r="D29" s="370">
        <v>10309</v>
      </c>
      <c r="E29" s="323" t="str">
        <f t="shared" si="0"/>
        <v>San Jose-Desamparados-Rosario-10309</v>
      </c>
    </row>
    <row r="30" spans="1:5" x14ac:dyDescent="0.2">
      <c r="A30" s="370" t="s">
        <v>1185</v>
      </c>
      <c r="B30" s="370" t="s">
        <v>1200</v>
      </c>
      <c r="C30" s="370" t="s">
        <v>1208</v>
      </c>
      <c r="D30" s="370">
        <v>10310</v>
      </c>
      <c r="E30" s="323" t="str">
        <f t="shared" si="0"/>
        <v>San Jose-Desamparados-Damas-10310</v>
      </c>
    </row>
    <row r="31" spans="1:5" x14ac:dyDescent="0.2">
      <c r="A31" s="370" t="s">
        <v>1185</v>
      </c>
      <c r="B31" s="370" t="s">
        <v>1200</v>
      </c>
      <c r="C31" s="370" t="s">
        <v>1209</v>
      </c>
      <c r="D31" s="370">
        <v>10311</v>
      </c>
      <c r="E31" s="323" t="str">
        <f t="shared" si="0"/>
        <v>San Jose-Desamparados-San Rafael Abajo-10311</v>
      </c>
    </row>
    <row r="32" spans="1:5" x14ac:dyDescent="0.2">
      <c r="A32" s="370" t="s">
        <v>1185</v>
      </c>
      <c r="B32" s="370" t="s">
        <v>1200</v>
      </c>
      <c r="C32" s="370" t="s">
        <v>1210</v>
      </c>
      <c r="D32" s="370">
        <v>10312</v>
      </c>
      <c r="E32" s="323" t="str">
        <f t="shared" si="0"/>
        <v>San Jose-Desamparados-Gravilias-10312</v>
      </c>
    </row>
    <row r="33" spans="1:5" x14ac:dyDescent="0.2">
      <c r="A33" s="370" t="s">
        <v>1185</v>
      </c>
      <c r="B33" s="370" t="s">
        <v>1200</v>
      </c>
      <c r="C33" s="370" t="s">
        <v>1211</v>
      </c>
      <c r="D33" s="370">
        <v>10313</v>
      </c>
      <c r="E33" s="323" t="str">
        <f t="shared" si="0"/>
        <v>San Jose-Desamparados-Los Guido-10313</v>
      </c>
    </row>
    <row r="34" spans="1:5" x14ac:dyDescent="0.2">
      <c r="A34" s="370" t="s">
        <v>1185</v>
      </c>
      <c r="B34" s="370" t="s">
        <v>1212</v>
      </c>
      <c r="C34" s="370" t="s">
        <v>1213</v>
      </c>
      <c r="D34" s="370">
        <v>10401</v>
      </c>
      <c r="E34" s="323" t="str">
        <f t="shared" si="0"/>
        <v>San Jose-Puriscal-Santiago-10401</v>
      </c>
    </row>
    <row r="35" spans="1:5" x14ac:dyDescent="0.2">
      <c r="A35" s="370" t="s">
        <v>1185</v>
      </c>
      <c r="B35" s="370" t="s">
        <v>1212</v>
      </c>
      <c r="C35" s="370" t="s">
        <v>1214</v>
      </c>
      <c r="D35" s="370">
        <v>10402</v>
      </c>
      <c r="E35" s="323" t="str">
        <f t="shared" si="0"/>
        <v>San Jose-Puriscal-Mercedes Sur-10402</v>
      </c>
    </row>
    <row r="36" spans="1:5" x14ac:dyDescent="0.2">
      <c r="A36" s="370" t="s">
        <v>1185</v>
      </c>
      <c r="B36" s="370" t="s">
        <v>1212</v>
      </c>
      <c r="C36" s="370" t="s">
        <v>1215</v>
      </c>
      <c r="D36" s="370">
        <v>10403</v>
      </c>
      <c r="E36" s="323" t="str">
        <f t="shared" si="0"/>
        <v>San Jose-Puriscal-Barbacoas-10403</v>
      </c>
    </row>
    <row r="37" spans="1:5" x14ac:dyDescent="0.2">
      <c r="A37" s="370" t="s">
        <v>1185</v>
      </c>
      <c r="B37" s="370" t="s">
        <v>1212</v>
      </c>
      <c r="C37" s="370" t="s">
        <v>1216</v>
      </c>
      <c r="D37" s="370">
        <v>10404</v>
      </c>
      <c r="E37" s="323" t="str">
        <f t="shared" si="0"/>
        <v>San Jose-Puriscal-Grifo Alto-10404</v>
      </c>
    </row>
    <row r="38" spans="1:5" x14ac:dyDescent="0.2">
      <c r="A38" s="370" t="s">
        <v>1185</v>
      </c>
      <c r="B38" s="370" t="s">
        <v>1212</v>
      </c>
      <c r="C38" s="370" t="s">
        <v>1199</v>
      </c>
      <c r="D38" s="370">
        <v>10405</v>
      </c>
      <c r="E38" s="323" t="str">
        <f t="shared" si="0"/>
        <v>San Jose-Puriscal-San Rafael-10405</v>
      </c>
    </row>
    <row r="39" spans="1:5" x14ac:dyDescent="0.2">
      <c r="A39" s="370" t="s">
        <v>1185</v>
      </c>
      <c r="B39" s="370" t="s">
        <v>1212</v>
      </c>
      <c r="C39" s="370" t="s">
        <v>1217</v>
      </c>
      <c r="D39" s="370">
        <v>10406</v>
      </c>
      <c r="E39" s="323" t="str">
        <f t="shared" si="0"/>
        <v>San Jose-Puriscal-Candelaria-10406</v>
      </c>
    </row>
    <row r="40" spans="1:5" x14ac:dyDescent="0.2">
      <c r="A40" s="370" t="s">
        <v>1185</v>
      </c>
      <c r="B40" s="370" t="s">
        <v>1212</v>
      </c>
      <c r="C40" s="370" t="s">
        <v>1218</v>
      </c>
      <c r="D40" s="370">
        <v>10407</v>
      </c>
      <c r="E40" s="323" t="str">
        <f t="shared" si="0"/>
        <v>San Jose-Puriscal-Desamparaditos-10407</v>
      </c>
    </row>
    <row r="41" spans="1:5" x14ac:dyDescent="0.2">
      <c r="A41" s="370" t="s">
        <v>1185</v>
      </c>
      <c r="B41" s="370" t="s">
        <v>1212</v>
      </c>
      <c r="C41" s="370" t="s">
        <v>1198</v>
      </c>
      <c r="D41" s="370">
        <v>10408</v>
      </c>
      <c r="E41" s="323" t="str">
        <f t="shared" si="0"/>
        <v>San Jose-Puriscal-San Antonio-10408</v>
      </c>
    </row>
    <row r="42" spans="1:5" x14ac:dyDescent="0.2">
      <c r="A42" s="370" t="s">
        <v>1185</v>
      </c>
      <c r="B42" s="370" t="s">
        <v>1212</v>
      </c>
      <c r="C42" s="370" t="s">
        <v>1219</v>
      </c>
      <c r="D42" s="370">
        <v>10409</v>
      </c>
      <c r="E42" s="323" t="str">
        <f t="shared" si="0"/>
        <v>San Jose-Puriscal-Chires-10409</v>
      </c>
    </row>
    <row r="43" spans="1:5" x14ac:dyDescent="0.2">
      <c r="A43" s="370" t="s">
        <v>1185</v>
      </c>
      <c r="B43" s="370" t="s">
        <v>1220</v>
      </c>
      <c r="C43" s="370" t="s">
        <v>1221</v>
      </c>
      <c r="D43" s="370">
        <v>10501</v>
      </c>
      <c r="E43" s="323" t="str">
        <f t="shared" si="0"/>
        <v>San Jose-Tarrazu-San Marcos-10501</v>
      </c>
    </row>
    <row r="44" spans="1:5" x14ac:dyDescent="0.2">
      <c r="A44" s="370" t="s">
        <v>1185</v>
      </c>
      <c r="B44" s="370" t="s">
        <v>1220</v>
      </c>
      <c r="C44" s="370" t="s">
        <v>1222</v>
      </c>
      <c r="D44" s="370">
        <v>10502</v>
      </c>
      <c r="E44" s="323" t="str">
        <f t="shared" si="0"/>
        <v>San Jose-Tarrazu-San Lorenzo-10502</v>
      </c>
    </row>
    <row r="45" spans="1:5" x14ac:dyDescent="0.2">
      <c r="A45" s="370" t="s">
        <v>1185</v>
      </c>
      <c r="B45" s="370" t="s">
        <v>1220</v>
      </c>
      <c r="C45" s="370" t="s">
        <v>1223</v>
      </c>
      <c r="D45" s="370">
        <v>10503</v>
      </c>
      <c r="E45" s="323" t="str">
        <f t="shared" si="0"/>
        <v>San Jose-Tarrazu-San Carlos-10503</v>
      </c>
    </row>
    <row r="46" spans="1:5" x14ac:dyDescent="0.2">
      <c r="A46" s="370" t="s">
        <v>1185</v>
      </c>
      <c r="B46" s="370" t="s">
        <v>1224</v>
      </c>
      <c r="C46" s="370" t="s">
        <v>1224</v>
      </c>
      <c r="D46" s="370">
        <v>10601</v>
      </c>
      <c r="E46" s="323" t="str">
        <f t="shared" si="0"/>
        <v>San Jose-Aserri-Aserri-10601</v>
      </c>
    </row>
    <row r="47" spans="1:5" x14ac:dyDescent="0.2">
      <c r="A47" s="370" t="s">
        <v>1185</v>
      </c>
      <c r="B47" s="370" t="s">
        <v>1224</v>
      </c>
      <c r="C47" s="370" t="s">
        <v>1225</v>
      </c>
      <c r="D47" s="370">
        <v>10602</v>
      </c>
      <c r="E47" s="323" t="str">
        <f t="shared" si="0"/>
        <v>San Jose-Aserri-Tarbaca-10602</v>
      </c>
    </row>
    <row r="48" spans="1:5" x14ac:dyDescent="0.2">
      <c r="A48" s="370" t="s">
        <v>1185</v>
      </c>
      <c r="B48" s="370" t="s">
        <v>1224</v>
      </c>
      <c r="C48" s="370" t="s">
        <v>1226</v>
      </c>
      <c r="D48" s="370">
        <v>10603</v>
      </c>
      <c r="E48" s="323" t="str">
        <f t="shared" si="0"/>
        <v>San Jose-Aserri-Vuelta de Jorco-10603</v>
      </c>
    </row>
    <row r="49" spans="1:5" x14ac:dyDescent="0.2">
      <c r="A49" s="370" t="s">
        <v>1185</v>
      </c>
      <c r="B49" s="370" t="s">
        <v>1224</v>
      </c>
      <c r="C49" s="370" t="s">
        <v>1227</v>
      </c>
      <c r="D49" s="370">
        <v>10604</v>
      </c>
      <c r="E49" s="323" t="str">
        <f t="shared" si="0"/>
        <v>San Jose-Aserri-San Gabriel-10604</v>
      </c>
    </row>
    <row r="50" spans="1:5" x14ac:dyDescent="0.2">
      <c r="A50" s="370" t="s">
        <v>1185</v>
      </c>
      <c r="B50" s="370" t="s">
        <v>1224</v>
      </c>
      <c r="C50" s="370" t="s">
        <v>1228</v>
      </c>
      <c r="D50" s="370">
        <v>10605</v>
      </c>
      <c r="E50" s="323" t="str">
        <f t="shared" si="0"/>
        <v>San Jose-Aserri-Legua-10605</v>
      </c>
    </row>
    <row r="51" spans="1:5" x14ac:dyDescent="0.2">
      <c r="A51" s="370" t="s">
        <v>1185</v>
      </c>
      <c r="B51" s="370" t="s">
        <v>1224</v>
      </c>
      <c r="C51" s="370" t="s">
        <v>1229</v>
      </c>
      <c r="D51" s="370">
        <v>10606</v>
      </c>
      <c r="E51" s="323" t="str">
        <f t="shared" si="0"/>
        <v>San Jose-Aserri-Monterrey-10606</v>
      </c>
    </row>
    <row r="52" spans="1:5" x14ac:dyDescent="0.2">
      <c r="A52" s="370" t="s">
        <v>1185</v>
      </c>
      <c r="B52" s="370" t="s">
        <v>1224</v>
      </c>
      <c r="C52" s="370" t="s">
        <v>1230</v>
      </c>
      <c r="D52" s="370">
        <v>10607</v>
      </c>
      <c r="E52" s="323" t="str">
        <f t="shared" si="0"/>
        <v>San Jose-Aserri-Salitrillos-10607</v>
      </c>
    </row>
    <row r="53" spans="1:5" x14ac:dyDescent="0.2">
      <c r="A53" s="370" t="s">
        <v>1185</v>
      </c>
      <c r="B53" s="370" t="s">
        <v>1231</v>
      </c>
      <c r="C53" s="370" t="s">
        <v>1232</v>
      </c>
      <c r="D53" s="370">
        <v>10701</v>
      </c>
      <c r="E53" s="323" t="str">
        <f t="shared" si="0"/>
        <v>San Jose-Mora-Colon-10701</v>
      </c>
    </row>
    <row r="54" spans="1:5" x14ac:dyDescent="0.2">
      <c r="A54" s="370" t="s">
        <v>1185</v>
      </c>
      <c r="B54" s="370" t="s">
        <v>1231</v>
      </c>
      <c r="C54" s="370" t="s">
        <v>1233</v>
      </c>
      <c r="D54" s="370">
        <v>10702</v>
      </c>
      <c r="E54" s="323" t="str">
        <f t="shared" si="0"/>
        <v>San Jose-Mora-Guayabo-10702</v>
      </c>
    </row>
    <row r="55" spans="1:5" x14ac:dyDescent="0.2">
      <c r="A55" s="370" t="s">
        <v>1185</v>
      </c>
      <c r="B55" s="370" t="s">
        <v>1231</v>
      </c>
      <c r="C55" s="370" t="s">
        <v>1234</v>
      </c>
      <c r="D55" s="370">
        <v>10703</v>
      </c>
      <c r="E55" s="323" t="str">
        <f t="shared" si="0"/>
        <v>San Jose-Mora-Tabarcia-10703</v>
      </c>
    </row>
    <row r="56" spans="1:5" x14ac:dyDescent="0.2">
      <c r="A56" s="370" t="s">
        <v>1185</v>
      </c>
      <c r="B56" s="370" t="s">
        <v>1231</v>
      </c>
      <c r="C56" s="370" t="s">
        <v>1235</v>
      </c>
      <c r="D56" s="370">
        <v>10704</v>
      </c>
      <c r="E56" s="323" t="str">
        <f t="shared" si="0"/>
        <v>San Jose-Mora-Piedras Negras-10704</v>
      </c>
    </row>
    <row r="57" spans="1:5" x14ac:dyDescent="0.2">
      <c r="A57" s="370" t="s">
        <v>1185</v>
      </c>
      <c r="B57" s="370" t="s">
        <v>1231</v>
      </c>
      <c r="C57" s="370" t="s">
        <v>1236</v>
      </c>
      <c r="D57" s="370">
        <v>10705</v>
      </c>
      <c r="E57" s="323" t="str">
        <f t="shared" si="0"/>
        <v>San Jose-Mora-Picagres-10705</v>
      </c>
    </row>
    <row r="58" spans="1:5" x14ac:dyDescent="0.2">
      <c r="A58" s="370" t="s">
        <v>1185</v>
      </c>
      <c r="B58" s="370" t="s">
        <v>1237</v>
      </c>
      <c r="C58" s="370" t="s">
        <v>1238</v>
      </c>
      <c r="D58" s="370">
        <v>10801</v>
      </c>
      <c r="E58" s="323" t="str">
        <f t="shared" si="0"/>
        <v>San Jose-Goicoechea-Guadalupe-10801</v>
      </c>
    </row>
    <row r="59" spans="1:5" x14ac:dyDescent="0.2">
      <c r="A59" s="370" t="s">
        <v>1185</v>
      </c>
      <c r="B59" s="370" t="s">
        <v>1237</v>
      </c>
      <c r="C59" s="370" t="s">
        <v>1239</v>
      </c>
      <c r="D59" s="370">
        <v>10802</v>
      </c>
      <c r="E59" s="323" t="str">
        <f t="shared" si="0"/>
        <v>San Jose-Goicoechea-San Francisco-10802</v>
      </c>
    </row>
    <row r="60" spans="1:5" x14ac:dyDescent="0.2">
      <c r="A60" s="370" t="s">
        <v>1185</v>
      </c>
      <c r="B60" s="370" t="s">
        <v>1237</v>
      </c>
      <c r="C60" s="370" t="s">
        <v>1240</v>
      </c>
      <c r="D60" s="370">
        <v>10803</v>
      </c>
      <c r="E60" s="323" t="str">
        <f t="shared" si="0"/>
        <v>San Jose-Goicoechea-Calle Blancos-10803</v>
      </c>
    </row>
    <row r="61" spans="1:5" x14ac:dyDescent="0.2">
      <c r="A61" s="370" t="s">
        <v>1185</v>
      </c>
      <c r="B61" s="370" t="s">
        <v>1237</v>
      </c>
      <c r="C61" s="370" t="s">
        <v>1241</v>
      </c>
      <c r="D61" s="370">
        <v>10804</v>
      </c>
      <c r="E61" s="323" t="str">
        <f t="shared" si="0"/>
        <v>San Jose-Goicoechea-Mata de Platano-10804</v>
      </c>
    </row>
    <row r="62" spans="1:5" x14ac:dyDescent="0.2">
      <c r="A62" s="370" t="s">
        <v>1185</v>
      </c>
      <c r="B62" s="370" t="s">
        <v>1237</v>
      </c>
      <c r="C62" s="370" t="s">
        <v>1242</v>
      </c>
      <c r="D62" s="370">
        <v>10805</v>
      </c>
      <c r="E62" s="323" t="str">
        <f t="shared" si="0"/>
        <v>San Jose-Goicoechea-Ipis-10805</v>
      </c>
    </row>
    <row r="63" spans="1:5" x14ac:dyDescent="0.2">
      <c r="A63" s="370" t="s">
        <v>1185</v>
      </c>
      <c r="B63" s="370" t="s">
        <v>1237</v>
      </c>
      <c r="C63" s="370" t="s">
        <v>1243</v>
      </c>
      <c r="D63" s="370">
        <v>10806</v>
      </c>
      <c r="E63" s="323" t="str">
        <f t="shared" si="0"/>
        <v>San Jose-Goicoechea-Rancho Redondo-10806</v>
      </c>
    </row>
    <row r="64" spans="1:5" x14ac:dyDescent="0.2">
      <c r="A64" s="370" t="s">
        <v>1185</v>
      </c>
      <c r="B64" s="370" t="s">
        <v>1237</v>
      </c>
      <c r="C64" s="370" t="s">
        <v>1244</v>
      </c>
      <c r="D64" s="370">
        <v>10807</v>
      </c>
      <c r="E64" s="323" t="str">
        <f t="shared" si="0"/>
        <v>San Jose-Goicoechea-Purral-10807</v>
      </c>
    </row>
    <row r="65" spans="1:5" x14ac:dyDescent="0.2">
      <c r="A65" s="370" t="s">
        <v>1185</v>
      </c>
      <c r="B65" s="370" t="s">
        <v>1245</v>
      </c>
      <c r="C65" s="370" t="s">
        <v>1245</v>
      </c>
      <c r="D65" s="370">
        <v>10901</v>
      </c>
      <c r="E65" s="323" t="str">
        <f t="shared" si="0"/>
        <v>San Jose-Santa Ana-Santa Ana-10901</v>
      </c>
    </row>
    <row r="66" spans="1:5" x14ac:dyDescent="0.2">
      <c r="A66" s="370" t="s">
        <v>1185</v>
      </c>
      <c r="B66" s="370" t="s">
        <v>1245</v>
      </c>
      <c r="C66" s="370" t="s">
        <v>1246</v>
      </c>
      <c r="D66" s="370">
        <v>10902</v>
      </c>
      <c r="E66" s="323" t="str">
        <f t="shared" si="0"/>
        <v>San Jose-Santa Ana-Salitral-10902</v>
      </c>
    </row>
    <row r="67" spans="1:5" x14ac:dyDescent="0.2">
      <c r="A67" s="370" t="s">
        <v>1185</v>
      </c>
      <c r="B67" s="370" t="s">
        <v>1245</v>
      </c>
      <c r="C67" s="370" t="s">
        <v>1247</v>
      </c>
      <c r="D67" s="370">
        <v>10903</v>
      </c>
      <c r="E67" s="323" t="str">
        <f t="shared" si="0"/>
        <v>San Jose-Santa Ana-Pozos-10903</v>
      </c>
    </row>
    <row r="68" spans="1:5" x14ac:dyDescent="0.2">
      <c r="A68" s="370" t="s">
        <v>1185</v>
      </c>
      <c r="B68" s="370" t="s">
        <v>1245</v>
      </c>
      <c r="C68" s="370" t="s">
        <v>1192</v>
      </c>
      <c r="D68" s="370">
        <v>10904</v>
      </c>
      <c r="E68" s="323" t="str">
        <f t="shared" si="0"/>
        <v>San Jose-Santa Ana-Uruca-10904</v>
      </c>
    </row>
    <row r="69" spans="1:5" x14ac:dyDescent="0.2">
      <c r="A69" s="370" t="s">
        <v>1185</v>
      </c>
      <c r="B69" s="370" t="s">
        <v>1245</v>
      </c>
      <c r="C69" s="370" t="s">
        <v>1248</v>
      </c>
      <c r="D69" s="370">
        <v>10905</v>
      </c>
      <c r="E69" s="323" t="str">
        <f t="shared" si="0"/>
        <v>San Jose-Santa Ana-Piedades-10905</v>
      </c>
    </row>
    <row r="70" spans="1:5" x14ac:dyDescent="0.2">
      <c r="A70" s="370" t="s">
        <v>1185</v>
      </c>
      <c r="B70" s="370" t="s">
        <v>1245</v>
      </c>
      <c r="C70" s="370" t="s">
        <v>1249</v>
      </c>
      <c r="D70" s="370">
        <v>10906</v>
      </c>
      <c r="E70" s="323" t="str">
        <f t="shared" si="0"/>
        <v>San Jose-Santa Ana-Brasil-10906</v>
      </c>
    </row>
    <row r="71" spans="1:5" x14ac:dyDescent="0.2">
      <c r="A71" s="370" t="s">
        <v>1185</v>
      </c>
      <c r="B71" s="370" t="s">
        <v>1250</v>
      </c>
      <c r="C71" s="370" t="s">
        <v>1250</v>
      </c>
      <c r="D71" s="370">
        <v>11001</v>
      </c>
      <c r="E71" s="323" t="str">
        <f t="shared" ref="E71:E134" si="1">+CONCATENATE(A71,$E$1,B71,$E$1,C71,$E$1,D71)</f>
        <v>San Jose-Alajuelita-Alajuelita-11001</v>
      </c>
    </row>
    <row r="72" spans="1:5" x14ac:dyDescent="0.2">
      <c r="A72" s="370" t="s">
        <v>1185</v>
      </c>
      <c r="B72" s="370" t="s">
        <v>1250</v>
      </c>
      <c r="C72" s="370" t="s">
        <v>1251</v>
      </c>
      <c r="D72" s="370">
        <v>11002</v>
      </c>
      <c r="E72" s="323" t="str">
        <f t="shared" si="1"/>
        <v>San Jose-Alajuelita-San Josecito-11002</v>
      </c>
    </row>
    <row r="73" spans="1:5" x14ac:dyDescent="0.2">
      <c r="A73" s="370" t="s">
        <v>1185</v>
      </c>
      <c r="B73" s="370" t="s">
        <v>1250</v>
      </c>
      <c r="C73" s="370" t="s">
        <v>1198</v>
      </c>
      <c r="D73" s="370">
        <v>11003</v>
      </c>
      <c r="E73" s="323" t="str">
        <f t="shared" si="1"/>
        <v>San Jose-Alajuelita-San Antonio-11003</v>
      </c>
    </row>
    <row r="74" spans="1:5" x14ac:dyDescent="0.2">
      <c r="A74" s="370" t="s">
        <v>1185</v>
      </c>
      <c r="B74" s="370" t="s">
        <v>1250</v>
      </c>
      <c r="C74" s="370" t="s">
        <v>1252</v>
      </c>
      <c r="D74" s="370">
        <v>11004</v>
      </c>
      <c r="E74" s="323" t="str">
        <f t="shared" si="1"/>
        <v>San Jose-Alajuelita-Concepcion-11004</v>
      </c>
    </row>
    <row r="75" spans="1:5" x14ac:dyDescent="0.2">
      <c r="A75" s="370" t="s">
        <v>1185</v>
      </c>
      <c r="B75" s="370" t="s">
        <v>1250</v>
      </c>
      <c r="C75" s="370" t="s">
        <v>1253</v>
      </c>
      <c r="D75" s="370">
        <v>11005</v>
      </c>
      <c r="E75" s="323" t="str">
        <f t="shared" si="1"/>
        <v>San Jose-Alajuelita-San Felipe-11005</v>
      </c>
    </row>
    <row r="76" spans="1:5" x14ac:dyDescent="0.2">
      <c r="A76" s="370" t="s">
        <v>1185</v>
      </c>
      <c r="B76" s="370" t="s">
        <v>1254</v>
      </c>
      <c r="C76" s="370" t="s">
        <v>1255</v>
      </c>
      <c r="D76" s="370">
        <v>11101</v>
      </c>
      <c r="E76" s="323" t="str">
        <f t="shared" si="1"/>
        <v>San Jose-Vazquez de Coronado-San Isidro-11101</v>
      </c>
    </row>
    <row r="77" spans="1:5" x14ac:dyDescent="0.2">
      <c r="A77" s="370" t="s">
        <v>1185</v>
      </c>
      <c r="B77" s="370" t="s">
        <v>1254</v>
      </c>
      <c r="C77" s="370" t="s">
        <v>1199</v>
      </c>
      <c r="D77" s="370">
        <v>11102</v>
      </c>
      <c r="E77" s="323" t="str">
        <f t="shared" si="1"/>
        <v>San Jose-Vazquez de Coronado-San Rafael-11102</v>
      </c>
    </row>
    <row r="78" spans="1:5" x14ac:dyDescent="0.2">
      <c r="A78" s="370" t="s">
        <v>1185</v>
      </c>
      <c r="B78" s="370" t="s">
        <v>1254</v>
      </c>
      <c r="C78" s="370" t="s">
        <v>1256</v>
      </c>
      <c r="D78" s="370">
        <v>11103</v>
      </c>
      <c r="E78" s="323" t="str">
        <f t="shared" si="1"/>
        <v>San Jose-Vazquez de Coronado-Dulce Nombre de Jesus-11103</v>
      </c>
    </row>
    <row r="79" spans="1:5" x14ac:dyDescent="0.2">
      <c r="A79" s="370" t="s">
        <v>1185</v>
      </c>
      <c r="B79" s="370" t="s">
        <v>1254</v>
      </c>
      <c r="C79" s="370" t="s">
        <v>1257</v>
      </c>
      <c r="D79" s="370">
        <v>11104</v>
      </c>
      <c r="E79" s="323" t="str">
        <f t="shared" si="1"/>
        <v>San Jose-Vazquez de Coronado-Patalillo-11104</v>
      </c>
    </row>
    <row r="80" spans="1:5" x14ac:dyDescent="0.2">
      <c r="A80" s="370" t="s">
        <v>1185</v>
      </c>
      <c r="B80" s="370" t="s">
        <v>1254</v>
      </c>
      <c r="C80" s="370" t="s">
        <v>1258</v>
      </c>
      <c r="D80" s="370">
        <v>11105</v>
      </c>
      <c r="E80" s="323" t="str">
        <f t="shared" si="1"/>
        <v>San Jose-Vazquez de Coronado-Cascajal-11105</v>
      </c>
    </row>
    <row r="81" spans="1:5" x14ac:dyDescent="0.2">
      <c r="A81" s="370" t="s">
        <v>1185</v>
      </c>
      <c r="B81" s="370" t="s">
        <v>1259</v>
      </c>
      <c r="C81" s="370" t="s">
        <v>1260</v>
      </c>
      <c r="D81" s="370">
        <v>11201</v>
      </c>
      <c r="E81" s="323" t="str">
        <f t="shared" si="1"/>
        <v>San Jose-Acosta-San Ignacio de Acosta-11201</v>
      </c>
    </row>
    <row r="82" spans="1:5" x14ac:dyDescent="0.2">
      <c r="A82" s="370" t="s">
        <v>1185</v>
      </c>
      <c r="B82" s="370" t="s">
        <v>1259</v>
      </c>
      <c r="C82" s="370" t="s">
        <v>1261</v>
      </c>
      <c r="D82" s="370">
        <v>11202</v>
      </c>
      <c r="E82" s="323" t="str">
        <f t="shared" si="1"/>
        <v>San Jose-Acosta-Guaitil-11202</v>
      </c>
    </row>
    <row r="83" spans="1:5" x14ac:dyDescent="0.2">
      <c r="A83" s="370" t="s">
        <v>1185</v>
      </c>
      <c r="B83" s="370" t="s">
        <v>1259</v>
      </c>
      <c r="C83" s="370" t="s">
        <v>1262</v>
      </c>
      <c r="D83" s="370">
        <v>11203</v>
      </c>
      <c r="E83" s="323" t="str">
        <f t="shared" si="1"/>
        <v>San Jose-Acosta-Palmichal-11203</v>
      </c>
    </row>
    <row r="84" spans="1:5" x14ac:dyDescent="0.2">
      <c r="A84" s="370" t="s">
        <v>1185</v>
      </c>
      <c r="B84" s="370" t="s">
        <v>1259</v>
      </c>
      <c r="C84" s="370" t="s">
        <v>1263</v>
      </c>
      <c r="D84" s="370">
        <v>11204</v>
      </c>
      <c r="E84" s="323" t="str">
        <f t="shared" si="1"/>
        <v>San Jose-Acosta-Cangrejal-11204</v>
      </c>
    </row>
    <row r="85" spans="1:5" x14ac:dyDescent="0.2">
      <c r="A85" s="370" t="s">
        <v>1185</v>
      </c>
      <c r="B85" s="370" t="s">
        <v>1259</v>
      </c>
      <c r="C85" s="370" t="s">
        <v>1264</v>
      </c>
      <c r="D85" s="370">
        <v>11205</v>
      </c>
      <c r="E85" s="323" t="str">
        <f t="shared" si="1"/>
        <v>San Jose-Acosta-Sabanillas-11205</v>
      </c>
    </row>
    <row r="86" spans="1:5" x14ac:dyDescent="0.2">
      <c r="A86" s="370" t="s">
        <v>1185</v>
      </c>
      <c r="B86" s="370" t="s">
        <v>1265</v>
      </c>
      <c r="C86" s="370" t="s">
        <v>1266</v>
      </c>
      <c r="D86" s="370">
        <v>11301</v>
      </c>
      <c r="E86" s="323" t="str">
        <f t="shared" si="1"/>
        <v>San Jose-Tibas-San Juan-11301</v>
      </c>
    </row>
    <row r="87" spans="1:5" x14ac:dyDescent="0.2">
      <c r="A87" s="370" t="s">
        <v>1185</v>
      </c>
      <c r="B87" s="370" t="s">
        <v>1265</v>
      </c>
      <c r="C87" s="370" t="s">
        <v>1267</v>
      </c>
      <c r="D87" s="370">
        <v>11302</v>
      </c>
      <c r="E87" s="323" t="str">
        <f t="shared" si="1"/>
        <v>San Jose-Tibas-Cinco esquinas-11302</v>
      </c>
    </row>
    <row r="88" spans="1:5" x14ac:dyDescent="0.2">
      <c r="A88" s="370" t="s">
        <v>1185</v>
      </c>
      <c r="B88" s="370" t="s">
        <v>1265</v>
      </c>
      <c r="C88" s="370" t="s">
        <v>1268</v>
      </c>
      <c r="D88" s="370">
        <v>11303</v>
      </c>
      <c r="E88" s="323" t="str">
        <f t="shared" si="1"/>
        <v>San Jose-Tibas-Anselmo Llorente-11303</v>
      </c>
    </row>
    <row r="89" spans="1:5" x14ac:dyDescent="0.2">
      <c r="A89" s="370" t="s">
        <v>1185</v>
      </c>
      <c r="B89" s="370" t="s">
        <v>1265</v>
      </c>
      <c r="C89" s="370" t="s">
        <v>1269</v>
      </c>
      <c r="D89" s="370">
        <v>11304</v>
      </c>
      <c r="E89" s="323" t="str">
        <f t="shared" si="1"/>
        <v>San Jose-Tibas-Leon XIII-11304</v>
      </c>
    </row>
    <row r="90" spans="1:5" x14ac:dyDescent="0.2">
      <c r="A90" s="370" t="s">
        <v>1185</v>
      </c>
      <c r="B90" s="370" t="s">
        <v>1265</v>
      </c>
      <c r="C90" s="370" t="s">
        <v>1270</v>
      </c>
      <c r="D90" s="370">
        <v>11305</v>
      </c>
      <c r="E90" s="323" t="str">
        <f t="shared" si="1"/>
        <v>San Jose-Tibas-Colima-11305</v>
      </c>
    </row>
    <row r="91" spans="1:5" x14ac:dyDescent="0.2">
      <c r="A91" s="370" t="s">
        <v>1185</v>
      </c>
      <c r="B91" s="370" t="s">
        <v>1271</v>
      </c>
      <c r="C91" s="370" t="s">
        <v>1272</v>
      </c>
      <c r="D91" s="370">
        <v>11401</v>
      </c>
      <c r="E91" s="323" t="str">
        <f t="shared" si="1"/>
        <v>San Jose-Moravia-San Vicente-11401</v>
      </c>
    </row>
    <row r="92" spans="1:5" x14ac:dyDescent="0.2">
      <c r="A92" s="370" t="s">
        <v>1185</v>
      </c>
      <c r="B92" s="370" t="s">
        <v>1271</v>
      </c>
      <c r="C92" s="370" t="s">
        <v>1273</v>
      </c>
      <c r="D92" s="370">
        <v>11402</v>
      </c>
      <c r="E92" s="323" t="str">
        <f t="shared" si="1"/>
        <v>San Jose-Moravia-San Jeronimo-11402</v>
      </c>
    </row>
    <row r="93" spans="1:5" x14ac:dyDescent="0.2">
      <c r="A93" s="370" t="s">
        <v>1185</v>
      </c>
      <c r="B93" s="370" t="s">
        <v>1271</v>
      </c>
      <c r="C93" s="370" t="s">
        <v>1274</v>
      </c>
      <c r="D93" s="370">
        <v>11403</v>
      </c>
      <c r="E93" s="323" t="str">
        <f t="shared" si="1"/>
        <v>San Jose-Moravia-Trinidad-11403</v>
      </c>
    </row>
    <row r="94" spans="1:5" x14ac:dyDescent="0.2">
      <c r="A94" s="370" t="s">
        <v>1185</v>
      </c>
      <c r="B94" s="370" t="s">
        <v>1275</v>
      </c>
      <c r="C94" s="370" t="s">
        <v>1276</v>
      </c>
      <c r="D94" s="370">
        <v>11501</v>
      </c>
      <c r="E94" s="323" t="str">
        <f t="shared" si="1"/>
        <v>San Jose-Montes de Oca-San Pedro-11501</v>
      </c>
    </row>
    <row r="95" spans="1:5" x14ac:dyDescent="0.2">
      <c r="A95" s="370" t="s">
        <v>1185</v>
      </c>
      <c r="B95" s="370" t="s">
        <v>1275</v>
      </c>
      <c r="C95" s="370" t="s">
        <v>1277</v>
      </c>
      <c r="D95" s="370">
        <v>11502</v>
      </c>
      <c r="E95" s="323" t="str">
        <f t="shared" si="1"/>
        <v>San Jose-Montes de Oca-Sabanilla-11502</v>
      </c>
    </row>
    <row r="96" spans="1:5" x14ac:dyDescent="0.2">
      <c r="A96" s="370" t="s">
        <v>1185</v>
      </c>
      <c r="B96" s="370" t="s">
        <v>1275</v>
      </c>
      <c r="C96" s="370" t="s">
        <v>1278</v>
      </c>
      <c r="D96" s="370">
        <v>11503</v>
      </c>
      <c r="E96" s="323" t="str">
        <f t="shared" si="1"/>
        <v>San Jose-Montes de Oca-Mercedes-11503</v>
      </c>
    </row>
    <row r="97" spans="1:5" x14ac:dyDescent="0.2">
      <c r="A97" s="370" t="s">
        <v>1185</v>
      </c>
      <c r="B97" s="370" t="s">
        <v>1275</v>
      </c>
      <c r="C97" s="370" t="s">
        <v>1199</v>
      </c>
      <c r="D97" s="370">
        <v>11504</v>
      </c>
      <c r="E97" s="323" t="str">
        <f t="shared" si="1"/>
        <v>San Jose-Montes de Oca-San Rafael-11504</v>
      </c>
    </row>
    <row r="98" spans="1:5" x14ac:dyDescent="0.2">
      <c r="A98" s="370" t="s">
        <v>1185</v>
      </c>
      <c r="B98" s="370" t="s">
        <v>1279</v>
      </c>
      <c r="C98" s="370" t="s">
        <v>1280</v>
      </c>
      <c r="D98" s="370">
        <v>11601</v>
      </c>
      <c r="E98" s="323" t="str">
        <f t="shared" si="1"/>
        <v>San Jose-Turrubares-San Pablo-11601</v>
      </c>
    </row>
    <row r="99" spans="1:5" x14ac:dyDescent="0.2">
      <c r="A99" s="370" t="s">
        <v>1185</v>
      </c>
      <c r="B99" s="370" t="s">
        <v>1279</v>
      </c>
      <c r="C99" s="370" t="s">
        <v>1276</v>
      </c>
      <c r="D99" s="370">
        <v>11602</v>
      </c>
      <c r="E99" s="323" t="str">
        <f t="shared" si="1"/>
        <v>San Jose-Turrubares-San Pedro-11602</v>
      </c>
    </row>
    <row r="100" spans="1:5" x14ac:dyDescent="0.2">
      <c r="A100" s="370" t="s">
        <v>1185</v>
      </c>
      <c r="B100" s="370" t="s">
        <v>1279</v>
      </c>
      <c r="C100" s="370" t="s">
        <v>1281</v>
      </c>
      <c r="D100" s="370">
        <v>11603</v>
      </c>
      <c r="E100" s="323" t="str">
        <f t="shared" si="1"/>
        <v>San Jose-Turrubares-San Juan de Mata-11603</v>
      </c>
    </row>
    <row r="101" spans="1:5" x14ac:dyDescent="0.2">
      <c r="A101" s="370" t="s">
        <v>1185</v>
      </c>
      <c r="B101" s="370" t="s">
        <v>1279</v>
      </c>
      <c r="C101" s="370" t="s">
        <v>1282</v>
      </c>
      <c r="D101" s="370">
        <v>11604</v>
      </c>
      <c r="E101" s="323" t="str">
        <f t="shared" si="1"/>
        <v>San Jose-Turrubares-San Luis-11604</v>
      </c>
    </row>
    <row r="102" spans="1:5" x14ac:dyDescent="0.2">
      <c r="A102" s="370" t="s">
        <v>1185</v>
      </c>
      <c r="B102" s="370" t="s">
        <v>1279</v>
      </c>
      <c r="C102" s="370" t="s">
        <v>1283</v>
      </c>
      <c r="D102" s="370">
        <v>11605</v>
      </c>
      <c r="E102" s="323" t="str">
        <f t="shared" si="1"/>
        <v>San Jose-Turrubares-Carara-11605</v>
      </c>
    </row>
    <row r="103" spans="1:5" x14ac:dyDescent="0.2">
      <c r="A103" s="370" t="s">
        <v>1185</v>
      </c>
      <c r="B103" s="370" t="s">
        <v>1284</v>
      </c>
      <c r="C103" s="370" t="s">
        <v>1285</v>
      </c>
      <c r="D103" s="370">
        <v>11701</v>
      </c>
      <c r="E103" s="323" t="str">
        <f t="shared" si="1"/>
        <v>San Jose-Dota-Santa Maria-11701</v>
      </c>
    </row>
    <row r="104" spans="1:5" x14ac:dyDescent="0.2">
      <c r="A104" s="370" t="s">
        <v>1185</v>
      </c>
      <c r="B104" s="370" t="s">
        <v>1284</v>
      </c>
      <c r="C104" s="370" t="s">
        <v>1286</v>
      </c>
      <c r="D104" s="370">
        <v>11702</v>
      </c>
      <c r="E104" s="323" t="str">
        <f t="shared" si="1"/>
        <v>San Jose-Dota-Jardin-11702</v>
      </c>
    </row>
    <row r="105" spans="1:5" x14ac:dyDescent="0.2">
      <c r="A105" s="370" t="s">
        <v>1185</v>
      </c>
      <c r="B105" s="370" t="s">
        <v>1284</v>
      </c>
      <c r="C105" s="370" t="s">
        <v>1287</v>
      </c>
      <c r="D105" s="370">
        <v>11703</v>
      </c>
      <c r="E105" s="323" t="str">
        <f t="shared" si="1"/>
        <v>San Jose-Dota-Copey-11703</v>
      </c>
    </row>
    <row r="106" spans="1:5" x14ac:dyDescent="0.2">
      <c r="A106" s="370" t="s">
        <v>1185</v>
      </c>
      <c r="B106" s="370" t="s">
        <v>1288</v>
      </c>
      <c r="C106" s="370" t="s">
        <v>1288</v>
      </c>
      <c r="D106" s="370">
        <v>11801</v>
      </c>
      <c r="E106" s="323" t="str">
        <f t="shared" si="1"/>
        <v>San Jose-Curridabat-Curridabat-11801</v>
      </c>
    </row>
    <row r="107" spans="1:5" x14ac:dyDescent="0.2">
      <c r="A107" s="370" t="s">
        <v>1185</v>
      </c>
      <c r="B107" s="370" t="s">
        <v>1288</v>
      </c>
      <c r="C107" s="370" t="s">
        <v>1289</v>
      </c>
      <c r="D107" s="370">
        <v>11802</v>
      </c>
      <c r="E107" s="323" t="str">
        <f t="shared" si="1"/>
        <v>San Jose-Curridabat-Granadilla-11802</v>
      </c>
    </row>
    <row r="108" spans="1:5" x14ac:dyDescent="0.2">
      <c r="A108" s="370" t="s">
        <v>1185</v>
      </c>
      <c r="B108" s="370" t="s">
        <v>1288</v>
      </c>
      <c r="C108" s="370" t="s">
        <v>1290</v>
      </c>
      <c r="D108" s="370">
        <v>11803</v>
      </c>
      <c r="E108" s="323" t="str">
        <f t="shared" si="1"/>
        <v>San Jose-Curridabat-Sanchez-11803</v>
      </c>
    </row>
    <row r="109" spans="1:5" x14ac:dyDescent="0.2">
      <c r="A109" s="370" t="s">
        <v>1185</v>
      </c>
      <c r="B109" s="370" t="s">
        <v>1288</v>
      </c>
      <c r="C109" s="370" t="s">
        <v>1291</v>
      </c>
      <c r="D109" s="370">
        <v>11804</v>
      </c>
      <c r="E109" s="323" t="str">
        <f t="shared" si="1"/>
        <v>San Jose-Curridabat-Tirrases-11804</v>
      </c>
    </row>
    <row r="110" spans="1:5" x14ac:dyDescent="0.2">
      <c r="A110" s="370" t="s">
        <v>1185</v>
      </c>
      <c r="B110" s="370" t="s">
        <v>1292</v>
      </c>
      <c r="C110" s="370" t="s">
        <v>1293</v>
      </c>
      <c r="D110" s="370">
        <v>11901</v>
      </c>
      <c r="E110" s="323" t="str">
        <f t="shared" si="1"/>
        <v>San Jose-Perez Zeledon-San Isidro del General-11901</v>
      </c>
    </row>
    <row r="111" spans="1:5" x14ac:dyDescent="0.2">
      <c r="A111" s="370" t="s">
        <v>1185</v>
      </c>
      <c r="B111" s="370" t="s">
        <v>1292</v>
      </c>
      <c r="C111" s="370" t="s">
        <v>1294</v>
      </c>
      <c r="D111" s="370">
        <v>11902</v>
      </c>
      <c r="E111" s="323" t="str">
        <f t="shared" si="1"/>
        <v>San Jose-Perez Zeledon-General-11902</v>
      </c>
    </row>
    <row r="112" spans="1:5" x14ac:dyDescent="0.2">
      <c r="A112" s="370" t="s">
        <v>1185</v>
      </c>
      <c r="B112" s="370" t="s">
        <v>1292</v>
      </c>
      <c r="C112" s="370" t="s">
        <v>1295</v>
      </c>
      <c r="D112" s="370">
        <v>11903</v>
      </c>
      <c r="E112" s="323" t="str">
        <f t="shared" si="1"/>
        <v>San Jose-Perez Zeledon-Daniel Flores-11903</v>
      </c>
    </row>
    <row r="113" spans="1:5" x14ac:dyDescent="0.2">
      <c r="A113" s="370" t="s">
        <v>1185</v>
      </c>
      <c r="B113" s="370" t="s">
        <v>1292</v>
      </c>
      <c r="C113" s="370" t="s">
        <v>1296</v>
      </c>
      <c r="D113" s="370">
        <v>11904</v>
      </c>
      <c r="E113" s="323" t="str">
        <f t="shared" si="1"/>
        <v>San Jose-Perez Zeledon-Rivas-11904</v>
      </c>
    </row>
    <row r="114" spans="1:5" x14ac:dyDescent="0.2">
      <c r="A114" s="370" t="s">
        <v>1185</v>
      </c>
      <c r="B114" s="370" t="s">
        <v>1292</v>
      </c>
      <c r="C114" s="370" t="s">
        <v>1276</v>
      </c>
      <c r="D114" s="370">
        <v>11905</v>
      </c>
      <c r="E114" s="323" t="str">
        <f t="shared" si="1"/>
        <v>San Jose-Perez Zeledon-San Pedro-11905</v>
      </c>
    </row>
    <row r="115" spans="1:5" x14ac:dyDescent="0.2">
      <c r="A115" s="370" t="s">
        <v>1185</v>
      </c>
      <c r="B115" s="370" t="s">
        <v>1292</v>
      </c>
      <c r="C115" s="370" t="s">
        <v>1297</v>
      </c>
      <c r="D115" s="370">
        <v>11906</v>
      </c>
      <c r="E115" s="323" t="str">
        <f t="shared" si="1"/>
        <v>San Jose-Perez Zeledon-Platanares-11906</v>
      </c>
    </row>
    <row r="116" spans="1:5" x14ac:dyDescent="0.2">
      <c r="A116" s="370" t="s">
        <v>1185</v>
      </c>
      <c r="B116" s="370" t="s">
        <v>1292</v>
      </c>
      <c r="C116" s="370" t="s">
        <v>1298</v>
      </c>
      <c r="D116" s="370">
        <v>11907</v>
      </c>
      <c r="E116" s="323" t="str">
        <f t="shared" si="1"/>
        <v>San Jose-Perez Zeledon-Pejibaye-11907</v>
      </c>
    </row>
    <row r="117" spans="1:5" x14ac:dyDescent="0.2">
      <c r="A117" s="370" t="s">
        <v>1185</v>
      </c>
      <c r="B117" s="370" t="s">
        <v>1292</v>
      </c>
      <c r="C117" s="370" t="s">
        <v>1299</v>
      </c>
      <c r="D117" s="370">
        <v>11908</v>
      </c>
      <c r="E117" s="323" t="str">
        <f t="shared" si="1"/>
        <v>San Jose-Perez Zeledon-Cajon-11908</v>
      </c>
    </row>
    <row r="118" spans="1:5" x14ac:dyDescent="0.2">
      <c r="A118" s="370" t="s">
        <v>1185</v>
      </c>
      <c r="B118" s="370" t="s">
        <v>1292</v>
      </c>
      <c r="C118" s="370" t="s">
        <v>1300</v>
      </c>
      <c r="D118" s="370">
        <v>11909</v>
      </c>
      <c r="E118" s="323" t="str">
        <f t="shared" si="1"/>
        <v>San Jose-Perez Zeledon-Baru-11909</v>
      </c>
    </row>
    <row r="119" spans="1:5" x14ac:dyDescent="0.2">
      <c r="A119" s="370" t="s">
        <v>1185</v>
      </c>
      <c r="B119" s="370" t="s">
        <v>1292</v>
      </c>
      <c r="C119" s="370" t="s">
        <v>1301</v>
      </c>
      <c r="D119" s="370">
        <v>11910</v>
      </c>
      <c r="E119" s="323" t="str">
        <f t="shared" si="1"/>
        <v>San Jose-Perez Zeledon-Rio Nuevo-11910</v>
      </c>
    </row>
    <row r="120" spans="1:5" x14ac:dyDescent="0.2">
      <c r="A120" s="370" t="s">
        <v>1185</v>
      </c>
      <c r="B120" s="370" t="s">
        <v>1292</v>
      </c>
      <c r="C120" s="370" t="s">
        <v>1302</v>
      </c>
      <c r="D120" s="370">
        <v>11911</v>
      </c>
      <c r="E120" s="323" t="str">
        <f t="shared" si="1"/>
        <v>San Jose-Perez Zeledon-Paramo-11911</v>
      </c>
    </row>
    <row r="121" spans="1:5" x14ac:dyDescent="0.2">
      <c r="A121" s="370" t="s">
        <v>1185</v>
      </c>
      <c r="B121" s="370" t="s">
        <v>1303</v>
      </c>
      <c r="C121" s="370" t="s">
        <v>1280</v>
      </c>
      <c r="D121" s="370">
        <v>12001</v>
      </c>
      <c r="E121" s="323" t="str">
        <f t="shared" si="1"/>
        <v>San Jose-Leon Cortes-San Pablo-12001</v>
      </c>
    </row>
    <row r="122" spans="1:5" x14ac:dyDescent="0.2">
      <c r="A122" s="370" t="s">
        <v>1185</v>
      </c>
      <c r="B122" s="370" t="s">
        <v>1303</v>
      </c>
      <c r="C122" s="370" t="s">
        <v>1304</v>
      </c>
      <c r="D122" s="370">
        <v>12002</v>
      </c>
      <c r="E122" s="323" t="str">
        <f t="shared" si="1"/>
        <v>San Jose-Leon Cortes-San Andres-12002</v>
      </c>
    </row>
    <row r="123" spans="1:5" x14ac:dyDescent="0.2">
      <c r="A123" s="370" t="s">
        <v>1185</v>
      </c>
      <c r="B123" s="370" t="s">
        <v>1303</v>
      </c>
      <c r="C123" s="370" t="s">
        <v>1305</v>
      </c>
      <c r="D123" s="370">
        <v>12003</v>
      </c>
      <c r="E123" s="323" t="str">
        <f t="shared" si="1"/>
        <v>San Jose-Leon Cortes-Llano Bonito-12003</v>
      </c>
    </row>
    <row r="124" spans="1:5" x14ac:dyDescent="0.2">
      <c r="A124" s="370" t="s">
        <v>1185</v>
      </c>
      <c r="B124" s="370" t="s">
        <v>1303</v>
      </c>
      <c r="C124" s="370" t="s">
        <v>1255</v>
      </c>
      <c r="D124" s="370">
        <v>12004</v>
      </c>
      <c r="E124" s="323" t="str">
        <f t="shared" si="1"/>
        <v>San Jose-Leon Cortes-San Isidro-12004</v>
      </c>
    </row>
    <row r="125" spans="1:5" x14ac:dyDescent="0.2">
      <c r="A125" s="370" t="s">
        <v>1185</v>
      </c>
      <c r="B125" s="370" t="s">
        <v>1303</v>
      </c>
      <c r="C125" s="370" t="s">
        <v>1306</v>
      </c>
      <c r="D125" s="370">
        <v>12005</v>
      </c>
      <c r="E125" s="323" t="str">
        <f t="shared" si="1"/>
        <v>San Jose-Leon Cortes-Santa Cruz-12005</v>
      </c>
    </row>
    <row r="126" spans="1:5" x14ac:dyDescent="0.2">
      <c r="A126" s="370" t="s">
        <v>1185</v>
      </c>
      <c r="B126" s="370" t="s">
        <v>1303</v>
      </c>
      <c r="C126" s="370" t="s">
        <v>1198</v>
      </c>
      <c r="D126" s="370">
        <v>12006</v>
      </c>
      <c r="E126" s="323" t="str">
        <f t="shared" si="1"/>
        <v>San Jose-Leon Cortes-San Antonio-12006</v>
      </c>
    </row>
    <row r="127" spans="1:5" x14ac:dyDescent="0.2">
      <c r="A127" s="370" t="s">
        <v>1307</v>
      </c>
      <c r="B127" s="370" t="s">
        <v>1307</v>
      </c>
      <c r="C127" s="370" t="s">
        <v>1307</v>
      </c>
      <c r="D127" s="370">
        <v>20101</v>
      </c>
      <c r="E127" s="323" t="str">
        <f t="shared" si="1"/>
        <v>Alajuela-Alajuela-Alajuela-20101</v>
      </c>
    </row>
    <row r="128" spans="1:5" x14ac:dyDescent="0.2">
      <c r="A128" s="370" t="s">
        <v>1307</v>
      </c>
      <c r="B128" s="370" t="s">
        <v>1307</v>
      </c>
      <c r="C128" s="370" t="s">
        <v>1185</v>
      </c>
      <c r="D128" s="370">
        <v>20102</v>
      </c>
      <c r="E128" s="323" t="str">
        <f t="shared" si="1"/>
        <v>Alajuela-Alajuela-San Jose-20102</v>
      </c>
    </row>
    <row r="129" spans="1:5" x14ac:dyDescent="0.2">
      <c r="A129" s="370" t="s">
        <v>1307</v>
      </c>
      <c r="B129" s="370" t="s">
        <v>1307</v>
      </c>
      <c r="C129" s="370" t="s">
        <v>1308</v>
      </c>
      <c r="D129" s="370">
        <v>20103</v>
      </c>
      <c r="E129" s="323" t="str">
        <f t="shared" si="1"/>
        <v>Alajuela-Alajuela-Carrizal-20103</v>
      </c>
    </row>
    <row r="130" spans="1:5" x14ac:dyDescent="0.2">
      <c r="A130" s="370" t="s">
        <v>1307</v>
      </c>
      <c r="B130" s="370" t="s">
        <v>1307</v>
      </c>
      <c r="C130" s="370" t="s">
        <v>1198</v>
      </c>
      <c r="D130" s="370">
        <v>20104</v>
      </c>
      <c r="E130" s="323" t="str">
        <f t="shared" si="1"/>
        <v>Alajuela-Alajuela-San Antonio-20104</v>
      </c>
    </row>
    <row r="131" spans="1:5" x14ac:dyDescent="0.2">
      <c r="A131" s="370" t="s">
        <v>1307</v>
      </c>
      <c r="B131" s="370" t="s">
        <v>1307</v>
      </c>
      <c r="C131" s="370" t="s">
        <v>1309</v>
      </c>
      <c r="D131" s="370">
        <v>20105</v>
      </c>
      <c r="E131" s="323" t="str">
        <f t="shared" si="1"/>
        <v>Alajuela-Alajuela-Guacima-20105</v>
      </c>
    </row>
    <row r="132" spans="1:5" x14ac:dyDescent="0.2">
      <c r="A132" s="370" t="s">
        <v>1307</v>
      </c>
      <c r="B132" s="370" t="s">
        <v>1307</v>
      </c>
      <c r="C132" s="370" t="s">
        <v>1255</v>
      </c>
      <c r="D132" s="370">
        <v>20106</v>
      </c>
      <c r="E132" s="323" t="str">
        <f t="shared" si="1"/>
        <v>Alajuela-Alajuela-San Isidro-20106</v>
      </c>
    </row>
    <row r="133" spans="1:5" x14ac:dyDescent="0.2">
      <c r="A133" s="370" t="s">
        <v>1307</v>
      </c>
      <c r="B133" s="370" t="s">
        <v>1307</v>
      </c>
      <c r="C133" s="370" t="s">
        <v>1277</v>
      </c>
      <c r="D133" s="370">
        <v>20107</v>
      </c>
      <c r="E133" s="323" t="str">
        <f t="shared" si="1"/>
        <v>Alajuela-Alajuela-Sabanilla-20107</v>
      </c>
    </row>
    <row r="134" spans="1:5" x14ac:dyDescent="0.2">
      <c r="A134" s="370" t="s">
        <v>1307</v>
      </c>
      <c r="B134" s="370" t="s">
        <v>1307</v>
      </c>
      <c r="C134" s="370" t="s">
        <v>1199</v>
      </c>
      <c r="D134" s="370">
        <v>20108</v>
      </c>
      <c r="E134" s="323" t="str">
        <f t="shared" si="1"/>
        <v>Alajuela-Alajuela-San Rafael-20108</v>
      </c>
    </row>
    <row r="135" spans="1:5" x14ac:dyDescent="0.2">
      <c r="A135" s="370" t="s">
        <v>1307</v>
      </c>
      <c r="B135" s="370" t="s">
        <v>1307</v>
      </c>
      <c r="C135" s="370" t="s">
        <v>1310</v>
      </c>
      <c r="D135" s="370">
        <v>20109</v>
      </c>
      <c r="E135" s="323" t="str">
        <f t="shared" ref="E135:E198" si="2">+CONCATENATE(A135,$E$1,B135,$E$1,C135,$E$1,D135)</f>
        <v>Alajuela-Alajuela-Rio Segundo-20109</v>
      </c>
    </row>
    <row r="136" spans="1:5" x14ac:dyDescent="0.2">
      <c r="A136" s="370" t="s">
        <v>1307</v>
      </c>
      <c r="B136" s="370" t="s">
        <v>1307</v>
      </c>
      <c r="C136" s="370" t="s">
        <v>1200</v>
      </c>
      <c r="D136" s="370">
        <v>20110</v>
      </c>
      <c r="E136" s="323" t="str">
        <f t="shared" si="2"/>
        <v>Alajuela-Alajuela-Desamparados-20110</v>
      </c>
    </row>
    <row r="137" spans="1:5" x14ac:dyDescent="0.2">
      <c r="A137" s="370" t="s">
        <v>1307</v>
      </c>
      <c r="B137" s="370" t="s">
        <v>1307</v>
      </c>
      <c r="C137" s="370" t="s">
        <v>1311</v>
      </c>
      <c r="D137" s="370">
        <v>20111</v>
      </c>
      <c r="E137" s="323" t="str">
        <f t="shared" si="2"/>
        <v>Alajuela-Alajuela-Turrucares-20111</v>
      </c>
    </row>
    <row r="138" spans="1:5" x14ac:dyDescent="0.2">
      <c r="A138" s="370" t="s">
        <v>1307</v>
      </c>
      <c r="B138" s="370" t="s">
        <v>1307</v>
      </c>
      <c r="C138" s="370" t="s">
        <v>1312</v>
      </c>
      <c r="D138" s="370">
        <v>20112</v>
      </c>
      <c r="E138" s="323" t="str">
        <f t="shared" si="2"/>
        <v>Alajuela-Alajuela-Tambor-20112</v>
      </c>
    </row>
    <row r="139" spans="1:5" x14ac:dyDescent="0.2">
      <c r="A139" s="370" t="s">
        <v>1307</v>
      </c>
      <c r="B139" s="370" t="s">
        <v>1307</v>
      </c>
      <c r="C139" s="370" t="s">
        <v>1313</v>
      </c>
      <c r="D139" s="370">
        <v>20113</v>
      </c>
      <c r="E139" s="323" t="str">
        <f t="shared" si="2"/>
        <v>Alajuela-Alajuela-Garita-20113</v>
      </c>
    </row>
    <row r="140" spans="1:5" x14ac:dyDescent="0.2">
      <c r="A140" s="370" t="s">
        <v>1307</v>
      </c>
      <c r="B140" s="370" t="s">
        <v>1307</v>
      </c>
      <c r="C140" s="370" t="s">
        <v>1314</v>
      </c>
      <c r="D140" s="370">
        <v>20114</v>
      </c>
      <c r="E140" s="323" t="str">
        <f t="shared" si="2"/>
        <v>Alajuela-Alajuela-Sarapiqui-20114</v>
      </c>
    </row>
    <row r="141" spans="1:5" x14ac:dyDescent="0.2">
      <c r="A141" s="370" t="s">
        <v>1307</v>
      </c>
      <c r="B141" s="370" t="s">
        <v>1315</v>
      </c>
      <c r="C141" s="370" t="s">
        <v>1315</v>
      </c>
      <c r="D141" s="370">
        <v>20201</v>
      </c>
      <c r="E141" s="323" t="str">
        <f t="shared" si="2"/>
        <v>Alajuela-San Ramon-San Ramon-20201</v>
      </c>
    </row>
    <row r="142" spans="1:5" x14ac:dyDescent="0.2">
      <c r="A142" s="370" t="s">
        <v>1307</v>
      </c>
      <c r="B142" s="370" t="s">
        <v>1315</v>
      </c>
      <c r="C142" s="370" t="s">
        <v>1213</v>
      </c>
      <c r="D142" s="370">
        <v>20202</v>
      </c>
      <c r="E142" s="323" t="str">
        <f t="shared" si="2"/>
        <v>Alajuela-San Ramon-Santiago-20202</v>
      </c>
    </row>
    <row r="143" spans="1:5" x14ac:dyDescent="0.2">
      <c r="A143" s="370" t="s">
        <v>1307</v>
      </c>
      <c r="B143" s="370" t="s">
        <v>1315</v>
      </c>
      <c r="C143" s="370" t="s">
        <v>1266</v>
      </c>
      <c r="D143" s="370">
        <v>20203</v>
      </c>
      <c r="E143" s="323" t="str">
        <f t="shared" si="2"/>
        <v>Alajuela-San Ramon-San Juan-20203</v>
      </c>
    </row>
    <row r="144" spans="1:5" x14ac:dyDescent="0.2">
      <c r="A144" s="370" t="s">
        <v>1307</v>
      </c>
      <c r="B144" s="370" t="s">
        <v>1315</v>
      </c>
      <c r="C144" s="370" t="s">
        <v>1316</v>
      </c>
      <c r="D144" s="370">
        <v>20204</v>
      </c>
      <c r="E144" s="323" t="str">
        <f t="shared" si="2"/>
        <v>Alajuela-San Ramon-Piedades Norte-20204</v>
      </c>
    </row>
    <row r="145" spans="1:5" x14ac:dyDescent="0.2">
      <c r="A145" s="370" t="s">
        <v>1307</v>
      </c>
      <c r="B145" s="370" t="s">
        <v>1315</v>
      </c>
      <c r="C145" s="370" t="s">
        <v>1317</v>
      </c>
      <c r="D145" s="370">
        <v>20205</v>
      </c>
      <c r="E145" s="323" t="str">
        <f t="shared" si="2"/>
        <v>Alajuela-San Ramon-Piedades Sur-20205</v>
      </c>
    </row>
    <row r="146" spans="1:5" x14ac:dyDescent="0.2">
      <c r="A146" s="370" t="s">
        <v>1307</v>
      </c>
      <c r="B146" s="370" t="s">
        <v>1315</v>
      </c>
      <c r="C146" s="370" t="s">
        <v>1199</v>
      </c>
      <c r="D146" s="370">
        <v>20206</v>
      </c>
      <c r="E146" s="323" t="str">
        <f t="shared" si="2"/>
        <v>Alajuela-San Ramon-San Rafael-20206</v>
      </c>
    </row>
    <row r="147" spans="1:5" x14ac:dyDescent="0.2">
      <c r="A147" s="370" t="s">
        <v>1307</v>
      </c>
      <c r="B147" s="370" t="s">
        <v>1315</v>
      </c>
      <c r="C147" s="370" t="s">
        <v>1255</v>
      </c>
      <c r="D147" s="370">
        <v>20207</v>
      </c>
      <c r="E147" s="323" t="str">
        <f t="shared" si="2"/>
        <v>Alajuela-San Ramon-San Isidro-20207</v>
      </c>
    </row>
    <row r="148" spans="1:5" x14ac:dyDescent="0.2">
      <c r="A148" s="370" t="s">
        <v>1307</v>
      </c>
      <c r="B148" s="370" t="s">
        <v>1315</v>
      </c>
      <c r="C148" s="370" t="s">
        <v>1318</v>
      </c>
      <c r="D148" s="370">
        <v>20208</v>
      </c>
      <c r="E148" s="323" t="str">
        <f t="shared" si="2"/>
        <v>Alajuela-San Ramon-angeles-20208</v>
      </c>
    </row>
    <row r="149" spans="1:5" x14ac:dyDescent="0.2">
      <c r="A149" s="370" t="s">
        <v>1307</v>
      </c>
      <c r="B149" s="370" t="s">
        <v>1315</v>
      </c>
      <c r="C149" s="370" t="s">
        <v>1319</v>
      </c>
      <c r="D149" s="370">
        <v>20209</v>
      </c>
      <c r="E149" s="323" t="str">
        <f t="shared" si="2"/>
        <v>Alajuela-San Ramon-Alfaro-20209</v>
      </c>
    </row>
    <row r="150" spans="1:5" x14ac:dyDescent="0.2">
      <c r="A150" s="370" t="s">
        <v>1307</v>
      </c>
      <c r="B150" s="370" t="s">
        <v>1315</v>
      </c>
      <c r="C150" s="370" t="s">
        <v>1320</v>
      </c>
      <c r="D150" s="370">
        <v>20210</v>
      </c>
      <c r="E150" s="323" t="str">
        <f t="shared" si="2"/>
        <v>Alajuela-San Ramon-Volio-20210</v>
      </c>
    </row>
    <row r="151" spans="1:5" x14ac:dyDescent="0.2">
      <c r="A151" s="370" t="s">
        <v>1307</v>
      </c>
      <c r="B151" s="370" t="s">
        <v>1315</v>
      </c>
      <c r="C151" s="370" t="s">
        <v>1252</v>
      </c>
      <c r="D151" s="370">
        <v>20211</v>
      </c>
      <c r="E151" s="323" t="str">
        <f t="shared" si="2"/>
        <v>Alajuela-San Ramon-Concepcion-20211</v>
      </c>
    </row>
    <row r="152" spans="1:5" x14ac:dyDescent="0.2">
      <c r="A152" s="370" t="s">
        <v>1307</v>
      </c>
      <c r="B152" s="370" t="s">
        <v>1315</v>
      </c>
      <c r="C152" s="370" t="s">
        <v>1321</v>
      </c>
      <c r="D152" s="370">
        <v>20212</v>
      </c>
      <c r="E152" s="323" t="str">
        <f t="shared" si="2"/>
        <v>Alajuela-San Ramon-Zapotal-20212</v>
      </c>
    </row>
    <row r="153" spans="1:5" x14ac:dyDescent="0.2">
      <c r="A153" s="370" t="s">
        <v>1307</v>
      </c>
      <c r="B153" s="370" t="s">
        <v>1315</v>
      </c>
      <c r="C153" s="370" t="s">
        <v>1322</v>
      </c>
      <c r="D153" s="370">
        <v>20213</v>
      </c>
      <c r="E153" s="323" t="str">
        <f t="shared" si="2"/>
        <v>Alajuela-San Ramon-Peñas Blancas-20213</v>
      </c>
    </row>
    <row r="154" spans="1:5" x14ac:dyDescent="0.2">
      <c r="A154" s="370" t="s">
        <v>1307</v>
      </c>
      <c r="B154" s="370" t="s">
        <v>1323</v>
      </c>
      <c r="C154" s="370" t="s">
        <v>1323</v>
      </c>
      <c r="D154" s="370">
        <v>20301</v>
      </c>
      <c r="E154" s="323" t="str">
        <f t="shared" si="2"/>
        <v>Alajuela-Grecia-Grecia-20301</v>
      </c>
    </row>
    <row r="155" spans="1:5" x14ac:dyDescent="0.2">
      <c r="A155" s="370" t="s">
        <v>1307</v>
      </c>
      <c r="B155" s="370" t="s">
        <v>1323</v>
      </c>
      <c r="C155" s="370" t="s">
        <v>1255</v>
      </c>
      <c r="D155" s="370">
        <v>20302</v>
      </c>
      <c r="E155" s="323" t="str">
        <f t="shared" si="2"/>
        <v>Alajuela-Grecia-San Isidro-20302</v>
      </c>
    </row>
    <row r="156" spans="1:5" x14ac:dyDescent="0.2">
      <c r="A156" s="370" t="s">
        <v>1307</v>
      </c>
      <c r="B156" s="370" t="s">
        <v>1323</v>
      </c>
      <c r="C156" s="370" t="s">
        <v>1185</v>
      </c>
      <c r="D156" s="370">
        <v>20303</v>
      </c>
      <c r="E156" s="323" t="str">
        <f t="shared" si="2"/>
        <v>Alajuela-Grecia-San Jose-20303</v>
      </c>
    </row>
    <row r="157" spans="1:5" x14ac:dyDescent="0.2">
      <c r="A157" s="370" t="s">
        <v>1307</v>
      </c>
      <c r="B157" s="370" t="s">
        <v>1323</v>
      </c>
      <c r="C157" s="370" t="s">
        <v>1324</v>
      </c>
      <c r="D157" s="370">
        <v>20304</v>
      </c>
      <c r="E157" s="323" t="str">
        <f t="shared" si="2"/>
        <v>Alajuela-Grecia-San Roque-20304</v>
      </c>
    </row>
    <row r="158" spans="1:5" x14ac:dyDescent="0.2">
      <c r="A158" s="370" t="s">
        <v>1307</v>
      </c>
      <c r="B158" s="370" t="s">
        <v>1323</v>
      </c>
      <c r="C158" s="370" t="s">
        <v>1325</v>
      </c>
      <c r="D158" s="370">
        <v>20305</v>
      </c>
      <c r="E158" s="323" t="str">
        <f t="shared" si="2"/>
        <v>Alajuela-Grecia-Tacares-20305</v>
      </c>
    </row>
    <row r="159" spans="1:5" x14ac:dyDescent="0.2">
      <c r="A159" s="370" t="s">
        <v>1307</v>
      </c>
      <c r="B159" s="370" t="s">
        <v>1323</v>
      </c>
      <c r="C159" s="370" t="s">
        <v>1326</v>
      </c>
      <c r="D159" s="370">
        <v>20306</v>
      </c>
      <c r="E159" s="323" t="str">
        <f t="shared" si="2"/>
        <v>Alajuela-Grecia-Rio Cuarto-20306</v>
      </c>
    </row>
    <row r="160" spans="1:5" x14ac:dyDescent="0.2">
      <c r="A160" s="370" t="s">
        <v>1307</v>
      </c>
      <c r="B160" s="370" t="s">
        <v>1323</v>
      </c>
      <c r="C160" s="370" t="s">
        <v>1327</v>
      </c>
      <c r="D160" s="370">
        <v>20307</v>
      </c>
      <c r="E160" s="323" t="str">
        <f t="shared" si="2"/>
        <v>Alajuela-Grecia-Puente de Piedra-20307</v>
      </c>
    </row>
    <row r="161" spans="1:5" x14ac:dyDescent="0.2">
      <c r="A161" s="370" t="s">
        <v>1307</v>
      </c>
      <c r="B161" s="370" t="s">
        <v>1323</v>
      </c>
      <c r="C161" s="370" t="s">
        <v>1328</v>
      </c>
      <c r="D161" s="370">
        <v>20308</v>
      </c>
      <c r="E161" s="323" t="str">
        <f t="shared" si="2"/>
        <v>Alajuela-Grecia-Bolivar-20308</v>
      </c>
    </row>
    <row r="162" spans="1:5" x14ac:dyDescent="0.2">
      <c r="A162" s="370" t="s">
        <v>1307</v>
      </c>
      <c r="B162" s="370" t="s">
        <v>1329</v>
      </c>
      <c r="C162" s="370" t="s">
        <v>1329</v>
      </c>
      <c r="D162" s="370">
        <v>20401</v>
      </c>
      <c r="E162" s="323" t="str">
        <f t="shared" si="2"/>
        <v>Alajuela-San Mateo-San Mateo-20401</v>
      </c>
    </row>
    <row r="163" spans="1:5" x14ac:dyDescent="0.2">
      <c r="A163" s="370" t="s">
        <v>1307</v>
      </c>
      <c r="B163" s="370" t="s">
        <v>1329</v>
      </c>
      <c r="C163" s="370" t="s">
        <v>1330</v>
      </c>
      <c r="D163" s="370">
        <v>20402</v>
      </c>
      <c r="E163" s="323" t="str">
        <f t="shared" si="2"/>
        <v>Alajuela-San Mateo-Desmonte-20402</v>
      </c>
    </row>
    <row r="164" spans="1:5" x14ac:dyDescent="0.2">
      <c r="A164" s="370" t="s">
        <v>1307</v>
      </c>
      <c r="B164" s="370" t="s">
        <v>1329</v>
      </c>
      <c r="C164" s="370" t="s">
        <v>1331</v>
      </c>
      <c r="D164" s="370">
        <v>20403</v>
      </c>
      <c r="E164" s="323" t="str">
        <f t="shared" si="2"/>
        <v>Alajuela-San Mateo-Jesus Maria-20403</v>
      </c>
    </row>
    <row r="165" spans="1:5" x14ac:dyDescent="0.2">
      <c r="A165" s="370" t="s">
        <v>1307</v>
      </c>
      <c r="B165" s="370" t="s">
        <v>1332</v>
      </c>
      <c r="C165" s="370" t="s">
        <v>1332</v>
      </c>
      <c r="D165" s="370">
        <v>20501</v>
      </c>
      <c r="E165" s="323" t="str">
        <f t="shared" si="2"/>
        <v>Alajuela-Atenas-Atenas-20501</v>
      </c>
    </row>
    <row r="166" spans="1:5" x14ac:dyDescent="0.2">
      <c r="A166" s="370" t="s">
        <v>1307</v>
      </c>
      <c r="B166" s="370" t="s">
        <v>1332</v>
      </c>
      <c r="C166" s="370" t="s">
        <v>1333</v>
      </c>
      <c r="D166" s="370">
        <v>20502</v>
      </c>
      <c r="E166" s="323" t="str">
        <f t="shared" si="2"/>
        <v>Alajuela-Atenas-Jesus-20502</v>
      </c>
    </row>
    <row r="167" spans="1:5" x14ac:dyDescent="0.2">
      <c r="A167" s="370" t="s">
        <v>1307</v>
      </c>
      <c r="B167" s="370" t="s">
        <v>1332</v>
      </c>
      <c r="C167" s="370" t="s">
        <v>1278</v>
      </c>
      <c r="D167" s="370">
        <v>20503</v>
      </c>
      <c r="E167" s="323" t="str">
        <f t="shared" si="2"/>
        <v>Alajuela-Atenas-Mercedes-20503</v>
      </c>
    </row>
    <row r="168" spans="1:5" x14ac:dyDescent="0.2">
      <c r="A168" s="370" t="s">
        <v>1307</v>
      </c>
      <c r="B168" s="370" t="s">
        <v>1332</v>
      </c>
      <c r="C168" s="370" t="s">
        <v>1255</v>
      </c>
      <c r="D168" s="370">
        <v>20504</v>
      </c>
      <c r="E168" s="323" t="str">
        <f t="shared" si="2"/>
        <v>Alajuela-Atenas-San Isidro-20504</v>
      </c>
    </row>
    <row r="169" spans="1:5" x14ac:dyDescent="0.2">
      <c r="A169" s="370" t="s">
        <v>1307</v>
      </c>
      <c r="B169" s="370" t="s">
        <v>1332</v>
      </c>
      <c r="C169" s="370" t="s">
        <v>1252</v>
      </c>
      <c r="D169" s="370">
        <v>20505</v>
      </c>
      <c r="E169" s="323" t="str">
        <f t="shared" si="2"/>
        <v>Alajuela-Atenas-Concepcion-20505</v>
      </c>
    </row>
    <row r="170" spans="1:5" x14ac:dyDescent="0.2">
      <c r="A170" s="370" t="s">
        <v>1307</v>
      </c>
      <c r="B170" s="370" t="s">
        <v>1332</v>
      </c>
      <c r="C170" s="370" t="s">
        <v>1185</v>
      </c>
      <c r="D170" s="370">
        <v>20506</v>
      </c>
      <c r="E170" s="323" t="str">
        <f t="shared" si="2"/>
        <v>Alajuela-Atenas-San Jose-20506</v>
      </c>
    </row>
    <row r="171" spans="1:5" x14ac:dyDescent="0.2">
      <c r="A171" s="370" t="s">
        <v>1307</v>
      </c>
      <c r="B171" s="370" t="s">
        <v>1332</v>
      </c>
      <c r="C171" s="370" t="s">
        <v>1334</v>
      </c>
      <c r="D171" s="370">
        <v>20507</v>
      </c>
      <c r="E171" s="323" t="str">
        <f t="shared" si="2"/>
        <v>Alajuela-Atenas-Santa Eulalia-20507</v>
      </c>
    </row>
    <row r="172" spans="1:5" x14ac:dyDescent="0.2">
      <c r="A172" s="370" t="s">
        <v>1307</v>
      </c>
      <c r="B172" s="370" t="s">
        <v>1332</v>
      </c>
      <c r="C172" s="370" t="s">
        <v>1335</v>
      </c>
      <c r="D172" s="370">
        <v>20508</v>
      </c>
      <c r="E172" s="323" t="str">
        <f t="shared" si="2"/>
        <v>Alajuela-Atenas-Escobal-20508</v>
      </c>
    </row>
    <row r="173" spans="1:5" x14ac:dyDescent="0.2">
      <c r="A173" s="370" t="s">
        <v>1307</v>
      </c>
      <c r="B173" s="370" t="s">
        <v>1336</v>
      </c>
      <c r="C173" s="370" t="s">
        <v>1336</v>
      </c>
      <c r="D173" s="370">
        <v>20601</v>
      </c>
      <c r="E173" s="323" t="str">
        <f t="shared" si="2"/>
        <v>Alajuela-Naranjo-Naranjo-20601</v>
      </c>
    </row>
    <row r="174" spans="1:5" x14ac:dyDescent="0.2">
      <c r="A174" s="370" t="s">
        <v>1307</v>
      </c>
      <c r="B174" s="370" t="s">
        <v>1336</v>
      </c>
      <c r="C174" s="370" t="s">
        <v>1201</v>
      </c>
      <c r="D174" s="370">
        <v>20602</v>
      </c>
      <c r="E174" s="323" t="str">
        <f t="shared" si="2"/>
        <v>Alajuela-Naranjo-San Miguel-20602</v>
      </c>
    </row>
    <row r="175" spans="1:5" x14ac:dyDescent="0.2">
      <c r="A175" s="370" t="s">
        <v>1307</v>
      </c>
      <c r="B175" s="370" t="s">
        <v>1336</v>
      </c>
      <c r="C175" s="370" t="s">
        <v>1185</v>
      </c>
      <c r="D175" s="370">
        <v>20603</v>
      </c>
      <c r="E175" s="323" t="str">
        <f t="shared" si="2"/>
        <v>Alajuela-Naranjo-San Jose-20603</v>
      </c>
    </row>
    <row r="176" spans="1:5" x14ac:dyDescent="0.2">
      <c r="A176" s="370" t="s">
        <v>1307</v>
      </c>
      <c r="B176" s="370" t="s">
        <v>1336</v>
      </c>
      <c r="C176" s="370" t="s">
        <v>1337</v>
      </c>
      <c r="D176" s="370">
        <v>20604</v>
      </c>
      <c r="E176" s="323" t="str">
        <f t="shared" si="2"/>
        <v>Alajuela-Naranjo-Cirri Sur-20604</v>
      </c>
    </row>
    <row r="177" spans="1:5" x14ac:dyDescent="0.2">
      <c r="A177" s="370" t="s">
        <v>1307</v>
      </c>
      <c r="B177" s="370" t="s">
        <v>1336</v>
      </c>
      <c r="C177" s="370" t="s">
        <v>1273</v>
      </c>
      <c r="D177" s="370">
        <v>20605</v>
      </c>
      <c r="E177" s="323" t="str">
        <f t="shared" si="2"/>
        <v>Alajuela-Naranjo-San Jeronimo-20605</v>
      </c>
    </row>
    <row r="178" spans="1:5" x14ac:dyDescent="0.2">
      <c r="A178" s="370" t="s">
        <v>1307</v>
      </c>
      <c r="B178" s="370" t="s">
        <v>1336</v>
      </c>
      <c r="C178" s="370" t="s">
        <v>1266</v>
      </c>
      <c r="D178" s="370">
        <v>20606</v>
      </c>
      <c r="E178" s="323" t="str">
        <f t="shared" si="2"/>
        <v>Alajuela-Naranjo-San Juan-20606</v>
      </c>
    </row>
    <row r="179" spans="1:5" x14ac:dyDescent="0.2">
      <c r="A179" s="370" t="s">
        <v>1307</v>
      </c>
      <c r="B179" s="370" t="s">
        <v>1336</v>
      </c>
      <c r="C179" s="370" t="s">
        <v>1207</v>
      </c>
      <c r="D179" s="370">
        <v>20607</v>
      </c>
      <c r="E179" s="323" t="str">
        <f t="shared" si="2"/>
        <v>Alajuela-Naranjo-Rosario-20607</v>
      </c>
    </row>
    <row r="180" spans="1:5" x14ac:dyDescent="0.2">
      <c r="A180" s="370" t="s">
        <v>1307</v>
      </c>
      <c r="B180" s="370" t="s">
        <v>1336</v>
      </c>
      <c r="C180" s="370" t="s">
        <v>1338</v>
      </c>
      <c r="D180" s="370">
        <v>20608</v>
      </c>
      <c r="E180" s="323" t="str">
        <f t="shared" si="2"/>
        <v>Alajuela-Naranjo-Palmitos-20608</v>
      </c>
    </row>
    <row r="181" spans="1:5" x14ac:dyDescent="0.2">
      <c r="A181" s="370" t="s">
        <v>1307</v>
      </c>
      <c r="B181" s="370" t="s">
        <v>1339</v>
      </c>
      <c r="C181" s="370" t="s">
        <v>1339</v>
      </c>
      <c r="D181" s="370">
        <v>20701</v>
      </c>
      <c r="E181" s="323" t="str">
        <f t="shared" si="2"/>
        <v>Alajuela-Palmares-Palmares-20701</v>
      </c>
    </row>
    <row r="182" spans="1:5" x14ac:dyDescent="0.2">
      <c r="A182" s="370" t="s">
        <v>1307</v>
      </c>
      <c r="B182" s="370" t="s">
        <v>1339</v>
      </c>
      <c r="C182" s="370" t="s">
        <v>1340</v>
      </c>
      <c r="D182" s="370">
        <v>20702</v>
      </c>
      <c r="E182" s="323" t="str">
        <f t="shared" si="2"/>
        <v>Alajuela-Palmares-Zaragoza-20702</v>
      </c>
    </row>
    <row r="183" spans="1:5" x14ac:dyDescent="0.2">
      <c r="A183" s="370" t="s">
        <v>1307</v>
      </c>
      <c r="B183" s="370" t="s">
        <v>1339</v>
      </c>
      <c r="C183" s="370" t="s">
        <v>1341</v>
      </c>
      <c r="D183" s="370">
        <v>20703</v>
      </c>
      <c r="E183" s="323" t="str">
        <f t="shared" si="2"/>
        <v>Alajuela-Palmares-Buenos Aires-20703</v>
      </c>
    </row>
    <row r="184" spans="1:5" x14ac:dyDescent="0.2">
      <c r="A184" s="370" t="s">
        <v>1307</v>
      </c>
      <c r="B184" s="370" t="s">
        <v>1339</v>
      </c>
      <c r="C184" s="370" t="s">
        <v>1213</v>
      </c>
      <c r="D184" s="370">
        <v>20704</v>
      </c>
      <c r="E184" s="323" t="str">
        <f t="shared" si="2"/>
        <v>Alajuela-Palmares-Santiago-20704</v>
      </c>
    </row>
    <row r="185" spans="1:5" x14ac:dyDescent="0.2">
      <c r="A185" s="370" t="s">
        <v>1307</v>
      </c>
      <c r="B185" s="370" t="s">
        <v>1339</v>
      </c>
      <c r="C185" s="370" t="s">
        <v>1217</v>
      </c>
      <c r="D185" s="370">
        <v>20705</v>
      </c>
      <c r="E185" s="323" t="str">
        <f t="shared" si="2"/>
        <v>Alajuela-Palmares-Candelaria-20705</v>
      </c>
    </row>
    <row r="186" spans="1:5" x14ac:dyDescent="0.2">
      <c r="A186" s="370" t="s">
        <v>1307</v>
      </c>
      <c r="B186" s="370" t="s">
        <v>1339</v>
      </c>
      <c r="C186" s="370" t="s">
        <v>1342</v>
      </c>
      <c r="D186" s="370">
        <v>20706</v>
      </c>
      <c r="E186" s="323" t="str">
        <f t="shared" si="2"/>
        <v>Alajuela-Palmares-Esquipulas-20706</v>
      </c>
    </row>
    <row r="187" spans="1:5" x14ac:dyDescent="0.2">
      <c r="A187" s="370" t="s">
        <v>1307</v>
      </c>
      <c r="B187" s="370" t="s">
        <v>1339</v>
      </c>
      <c r="C187" s="370" t="s">
        <v>1343</v>
      </c>
      <c r="D187" s="370">
        <v>20707</v>
      </c>
      <c r="E187" s="323" t="str">
        <f t="shared" si="2"/>
        <v>Alajuela-Palmares-Granja-20707</v>
      </c>
    </row>
    <row r="188" spans="1:5" x14ac:dyDescent="0.2">
      <c r="A188" s="370" t="s">
        <v>1307</v>
      </c>
      <c r="B188" s="370" t="s">
        <v>1344</v>
      </c>
      <c r="C188" s="370" t="s">
        <v>1276</v>
      </c>
      <c r="D188" s="370">
        <v>20801</v>
      </c>
      <c r="E188" s="323" t="str">
        <f t="shared" si="2"/>
        <v>Alajuela-Poas-San Pedro-20801</v>
      </c>
    </row>
    <row r="189" spans="1:5" x14ac:dyDescent="0.2">
      <c r="A189" s="370" t="s">
        <v>1307</v>
      </c>
      <c r="B189" s="370" t="s">
        <v>1344</v>
      </c>
      <c r="C189" s="370" t="s">
        <v>1266</v>
      </c>
      <c r="D189" s="370">
        <v>20802</v>
      </c>
      <c r="E189" s="323" t="str">
        <f t="shared" si="2"/>
        <v>Alajuela-Poas-San Juan-20802</v>
      </c>
    </row>
    <row r="190" spans="1:5" x14ac:dyDescent="0.2">
      <c r="A190" s="370" t="s">
        <v>1307</v>
      </c>
      <c r="B190" s="370" t="s">
        <v>1344</v>
      </c>
      <c r="C190" s="370" t="s">
        <v>1199</v>
      </c>
      <c r="D190" s="370">
        <v>20803</v>
      </c>
      <c r="E190" s="323" t="str">
        <f t="shared" si="2"/>
        <v>Alajuela-Poas-San Rafael-20803</v>
      </c>
    </row>
    <row r="191" spans="1:5" x14ac:dyDescent="0.2">
      <c r="A191" s="370" t="s">
        <v>1307</v>
      </c>
      <c r="B191" s="370" t="s">
        <v>1344</v>
      </c>
      <c r="C191" s="370" t="s">
        <v>1345</v>
      </c>
      <c r="D191" s="370">
        <v>20804</v>
      </c>
      <c r="E191" s="323" t="str">
        <f t="shared" si="2"/>
        <v>Alajuela-Poas-Carrillos-20804</v>
      </c>
    </row>
    <row r="192" spans="1:5" x14ac:dyDescent="0.2">
      <c r="A192" s="370" t="s">
        <v>1307</v>
      </c>
      <c r="B192" s="370" t="s">
        <v>1344</v>
      </c>
      <c r="C192" s="370" t="s">
        <v>1346</v>
      </c>
      <c r="D192" s="370">
        <v>20805</v>
      </c>
      <c r="E192" s="323" t="str">
        <f t="shared" si="2"/>
        <v>Alajuela-Poas-Sabana Redonda-20805</v>
      </c>
    </row>
    <row r="193" spans="1:5" x14ac:dyDescent="0.2">
      <c r="A193" s="370" t="s">
        <v>1307</v>
      </c>
      <c r="B193" s="370" t="s">
        <v>1347</v>
      </c>
      <c r="C193" s="370" t="s">
        <v>1347</v>
      </c>
      <c r="D193" s="370">
        <v>20901</v>
      </c>
      <c r="E193" s="323" t="str">
        <f t="shared" si="2"/>
        <v>Alajuela-Orotina-Orotina-20901</v>
      </c>
    </row>
    <row r="194" spans="1:5" x14ac:dyDescent="0.2">
      <c r="A194" s="370" t="s">
        <v>1307</v>
      </c>
      <c r="B194" s="370" t="s">
        <v>1347</v>
      </c>
      <c r="C194" s="370" t="s">
        <v>1348</v>
      </c>
      <c r="D194" s="370">
        <v>20902</v>
      </c>
      <c r="E194" s="323" t="str">
        <f t="shared" si="2"/>
        <v>Alajuela-Orotina-Mastate-20902</v>
      </c>
    </row>
    <row r="195" spans="1:5" x14ac:dyDescent="0.2">
      <c r="A195" s="370" t="s">
        <v>1307</v>
      </c>
      <c r="B195" s="370" t="s">
        <v>1347</v>
      </c>
      <c r="C195" s="370" t="s">
        <v>1349</v>
      </c>
      <c r="D195" s="370">
        <v>20903</v>
      </c>
      <c r="E195" s="323" t="str">
        <f t="shared" si="2"/>
        <v>Alajuela-Orotina-Hacienda Vieja-20903</v>
      </c>
    </row>
    <row r="196" spans="1:5" x14ac:dyDescent="0.2">
      <c r="A196" s="370" t="s">
        <v>1307</v>
      </c>
      <c r="B196" s="370" t="s">
        <v>1347</v>
      </c>
      <c r="C196" s="370" t="s">
        <v>1350</v>
      </c>
      <c r="D196" s="370">
        <v>20904</v>
      </c>
      <c r="E196" s="323" t="str">
        <f t="shared" si="2"/>
        <v>Alajuela-Orotina-Coyolar-20904</v>
      </c>
    </row>
    <row r="197" spans="1:5" x14ac:dyDescent="0.2">
      <c r="A197" s="370" t="s">
        <v>1307</v>
      </c>
      <c r="B197" s="370" t="s">
        <v>1347</v>
      </c>
      <c r="C197" s="370" t="s">
        <v>1351</v>
      </c>
      <c r="D197" s="370">
        <v>20905</v>
      </c>
      <c r="E197" s="323" t="str">
        <f t="shared" si="2"/>
        <v>Alajuela-Orotina-Ceiba-20905</v>
      </c>
    </row>
    <row r="198" spans="1:5" x14ac:dyDescent="0.2">
      <c r="A198" s="370" t="s">
        <v>1307</v>
      </c>
      <c r="B198" s="370" t="s">
        <v>1223</v>
      </c>
      <c r="C198" s="370" t="s">
        <v>1352</v>
      </c>
      <c r="D198" s="370">
        <v>21001</v>
      </c>
      <c r="E198" s="323" t="str">
        <f t="shared" si="2"/>
        <v>Alajuela-San Carlos-Quesada-21001</v>
      </c>
    </row>
    <row r="199" spans="1:5" x14ac:dyDescent="0.2">
      <c r="A199" s="370" t="s">
        <v>1307</v>
      </c>
      <c r="B199" s="370" t="s">
        <v>1223</v>
      </c>
      <c r="C199" s="370" t="s">
        <v>1353</v>
      </c>
      <c r="D199" s="370">
        <v>21002</v>
      </c>
      <c r="E199" s="323" t="str">
        <f t="shared" ref="E199:E262" si="3">+CONCATENATE(A199,$E$1,B199,$E$1,C199,$E$1,D199)</f>
        <v>Alajuela-San Carlos-Florencia-21002</v>
      </c>
    </row>
    <row r="200" spans="1:5" x14ac:dyDescent="0.2">
      <c r="A200" s="370" t="s">
        <v>1307</v>
      </c>
      <c r="B200" s="370" t="s">
        <v>1223</v>
      </c>
      <c r="C200" s="370" t="s">
        <v>1354</v>
      </c>
      <c r="D200" s="370">
        <v>21003</v>
      </c>
      <c r="E200" s="323" t="str">
        <f t="shared" si="3"/>
        <v>Alajuela-San Carlos-Buenavista-21003</v>
      </c>
    </row>
    <row r="201" spans="1:5" x14ac:dyDescent="0.2">
      <c r="A201" s="370" t="s">
        <v>1307</v>
      </c>
      <c r="B201" s="370" t="s">
        <v>1223</v>
      </c>
      <c r="C201" s="370" t="s">
        <v>1355</v>
      </c>
      <c r="D201" s="370">
        <v>21004</v>
      </c>
      <c r="E201" s="323" t="str">
        <f t="shared" si="3"/>
        <v>Alajuela-San Carlos-Aguas Zarcas-21004</v>
      </c>
    </row>
    <row r="202" spans="1:5" x14ac:dyDescent="0.2">
      <c r="A202" s="370" t="s">
        <v>1307</v>
      </c>
      <c r="B202" s="370" t="s">
        <v>1223</v>
      </c>
      <c r="C202" s="370" t="s">
        <v>1356</v>
      </c>
      <c r="D202" s="370">
        <v>21005</v>
      </c>
      <c r="E202" s="323" t="str">
        <f t="shared" si="3"/>
        <v>Alajuela-San Carlos-Venecia-21005</v>
      </c>
    </row>
    <row r="203" spans="1:5" x14ac:dyDescent="0.2">
      <c r="A203" s="370" t="s">
        <v>1307</v>
      </c>
      <c r="B203" s="370" t="s">
        <v>1223</v>
      </c>
      <c r="C203" s="370" t="s">
        <v>1357</v>
      </c>
      <c r="D203" s="370">
        <v>21006</v>
      </c>
      <c r="E203" s="323" t="str">
        <f t="shared" si="3"/>
        <v>Alajuela-San Carlos-Pital-21006</v>
      </c>
    </row>
    <row r="204" spans="1:5" x14ac:dyDescent="0.2">
      <c r="A204" s="370" t="s">
        <v>1307</v>
      </c>
      <c r="B204" s="370" t="s">
        <v>1223</v>
      </c>
      <c r="C204" s="370" t="s">
        <v>1358</v>
      </c>
      <c r="D204" s="370">
        <v>21007</v>
      </c>
      <c r="E204" s="323" t="str">
        <f t="shared" si="3"/>
        <v>Alajuela-San Carlos-Fortuna-21007</v>
      </c>
    </row>
    <row r="205" spans="1:5" x14ac:dyDescent="0.2">
      <c r="A205" s="370" t="s">
        <v>1307</v>
      </c>
      <c r="B205" s="370" t="s">
        <v>1223</v>
      </c>
      <c r="C205" s="370" t="s">
        <v>1359</v>
      </c>
      <c r="D205" s="370">
        <v>21008</v>
      </c>
      <c r="E205" s="323" t="str">
        <f t="shared" si="3"/>
        <v>Alajuela-San Carlos-Tigra-21008</v>
      </c>
    </row>
    <row r="206" spans="1:5" x14ac:dyDescent="0.2">
      <c r="A206" s="370" t="s">
        <v>1307</v>
      </c>
      <c r="B206" s="370" t="s">
        <v>1223</v>
      </c>
      <c r="C206" s="370" t="s">
        <v>1360</v>
      </c>
      <c r="D206" s="370">
        <v>21009</v>
      </c>
      <c r="E206" s="323" t="str">
        <f t="shared" si="3"/>
        <v>Alajuela-San Carlos-Palmera-21009</v>
      </c>
    </row>
    <row r="207" spans="1:5" x14ac:dyDescent="0.2">
      <c r="A207" s="370" t="s">
        <v>1307</v>
      </c>
      <c r="B207" s="370" t="s">
        <v>1223</v>
      </c>
      <c r="C207" s="370" t="s">
        <v>1361</v>
      </c>
      <c r="D207" s="370">
        <v>21010</v>
      </c>
      <c r="E207" s="323" t="str">
        <f t="shared" si="3"/>
        <v>Alajuela-San Carlos-Venado-21010</v>
      </c>
    </row>
    <row r="208" spans="1:5" x14ac:dyDescent="0.2">
      <c r="A208" s="370" t="s">
        <v>1307</v>
      </c>
      <c r="B208" s="370" t="s">
        <v>1223</v>
      </c>
      <c r="C208" s="370" t="s">
        <v>1362</v>
      </c>
      <c r="D208" s="370">
        <v>21011</v>
      </c>
      <c r="E208" s="323" t="str">
        <f t="shared" si="3"/>
        <v>Alajuela-San Carlos-Cutris-21011</v>
      </c>
    </row>
    <row r="209" spans="1:5" x14ac:dyDescent="0.2">
      <c r="A209" s="370" t="s">
        <v>1307</v>
      </c>
      <c r="B209" s="370" t="s">
        <v>1223</v>
      </c>
      <c r="C209" s="370" t="s">
        <v>1229</v>
      </c>
      <c r="D209" s="370">
        <v>21012</v>
      </c>
      <c r="E209" s="323" t="str">
        <f t="shared" si="3"/>
        <v>Alajuela-San Carlos-Monterrey-21012</v>
      </c>
    </row>
    <row r="210" spans="1:5" x14ac:dyDescent="0.2">
      <c r="A210" s="370" t="s">
        <v>1307</v>
      </c>
      <c r="B210" s="370" t="s">
        <v>1223</v>
      </c>
      <c r="C210" s="370" t="s">
        <v>1363</v>
      </c>
      <c r="D210" s="370">
        <v>21013</v>
      </c>
      <c r="E210" s="323" t="str">
        <f t="shared" si="3"/>
        <v>Alajuela-San Carlos-Pocosol-21013</v>
      </c>
    </row>
    <row r="211" spans="1:5" x14ac:dyDescent="0.2">
      <c r="A211" s="370" t="s">
        <v>1307</v>
      </c>
      <c r="B211" s="370" t="s">
        <v>1364</v>
      </c>
      <c r="C211" s="370" t="s">
        <v>1365</v>
      </c>
      <c r="D211" s="370">
        <v>21101</v>
      </c>
      <c r="E211" s="323" t="str">
        <f t="shared" si="3"/>
        <v>Alajuela-Alfaro Ruiz-Zarcero-21101</v>
      </c>
    </row>
    <row r="212" spans="1:5" x14ac:dyDescent="0.2">
      <c r="A212" s="370" t="s">
        <v>1307</v>
      </c>
      <c r="B212" s="370" t="s">
        <v>1364</v>
      </c>
      <c r="C212" s="370" t="s">
        <v>1366</v>
      </c>
      <c r="D212" s="370">
        <v>21102</v>
      </c>
      <c r="E212" s="323" t="str">
        <f t="shared" si="3"/>
        <v>Alajuela-Alfaro Ruiz-Laguna-21102</v>
      </c>
    </row>
    <row r="213" spans="1:5" x14ac:dyDescent="0.2">
      <c r="A213" s="370" t="s">
        <v>1307</v>
      </c>
      <c r="B213" s="370" t="s">
        <v>1364</v>
      </c>
      <c r="C213" s="370" t="s">
        <v>1367</v>
      </c>
      <c r="D213" s="370">
        <v>21103</v>
      </c>
      <c r="E213" s="323" t="str">
        <f t="shared" si="3"/>
        <v>Alajuela-Alfaro Ruiz-Tapezco-21103</v>
      </c>
    </row>
    <row r="214" spans="1:5" x14ac:dyDescent="0.2">
      <c r="A214" s="370" t="s">
        <v>1307</v>
      </c>
      <c r="B214" s="370" t="s">
        <v>1364</v>
      </c>
      <c r="C214" s="370" t="s">
        <v>1238</v>
      </c>
      <c r="D214" s="370">
        <v>21104</v>
      </c>
      <c r="E214" s="323" t="str">
        <f t="shared" si="3"/>
        <v>Alajuela-Alfaro Ruiz-Guadalupe-21104</v>
      </c>
    </row>
    <row r="215" spans="1:5" x14ac:dyDescent="0.2">
      <c r="A215" s="370" t="s">
        <v>1307</v>
      </c>
      <c r="B215" s="370" t="s">
        <v>1364</v>
      </c>
      <c r="C215" s="370" t="s">
        <v>1368</v>
      </c>
      <c r="D215" s="370">
        <v>21105</v>
      </c>
      <c r="E215" s="323" t="str">
        <f t="shared" si="3"/>
        <v>Alajuela-Alfaro Ruiz-Palmira-21105</v>
      </c>
    </row>
    <row r="216" spans="1:5" x14ac:dyDescent="0.2">
      <c r="A216" s="370" t="s">
        <v>1307</v>
      </c>
      <c r="B216" s="370" t="s">
        <v>1364</v>
      </c>
      <c r="C216" s="370" t="s">
        <v>1190</v>
      </c>
      <c r="D216" s="370">
        <v>21106</v>
      </c>
      <c r="E216" s="323" t="str">
        <f t="shared" si="3"/>
        <v>Alajuela-Alfaro Ruiz-Zapote-21106</v>
      </c>
    </row>
    <row r="217" spans="1:5" x14ac:dyDescent="0.2">
      <c r="A217" s="370" t="s">
        <v>1307</v>
      </c>
      <c r="B217" s="370" t="s">
        <v>1364</v>
      </c>
      <c r="C217" s="370" t="s">
        <v>1369</v>
      </c>
      <c r="D217" s="370">
        <v>21107</v>
      </c>
      <c r="E217" s="323" t="str">
        <f t="shared" si="3"/>
        <v>Alajuela-Alfaro Ruiz-Brisas-21107</v>
      </c>
    </row>
    <row r="218" spans="1:5" x14ac:dyDescent="0.2">
      <c r="A218" s="370" t="s">
        <v>1307</v>
      </c>
      <c r="B218" s="370" t="s">
        <v>1370</v>
      </c>
      <c r="C218" s="370" t="s">
        <v>1371</v>
      </c>
      <c r="D218" s="370">
        <v>21201</v>
      </c>
      <c r="E218" s="323" t="str">
        <f t="shared" si="3"/>
        <v>Alajuela-Valverde Vega-Sarchi Norte-21201</v>
      </c>
    </row>
    <row r="219" spans="1:5" x14ac:dyDescent="0.2">
      <c r="A219" s="370" t="s">
        <v>1307</v>
      </c>
      <c r="B219" s="370" t="s">
        <v>1370</v>
      </c>
      <c r="C219" s="370" t="s">
        <v>1372</v>
      </c>
      <c r="D219" s="370">
        <v>21202</v>
      </c>
      <c r="E219" s="323" t="str">
        <f t="shared" si="3"/>
        <v>Alajuela-Valverde Vega-Sarchi Sur-21202</v>
      </c>
    </row>
    <row r="220" spans="1:5" x14ac:dyDescent="0.2">
      <c r="A220" s="370" t="s">
        <v>1307</v>
      </c>
      <c r="B220" s="370" t="s">
        <v>1370</v>
      </c>
      <c r="C220" s="370" t="s">
        <v>1373</v>
      </c>
      <c r="D220" s="370">
        <v>21203</v>
      </c>
      <c r="E220" s="323" t="str">
        <f t="shared" si="3"/>
        <v>Alajuela-Valverde Vega-Toro Amarillo-21203</v>
      </c>
    </row>
    <row r="221" spans="1:5" x14ac:dyDescent="0.2">
      <c r="A221" s="370" t="s">
        <v>1307</v>
      </c>
      <c r="B221" s="370" t="s">
        <v>1370</v>
      </c>
      <c r="C221" s="370" t="s">
        <v>1276</v>
      </c>
      <c r="D221" s="370">
        <v>21204</v>
      </c>
      <c r="E221" s="323" t="str">
        <f t="shared" si="3"/>
        <v>Alajuela-Valverde Vega-San Pedro-21204</v>
      </c>
    </row>
    <row r="222" spans="1:5" x14ac:dyDescent="0.2">
      <c r="A222" s="370" t="s">
        <v>1307</v>
      </c>
      <c r="B222" s="370" t="s">
        <v>1370</v>
      </c>
      <c r="C222" s="370" t="s">
        <v>1374</v>
      </c>
      <c r="D222" s="370">
        <v>21205</v>
      </c>
      <c r="E222" s="323" t="str">
        <f t="shared" si="3"/>
        <v>Alajuela-Valverde Vega-Rodriguez-21205</v>
      </c>
    </row>
    <row r="223" spans="1:5" x14ac:dyDescent="0.2">
      <c r="A223" s="370" t="s">
        <v>1307</v>
      </c>
      <c r="B223" s="370" t="s">
        <v>1375</v>
      </c>
      <c r="C223" s="370" t="s">
        <v>1375</v>
      </c>
      <c r="D223" s="370">
        <v>21301</v>
      </c>
      <c r="E223" s="323" t="str">
        <f t="shared" si="3"/>
        <v>Alajuela-Upala-Upala-21301</v>
      </c>
    </row>
    <row r="224" spans="1:5" x14ac:dyDescent="0.2">
      <c r="A224" s="370" t="s">
        <v>1307</v>
      </c>
      <c r="B224" s="370" t="s">
        <v>1375</v>
      </c>
      <c r="C224" s="370" t="s">
        <v>1376</v>
      </c>
      <c r="D224" s="370">
        <v>21302</v>
      </c>
      <c r="E224" s="323" t="str">
        <f t="shared" si="3"/>
        <v>Alajuela-Upala-Aguas Claras-21302</v>
      </c>
    </row>
    <row r="225" spans="1:5" x14ac:dyDescent="0.2">
      <c r="A225" s="370" t="s">
        <v>1307</v>
      </c>
      <c r="B225" s="370" t="s">
        <v>1375</v>
      </c>
      <c r="C225" s="370" t="s">
        <v>1377</v>
      </c>
      <c r="D225" s="370">
        <v>21303</v>
      </c>
      <c r="E225" s="323" t="str">
        <f t="shared" si="3"/>
        <v>Alajuela-Upala-San Jose (Pizote)-21303</v>
      </c>
    </row>
    <row r="226" spans="1:5" x14ac:dyDescent="0.2">
      <c r="A226" s="370" t="s">
        <v>1307</v>
      </c>
      <c r="B226" s="370" t="s">
        <v>1375</v>
      </c>
      <c r="C226" s="370" t="s">
        <v>1378</v>
      </c>
      <c r="D226" s="370">
        <v>21304</v>
      </c>
      <c r="E226" s="323" t="str">
        <f t="shared" si="3"/>
        <v>Alajuela-Upala-Bijagua-21304</v>
      </c>
    </row>
    <row r="227" spans="1:5" x14ac:dyDescent="0.2">
      <c r="A227" s="370" t="s">
        <v>1307</v>
      </c>
      <c r="B227" s="370" t="s">
        <v>1375</v>
      </c>
      <c r="C227" s="370" t="s">
        <v>1379</v>
      </c>
      <c r="D227" s="370">
        <v>21305</v>
      </c>
      <c r="E227" s="323" t="str">
        <f t="shared" si="3"/>
        <v>Alajuela-Upala-Delicias-21305</v>
      </c>
    </row>
    <row r="228" spans="1:5" x14ac:dyDescent="0.2">
      <c r="A228" s="370" t="s">
        <v>1307</v>
      </c>
      <c r="B228" s="370" t="s">
        <v>1375</v>
      </c>
      <c r="C228" s="370" t="s">
        <v>1380</v>
      </c>
      <c r="D228" s="370">
        <v>21306</v>
      </c>
      <c r="E228" s="323" t="str">
        <f t="shared" si="3"/>
        <v>Alajuela-Upala-Dos Rios-21306</v>
      </c>
    </row>
    <row r="229" spans="1:5" x14ac:dyDescent="0.2">
      <c r="A229" s="370" t="s">
        <v>1307</v>
      </c>
      <c r="B229" s="370" t="s">
        <v>1375</v>
      </c>
      <c r="C229" s="370" t="s">
        <v>1381</v>
      </c>
      <c r="D229" s="370">
        <v>21307</v>
      </c>
      <c r="E229" s="323" t="str">
        <f t="shared" si="3"/>
        <v>Alajuela-Upala-Yoliyllal-21307</v>
      </c>
    </row>
    <row r="230" spans="1:5" x14ac:dyDescent="0.2">
      <c r="A230" s="370" t="s">
        <v>1307</v>
      </c>
      <c r="B230" s="370" t="s">
        <v>1382</v>
      </c>
      <c r="C230" s="370" t="s">
        <v>1382</v>
      </c>
      <c r="D230" s="370">
        <v>21401</v>
      </c>
      <c r="E230" s="323" t="str">
        <f t="shared" si="3"/>
        <v>Alajuela-Los Chiles-Los Chiles-21401</v>
      </c>
    </row>
    <row r="231" spans="1:5" x14ac:dyDescent="0.2">
      <c r="A231" s="370" t="s">
        <v>1307</v>
      </c>
      <c r="B231" s="370" t="s">
        <v>1382</v>
      </c>
      <c r="C231" s="370" t="s">
        <v>1383</v>
      </c>
      <c r="D231" s="370">
        <v>21402</v>
      </c>
      <c r="E231" s="323" t="str">
        <f t="shared" si="3"/>
        <v>Alajuela-Los Chiles-Caño Negro-21402</v>
      </c>
    </row>
    <row r="232" spans="1:5" x14ac:dyDescent="0.2">
      <c r="A232" s="370" t="s">
        <v>1307</v>
      </c>
      <c r="B232" s="370" t="s">
        <v>1382</v>
      </c>
      <c r="C232" s="370" t="s">
        <v>1384</v>
      </c>
      <c r="D232" s="370">
        <v>21403</v>
      </c>
      <c r="E232" s="323" t="str">
        <f t="shared" si="3"/>
        <v>Alajuela-Los Chiles-El Amparo-21403</v>
      </c>
    </row>
    <row r="233" spans="1:5" x14ac:dyDescent="0.2">
      <c r="A233" s="370" t="s">
        <v>1307</v>
      </c>
      <c r="B233" s="370" t="s">
        <v>1382</v>
      </c>
      <c r="C233" s="370" t="s">
        <v>1385</v>
      </c>
      <c r="D233" s="370">
        <v>21404</v>
      </c>
      <c r="E233" s="323" t="str">
        <f t="shared" si="3"/>
        <v>Alajuela-Los Chiles-San Jorge-21404</v>
      </c>
    </row>
    <row r="234" spans="1:5" x14ac:dyDescent="0.2">
      <c r="A234" s="370" t="s">
        <v>1307</v>
      </c>
      <c r="B234" s="370" t="s">
        <v>1386</v>
      </c>
      <c r="C234" s="370" t="s">
        <v>1199</v>
      </c>
      <c r="D234" s="370">
        <v>21501</v>
      </c>
      <c r="E234" s="323" t="str">
        <f t="shared" si="3"/>
        <v>Alajuela-Guatuso-San Rafael-21501</v>
      </c>
    </row>
    <row r="235" spans="1:5" x14ac:dyDescent="0.2">
      <c r="A235" s="370" t="s">
        <v>1307</v>
      </c>
      <c r="B235" s="370" t="s">
        <v>1386</v>
      </c>
      <c r="C235" s="370" t="s">
        <v>1354</v>
      </c>
      <c r="D235" s="370">
        <v>21502</v>
      </c>
      <c r="E235" s="323" t="str">
        <f t="shared" si="3"/>
        <v>Alajuela-Guatuso-Buenavista-21502</v>
      </c>
    </row>
    <row r="236" spans="1:5" x14ac:dyDescent="0.2">
      <c r="A236" s="370" t="s">
        <v>1307</v>
      </c>
      <c r="B236" s="370" t="s">
        <v>1386</v>
      </c>
      <c r="C236" s="370" t="s">
        <v>1387</v>
      </c>
      <c r="D236" s="370">
        <v>21503</v>
      </c>
      <c r="E236" s="323" t="str">
        <f t="shared" si="3"/>
        <v>Alajuela-Guatuso-Cote-21503</v>
      </c>
    </row>
    <row r="237" spans="1:5" x14ac:dyDescent="0.2">
      <c r="A237" s="370" t="s">
        <v>1307</v>
      </c>
      <c r="B237" s="370" t="s">
        <v>1386</v>
      </c>
      <c r="C237" s="370" t="s">
        <v>1388</v>
      </c>
      <c r="D237" s="370">
        <v>21504</v>
      </c>
      <c r="E237" s="323" t="str">
        <f t="shared" si="3"/>
        <v>Alajuela-Guatuso-Katira-21504</v>
      </c>
    </row>
    <row r="238" spans="1:5" x14ac:dyDescent="0.2">
      <c r="A238" s="370" t="s">
        <v>1389</v>
      </c>
      <c r="B238" s="370" t="s">
        <v>1389</v>
      </c>
      <c r="C238" s="370" t="s">
        <v>1390</v>
      </c>
      <c r="D238" s="370">
        <v>30101</v>
      </c>
      <c r="E238" s="323" t="str">
        <f t="shared" si="3"/>
        <v>Cartago-Cartago-Oriental-30101</v>
      </c>
    </row>
    <row r="239" spans="1:5" x14ac:dyDescent="0.2">
      <c r="A239" s="370" t="s">
        <v>1389</v>
      </c>
      <c r="B239" s="370" t="s">
        <v>1389</v>
      </c>
      <c r="C239" s="370" t="s">
        <v>1391</v>
      </c>
      <c r="D239" s="370">
        <v>30102</v>
      </c>
      <c r="E239" s="323" t="str">
        <f t="shared" si="3"/>
        <v>Cartago-Cartago-Occidental-30102</v>
      </c>
    </row>
    <row r="240" spans="1:5" x14ac:dyDescent="0.2">
      <c r="A240" s="370" t="s">
        <v>1389</v>
      </c>
      <c r="B240" s="370" t="s">
        <v>1389</v>
      </c>
      <c r="C240" s="370" t="s">
        <v>1186</v>
      </c>
      <c r="D240" s="370">
        <v>30103</v>
      </c>
      <c r="E240" s="323" t="str">
        <f t="shared" si="3"/>
        <v>Cartago-Cartago-Carmen-30103</v>
      </c>
    </row>
    <row r="241" spans="1:5" x14ac:dyDescent="0.2">
      <c r="A241" s="370" t="s">
        <v>1389</v>
      </c>
      <c r="B241" s="370" t="s">
        <v>1389</v>
      </c>
      <c r="C241" s="370" t="s">
        <v>1392</v>
      </c>
      <c r="D241" s="370">
        <v>30104</v>
      </c>
      <c r="E241" s="323" t="str">
        <f t="shared" si="3"/>
        <v>Cartago-Cartago-San Nicolas-30104</v>
      </c>
    </row>
    <row r="242" spans="1:5" x14ac:dyDescent="0.2">
      <c r="A242" s="370" t="s">
        <v>1389</v>
      </c>
      <c r="B242" s="370" t="s">
        <v>1389</v>
      </c>
      <c r="C242" s="370" t="s">
        <v>1393</v>
      </c>
      <c r="D242" s="370">
        <v>30105</v>
      </c>
      <c r="E242" s="323" t="str">
        <f t="shared" si="3"/>
        <v>Cartago-Cartago-Aguacaliente (San Francisco)-30105</v>
      </c>
    </row>
    <row r="243" spans="1:5" x14ac:dyDescent="0.2">
      <c r="A243" s="370" t="s">
        <v>1389</v>
      </c>
      <c r="B243" s="370" t="s">
        <v>1389</v>
      </c>
      <c r="C243" s="370" t="s">
        <v>1394</v>
      </c>
      <c r="D243" s="370">
        <v>30106</v>
      </c>
      <c r="E243" s="323" t="str">
        <f t="shared" si="3"/>
        <v>Cartago-Cartago-Guadalupe (Arenilla)-30106</v>
      </c>
    </row>
    <row r="244" spans="1:5" x14ac:dyDescent="0.2">
      <c r="A244" s="370" t="s">
        <v>1389</v>
      </c>
      <c r="B244" s="370" t="s">
        <v>1389</v>
      </c>
      <c r="C244" s="370" t="s">
        <v>1395</v>
      </c>
      <c r="D244" s="370">
        <v>30107</v>
      </c>
      <c r="E244" s="323" t="str">
        <f t="shared" si="3"/>
        <v>Cartago-Cartago-Corralillo-30107</v>
      </c>
    </row>
    <row r="245" spans="1:5" x14ac:dyDescent="0.2">
      <c r="A245" s="370" t="s">
        <v>1389</v>
      </c>
      <c r="B245" s="370" t="s">
        <v>1389</v>
      </c>
      <c r="C245" s="370" t="s">
        <v>1396</v>
      </c>
      <c r="D245" s="370">
        <v>30108</v>
      </c>
      <c r="E245" s="323" t="str">
        <f t="shared" si="3"/>
        <v>Cartago-Cartago-Tierra Blanca-30108</v>
      </c>
    </row>
    <row r="246" spans="1:5" x14ac:dyDescent="0.2">
      <c r="A246" s="370" t="s">
        <v>1389</v>
      </c>
      <c r="B246" s="370" t="s">
        <v>1389</v>
      </c>
      <c r="C246" s="370" t="s">
        <v>1397</v>
      </c>
      <c r="D246" s="370">
        <v>30109</v>
      </c>
      <c r="E246" s="323" t="str">
        <f t="shared" si="3"/>
        <v>Cartago-Cartago-Dulce Nombre-30109</v>
      </c>
    </row>
    <row r="247" spans="1:5" x14ac:dyDescent="0.2">
      <c r="A247" s="370" t="s">
        <v>1389</v>
      </c>
      <c r="B247" s="370" t="s">
        <v>1389</v>
      </c>
      <c r="C247" s="370" t="s">
        <v>1398</v>
      </c>
      <c r="D247" s="370">
        <v>30110</v>
      </c>
      <c r="E247" s="323" t="str">
        <f t="shared" si="3"/>
        <v>Cartago-Cartago-Llano Grande-30110</v>
      </c>
    </row>
    <row r="248" spans="1:5" x14ac:dyDescent="0.2">
      <c r="A248" s="370" t="s">
        <v>1389</v>
      </c>
      <c r="B248" s="370" t="s">
        <v>1389</v>
      </c>
      <c r="C248" s="370" t="s">
        <v>1399</v>
      </c>
      <c r="D248" s="370">
        <v>30111</v>
      </c>
      <c r="E248" s="323" t="str">
        <f t="shared" si="3"/>
        <v>Cartago-Cartago-Quebradilla-30111</v>
      </c>
    </row>
    <row r="249" spans="1:5" x14ac:dyDescent="0.2">
      <c r="A249" s="370" t="s">
        <v>1389</v>
      </c>
      <c r="B249" s="370" t="s">
        <v>1400</v>
      </c>
      <c r="C249" s="370" t="s">
        <v>1400</v>
      </c>
      <c r="D249" s="370">
        <v>30201</v>
      </c>
      <c r="E249" s="323" t="str">
        <f t="shared" si="3"/>
        <v>Cartago-Paraiso-Paraiso-30201</v>
      </c>
    </row>
    <row r="250" spans="1:5" x14ac:dyDescent="0.2">
      <c r="A250" s="370" t="s">
        <v>1389</v>
      </c>
      <c r="B250" s="370" t="s">
        <v>1400</v>
      </c>
      <c r="C250" s="370" t="s">
        <v>1213</v>
      </c>
      <c r="D250" s="370">
        <v>30202</v>
      </c>
      <c r="E250" s="323" t="str">
        <f t="shared" si="3"/>
        <v>Cartago-Paraiso-Santiago-30202</v>
      </c>
    </row>
    <row r="251" spans="1:5" x14ac:dyDescent="0.2">
      <c r="A251" s="370" t="s">
        <v>1389</v>
      </c>
      <c r="B251" s="370" t="s">
        <v>1400</v>
      </c>
      <c r="C251" s="370" t="s">
        <v>1401</v>
      </c>
      <c r="D251" s="370">
        <v>30203</v>
      </c>
      <c r="E251" s="323" t="str">
        <f t="shared" si="3"/>
        <v>Cartago-Paraiso-Orosi-30203</v>
      </c>
    </row>
    <row r="252" spans="1:5" x14ac:dyDescent="0.2">
      <c r="A252" s="370" t="s">
        <v>1389</v>
      </c>
      <c r="B252" s="370" t="s">
        <v>1400</v>
      </c>
      <c r="C252" s="370" t="s">
        <v>1402</v>
      </c>
      <c r="D252" s="370">
        <v>30204</v>
      </c>
      <c r="E252" s="323" t="str">
        <f t="shared" si="3"/>
        <v>Cartago-Paraiso-Cachi-30204</v>
      </c>
    </row>
    <row r="253" spans="1:5" x14ac:dyDescent="0.2">
      <c r="A253" s="370" t="s">
        <v>1389</v>
      </c>
      <c r="B253" s="370" t="s">
        <v>1400</v>
      </c>
      <c r="C253" s="370" t="s">
        <v>1403</v>
      </c>
      <c r="D253" s="370">
        <v>30205</v>
      </c>
      <c r="E253" s="323" t="str">
        <f t="shared" si="3"/>
        <v>Cartago-Paraiso-Llanos de Santa Lucia-30205</v>
      </c>
    </row>
    <row r="254" spans="1:5" x14ac:dyDescent="0.2">
      <c r="A254" s="370" t="s">
        <v>1389</v>
      </c>
      <c r="B254" s="370" t="s">
        <v>1404</v>
      </c>
      <c r="C254" s="370" t="s">
        <v>1405</v>
      </c>
      <c r="D254" s="370">
        <v>30301</v>
      </c>
      <c r="E254" s="323" t="str">
        <f t="shared" si="3"/>
        <v>Cartago-La Union-Tres Rios-30301</v>
      </c>
    </row>
    <row r="255" spans="1:5" x14ac:dyDescent="0.2">
      <c r="A255" s="370" t="s">
        <v>1389</v>
      </c>
      <c r="B255" s="370" t="s">
        <v>1404</v>
      </c>
      <c r="C255" s="370" t="s">
        <v>1406</v>
      </c>
      <c r="D255" s="370">
        <v>30302</v>
      </c>
      <c r="E255" s="323" t="str">
        <f t="shared" si="3"/>
        <v>Cartago-La Union-San Diego-30302</v>
      </c>
    </row>
    <row r="256" spans="1:5" x14ac:dyDescent="0.2">
      <c r="A256" s="370" t="s">
        <v>1389</v>
      </c>
      <c r="B256" s="370" t="s">
        <v>1404</v>
      </c>
      <c r="C256" s="370" t="s">
        <v>1266</v>
      </c>
      <c r="D256" s="370">
        <v>30303</v>
      </c>
      <c r="E256" s="323" t="str">
        <f t="shared" si="3"/>
        <v>Cartago-La Union-San Juan-30303</v>
      </c>
    </row>
    <row r="257" spans="1:5" x14ac:dyDescent="0.2">
      <c r="A257" s="370" t="s">
        <v>1389</v>
      </c>
      <c r="B257" s="370" t="s">
        <v>1404</v>
      </c>
      <c r="C257" s="370" t="s">
        <v>1199</v>
      </c>
      <c r="D257" s="370">
        <v>30304</v>
      </c>
      <c r="E257" s="323" t="str">
        <f t="shared" si="3"/>
        <v>Cartago-La Union-San Rafael-30304</v>
      </c>
    </row>
    <row r="258" spans="1:5" x14ac:dyDescent="0.2">
      <c r="A258" s="370" t="s">
        <v>1389</v>
      </c>
      <c r="B258" s="370" t="s">
        <v>1404</v>
      </c>
      <c r="C258" s="370" t="s">
        <v>1252</v>
      </c>
      <c r="D258" s="370">
        <v>30305</v>
      </c>
      <c r="E258" s="323" t="str">
        <f t="shared" si="3"/>
        <v>Cartago-La Union-Concepcion-30305</v>
      </c>
    </row>
    <row r="259" spans="1:5" x14ac:dyDescent="0.2">
      <c r="A259" s="370" t="s">
        <v>1389</v>
      </c>
      <c r="B259" s="370" t="s">
        <v>1404</v>
      </c>
      <c r="C259" s="370" t="s">
        <v>1397</v>
      </c>
      <c r="D259" s="370">
        <v>30306</v>
      </c>
      <c r="E259" s="323" t="str">
        <f t="shared" si="3"/>
        <v>Cartago-La Union-Dulce Nombre-30306</v>
      </c>
    </row>
    <row r="260" spans="1:5" x14ac:dyDescent="0.2">
      <c r="A260" s="370" t="s">
        <v>1389</v>
      </c>
      <c r="B260" s="370" t="s">
        <v>1404</v>
      </c>
      <c r="C260" s="370" t="s">
        <v>1315</v>
      </c>
      <c r="D260" s="370">
        <v>30307</v>
      </c>
      <c r="E260" s="323" t="str">
        <f t="shared" si="3"/>
        <v>Cartago-La Union-San Ramon-30307</v>
      </c>
    </row>
    <row r="261" spans="1:5" x14ac:dyDescent="0.2">
      <c r="A261" s="370" t="s">
        <v>1389</v>
      </c>
      <c r="B261" s="370" t="s">
        <v>1404</v>
      </c>
      <c r="C261" s="370" t="s">
        <v>1407</v>
      </c>
      <c r="D261" s="370">
        <v>30308</v>
      </c>
      <c r="E261" s="323" t="str">
        <f t="shared" si="3"/>
        <v>Cartago-La Union-Rio Azul-30308</v>
      </c>
    </row>
    <row r="262" spans="1:5" x14ac:dyDescent="0.2">
      <c r="A262" s="370" t="s">
        <v>1389</v>
      </c>
      <c r="B262" s="370" t="s">
        <v>1408</v>
      </c>
      <c r="C262" s="370" t="s">
        <v>1409</v>
      </c>
      <c r="D262" s="370">
        <v>30401</v>
      </c>
      <c r="E262" s="323" t="str">
        <f t="shared" si="3"/>
        <v>Cartago-Jimenez-Juan Viñas-30401</v>
      </c>
    </row>
    <row r="263" spans="1:5" x14ac:dyDescent="0.2">
      <c r="A263" s="370" t="s">
        <v>1389</v>
      </c>
      <c r="B263" s="370" t="s">
        <v>1408</v>
      </c>
      <c r="C263" s="370" t="s">
        <v>1410</v>
      </c>
      <c r="D263" s="370">
        <v>30402</v>
      </c>
      <c r="E263" s="323" t="str">
        <f t="shared" ref="E263:E326" si="4">+CONCATENATE(A263,$E$1,B263,$E$1,C263,$E$1,D263)</f>
        <v>Cartago-Jimenez-Tucurrique-30402</v>
      </c>
    </row>
    <row r="264" spans="1:5" x14ac:dyDescent="0.2">
      <c r="A264" s="370" t="s">
        <v>1389</v>
      </c>
      <c r="B264" s="370" t="s">
        <v>1408</v>
      </c>
      <c r="C264" s="370" t="s">
        <v>1298</v>
      </c>
      <c r="D264" s="370">
        <v>30403</v>
      </c>
      <c r="E264" s="323" t="str">
        <f t="shared" si="4"/>
        <v>Cartago-Jimenez-Pejibaye-30403</v>
      </c>
    </row>
    <row r="265" spans="1:5" x14ac:dyDescent="0.2">
      <c r="A265" s="370" t="s">
        <v>1389</v>
      </c>
      <c r="B265" s="370" t="s">
        <v>1411</v>
      </c>
      <c r="C265" s="370" t="s">
        <v>1411</v>
      </c>
      <c r="D265" s="370">
        <v>30501</v>
      </c>
      <c r="E265" s="323" t="str">
        <f t="shared" si="4"/>
        <v>Cartago-Turrialba-Turrialba-30501</v>
      </c>
    </row>
    <row r="266" spans="1:5" x14ac:dyDescent="0.2">
      <c r="A266" s="370" t="s">
        <v>1389</v>
      </c>
      <c r="B266" s="370" t="s">
        <v>1411</v>
      </c>
      <c r="C266" s="370" t="s">
        <v>1412</v>
      </c>
      <c r="D266" s="370">
        <v>30502</v>
      </c>
      <c r="E266" s="323" t="str">
        <f t="shared" si="4"/>
        <v>Cartago-Turrialba-La Suiza-30502</v>
      </c>
    </row>
    <row r="267" spans="1:5" x14ac:dyDescent="0.2">
      <c r="A267" s="370" t="s">
        <v>1389</v>
      </c>
      <c r="B267" s="370" t="s">
        <v>1411</v>
      </c>
      <c r="C267" s="370" t="s">
        <v>1413</v>
      </c>
      <c r="D267" s="370">
        <v>30503</v>
      </c>
      <c r="E267" s="323" t="str">
        <f t="shared" si="4"/>
        <v>Cartago-Turrialba-Peralta-30503</v>
      </c>
    </row>
    <row r="268" spans="1:5" x14ac:dyDescent="0.2">
      <c r="A268" s="370" t="s">
        <v>1389</v>
      </c>
      <c r="B268" s="370" t="s">
        <v>1411</v>
      </c>
      <c r="C268" s="370" t="s">
        <v>1306</v>
      </c>
      <c r="D268" s="370">
        <v>30504</v>
      </c>
      <c r="E268" s="323" t="str">
        <f t="shared" si="4"/>
        <v>Cartago-Turrialba-Santa Cruz-30504</v>
      </c>
    </row>
    <row r="269" spans="1:5" x14ac:dyDescent="0.2">
      <c r="A269" s="370" t="s">
        <v>1389</v>
      </c>
      <c r="B269" s="370" t="s">
        <v>1411</v>
      </c>
      <c r="C269" s="370" t="s">
        <v>1414</v>
      </c>
      <c r="D269" s="370">
        <v>30505</v>
      </c>
      <c r="E269" s="323" t="str">
        <f t="shared" si="4"/>
        <v>Cartago-Turrialba-Santa Teresita-30505</v>
      </c>
    </row>
    <row r="270" spans="1:5" x14ac:dyDescent="0.2">
      <c r="A270" s="370" t="s">
        <v>1389</v>
      </c>
      <c r="B270" s="370" t="s">
        <v>1411</v>
      </c>
      <c r="C270" s="370" t="s">
        <v>1415</v>
      </c>
      <c r="D270" s="370">
        <v>30506</v>
      </c>
      <c r="E270" s="323" t="str">
        <f t="shared" si="4"/>
        <v>Cartago-Turrialba-Pavones-30506</v>
      </c>
    </row>
    <row r="271" spans="1:5" x14ac:dyDescent="0.2">
      <c r="A271" s="370" t="s">
        <v>1389</v>
      </c>
      <c r="B271" s="370" t="s">
        <v>1411</v>
      </c>
      <c r="C271" s="370" t="s">
        <v>1416</v>
      </c>
      <c r="D271" s="370">
        <v>30507</v>
      </c>
      <c r="E271" s="323" t="str">
        <f t="shared" si="4"/>
        <v>Cartago-Turrialba-Tuis-30507</v>
      </c>
    </row>
    <row r="272" spans="1:5" x14ac:dyDescent="0.2">
      <c r="A272" s="370" t="s">
        <v>1389</v>
      </c>
      <c r="B272" s="370" t="s">
        <v>1411</v>
      </c>
      <c r="C272" s="370" t="s">
        <v>1417</v>
      </c>
      <c r="D272" s="370">
        <v>30508</v>
      </c>
      <c r="E272" s="323" t="str">
        <f t="shared" si="4"/>
        <v>Cartago-Turrialba-Tayutic-30508</v>
      </c>
    </row>
    <row r="273" spans="1:5" x14ac:dyDescent="0.2">
      <c r="A273" s="370" t="s">
        <v>1389</v>
      </c>
      <c r="B273" s="370" t="s">
        <v>1411</v>
      </c>
      <c r="C273" s="370" t="s">
        <v>1418</v>
      </c>
      <c r="D273" s="370">
        <v>30509</v>
      </c>
      <c r="E273" s="323" t="str">
        <f t="shared" si="4"/>
        <v>Cartago-Turrialba-Santa Rosa-30509</v>
      </c>
    </row>
    <row r="274" spans="1:5" x14ac:dyDescent="0.2">
      <c r="A274" s="370" t="s">
        <v>1389</v>
      </c>
      <c r="B274" s="370" t="s">
        <v>1411</v>
      </c>
      <c r="C274" s="370" t="s">
        <v>1419</v>
      </c>
      <c r="D274" s="370">
        <v>30510</v>
      </c>
      <c r="E274" s="323" t="str">
        <f t="shared" si="4"/>
        <v>Cartago-Turrialba-Tres Equis-30510</v>
      </c>
    </row>
    <row r="275" spans="1:5" x14ac:dyDescent="0.2">
      <c r="A275" s="370" t="s">
        <v>1389</v>
      </c>
      <c r="B275" s="370" t="s">
        <v>1411</v>
      </c>
      <c r="C275" s="370" t="s">
        <v>1420</v>
      </c>
      <c r="D275" s="370">
        <v>30511</v>
      </c>
      <c r="E275" s="323" t="str">
        <f t="shared" si="4"/>
        <v>Cartago-Turrialba-La Isabel-30511</v>
      </c>
    </row>
    <row r="276" spans="1:5" x14ac:dyDescent="0.2">
      <c r="A276" s="370" t="s">
        <v>1389</v>
      </c>
      <c r="B276" s="370" t="s">
        <v>1411</v>
      </c>
      <c r="C276" s="370" t="s">
        <v>1421</v>
      </c>
      <c r="D276" s="370">
        <v>30512</v>
      </c>
      <c r="E276" s="323" t="str">
        <f t="shared" si="4"/>
        <v>Cartago-Turrialba-Chirripo-30512</v>
      </c>
    </row>
    <row r="277" spans="1:5" x14ac:dyDescent="0.2">
      <c r="A277" s="370" t="s">
        <v>1389</v>
      </c>
      <c r="B277" s="370" t="s">
        <v>1422</v>
      </c>
      <c r="C277" s="370" t="s">
        <v>1423</v>
      </c>
      <c r="D277" s="370">
        <v>30601</v>
      </c>
      <c r="E277" s="323" t="str">
        <f t="shared" si="4"/>
        <v>Cartago-Alvarado-Pacayas-30601</v>
      </c>
    </row>
    <row r="278" spans="1:5" x14ac:dyDescent="0.2">
      <c r="A278" s="370" t="s">
        <v>1389</v>
      </c>
      <c r="B278" s="370" t="s">
        <v>1422</v>
      </c>
      <c r="C278" s="370" t="s">
        <v>1424</v>
      </c>
      <c r="D278" s="370">
        <v>30602</v>
      </c>
      <c r="E278" s="323" t="str">
        <f t="shared" si="4"/>
        <v>Cartago-Alvarado-Cervantes-30602</v>
      </c>
    </row>
    <row r="279" spans="1:5" x14ac:dyDescent="0.2">
      <c r="A279" s="370" t="s">
        <v>1389</v>
      </c>
      <c r="B279" s="370" t="s">
        <v>1422</v>
      </c>
      <c r="C279" s="370" t="s">
        <v>1425</v>
      </c>
      <c r="D279" s="370">
        <v>30603</v>
      </c>
      <c r="E279" s="323" t="str">
        <f t="shared" si="4"/>
        <v>Cartago-Alvarado-Capellades-30603</v>
      </c>
    </row>
    <row r="280" spans="1:5" x14ac:dyDescent="0.2">
      <c r="A280" s="370" t="s">
        <v>1389</v>
      </c>
      <c r="B280" s="370" t="s">
        <v>1426</v>
      </c>
      <c r="C280" s="370" t="s">
        <v>1199</v>
      </c>
      <c r="D280" s="370">
        <v>30701</v>
      </c>
      <c r="E280" s="323" t="str">
        <f t="shared" si="4"/>
        <v>Cartago-Oreamuno-San Rafael-30701</v>
      </c>
    </row>
    <row r="281" spans="1:5" x14ac:dyDescent="0.2">
      <c r="A281" s="370" t="s">
        <v>1389</v>
      </c>
      <c r="B281" s="370" t="s">
        <v>1426</v>
      </c>
      <c r="C281" s="370" t="s">
        <v>1427</v>
      </c>
      <c r="D281" s="370">
        <v>30702</v>
      </c>
      <c r="E281" s="323" t="str">
        <f t="shared" si="4"/>
        <v>Cartago-Oreamuno-Cot-30702</v>
      </c>
    </row>
    <row r="282" spans="1:5" x14ac:dyDescent="0.2">
      <c r="A282" s="370" t="s">
        <v>1389</v>
      </c>
      <c r="B282" s="370" t="s">
        <v>1426</v>
      </c>
      <c r="C282" s="370" t="s">
        <v>1428</v>
      </c>
      <c r="D282" s="370">
        <v>30703</v>
      </c>
      <c r="E282" s="323" t="str">
        <f t="shared" si="4"/>
        <v>Cartago-Oreamuno-Potrero Cerrado-30703</v>
      </c>
    </row>
    <row r="283" spans="1:5" x14ac:dyDescent="0.2">
      <c r="A283" s="370" t="s">
        <v>1389</v>
      </c>
      <c r="B283" s="370" t="s">
        <v>1426</v>
      </c>
      <c r="C283" s="370" t="s">
        <v>1429</v>
      </c>
      <c r="D283" s="370">
        <v>30704</v>
      </c>
      <c r="E283" s="323" t="str">
        <f t="shared" si="4"/>
        <v>Cartago-Oreamuno-Cipreses-30704</v>
      </c>
    </row>
    <row r="284" spans="1:5" x14ac:dyDescent="0.2">
      <c r="A284" s="370" t="s">
        <v>1389</v>
      </c>
      <c r="B284" s="370" t="s">
        <v>1426</v>
      </c>
      <c r="C284" s="370" t="s">
        <v>1418</v>
      </c>
      <c r="D284" s="370">
        <v>30705</v>
      </c>
      <c r="E284" s="323" t="str">
        <f t="shared" si="4"/>
        <v>Cartago-Oreamuno-Santa Rosa-30705</v>
      </c>
    </row>
    <row r="285" spans="1:5" x14ac:dyDescent="0.2">
      <c r="A285" s="370" t="s">
        <v>1389</v>
      </c>
      <c r="B285" s="370" t="s">
        <v>1430</v>
      </c>
      <c r="C285" s="370" t="s">
        <v>1431</v>
      </c>
      <c r="D285" s="370">
        <v>30801</v>
      </c>
      <c r="E285" s="323" t="str">
        <f t="shared" si="4"/>
        <v>Cartago-El Guarco-Tejar-30801</v>
      </c>
    </row>
    <row r="286" spans="1:5" x14ac:dyDescent="0.2">
      <c r="A286" s="370" t="s">
        <v>1389</v>
      </c>
      <c r="B286" s="370" t="s">
        <v>1430</v>
      </c>
      <c r="C286" s="370" t="s">
        <v>1255</v>
      </c>
      <c r="D286" s="370">
        <v>30802</v>
      </c>
      <c r="E286" s="323" t="str">
        <f t="shared" si="4"/>
        <v>Cartago-El Guarco-San Isidro-30802</v>
      </c>
    </row>
    <row r="287" spans="1:5" x14ac:dyDescent="0.2">
      <c r="A287" s="370" t="s">
        <v>1389</v>
      </c>
      <c r="B287" s="370" t="s">
        <v>1430</v>
      </c>
      <c r="C287" s="370" t="s">
        <v>1432</v>
      </c>
      <c r="D287" s="370">
        <v>30803</v>
      </c>
      <c r="E287" s="323" t="str">
        <f t="shared" si="4"/>
        <v>Cartago-El Guarco-Tobosi-30803</v>
      </c>
    </row>
    <row r="288" spans="1:5" x14ac:dyDescent="0.2">
      <c r="A288" s="370" t="s">
        <v>1389</v>
      </c>
      <c r="B288" s="370" t="s">
        <v>1430</v>
      </c>
      <c r="C288" s="370" t="s">
        <v>1433</v>
      </c>
      <c r="D288" s="370">
        <v>30804</v>
      </c>
      <c r="E288" s="323" t="str">
        <f t="shared" si="4"/>
        <v>Cartago-El Guarco-Patio de Agua-30804</v>
      </c>
    </row>
    <row r="289" spans="1:5" x14ac:dyDescent="0.2">
      <c r="A289" s="370" t="s">
        <v>1434</v>
      </c>
      <c r="B289" s="370" t="s">
        <v>1434</v>
      </c>
      <c r="C289" s="370" t="s">
        <v>1434</v>
      </c>
      <c r="D289" s="370">
        <v>40101</v>
      </c>
      <c r="E289" s="323" t="str">
        <f t="shared" si="4"/>
        <v>Heredia-Heredia-Heredia-40101</v>
      </c>
    </row>
    <row r="290" spans="1:5" x14ac:dyDescent="0.2">
      <c r="A290" s="370" t="s">
        <v>1434</v>
      </c>
      <c r="B290" s="370" t="s">
        <v>1434</v>
      </c>
      <c r="C290" s="370" t="s">
        <v>1278</v>
      </c>
      <c r="D290" s="370">
        <v>40102</v>
      </c>
      <c r="E290" s="323" t="str">
        <f t="shared" si="4"/>
        <v>Heredia-Heredia-Mercedes-40102</v>
      </c>
    </row>
    <row r="291" spans="1:5" x14ac:dyDescent="0.2">
      <c r="A291" s="370" t="s">
        <v>1434</v>
      </c>
      <c r="B291" s="370" t="s">
        <v>1434</v>
      </c>
      <c r="C291" s="370" t="s">
        <v>1239</v>
      </c>
      <c r="D291" s="370">
        <v>40103</v>
      </c>
      <c r="E291" s="323" t="str">
        <f t="shared" si="4"/>
        <v>Heredia-Heredia-San Francisco-40103</v>
      </c>
    </row>
    <row r="292" spans="1:5" x14ac:dyDescent="0.2">
      <c r="A292" s="370" t="s">
        <v>1434</v>
      </c>
      <c r="B292" s="370" t="s">
        <v>1434</v>
      </c>
      <c r="C292" s="370" t="s">
        <v>1435</v>
      </c>
      <c r="D292" s="370">
        <v>40104</v>
      </c>
      <c r="E292" s="323" t="str">
        <f t="shared" si="4"/>
        <v>Heredia-Heredia-Ulloa-40104</v>
      </c>
    </row>
    <row r="293" spans="1:5" x14ac:dyDescent="0.2">
      <c r="A293" s="370" t="s">
        <v>1434</v>
      </c>
      <c r="B293" s="370" t="s">
        <v>1434</v>
      </c>
      <c r="C293" s="370" t="s">
        <v>1436</v>
      </c>
      <c r="D293" s="370">
        <v>40105</v>
      </c>
      <c r="E293" s="323" t="str">
        <f t="shared" si="4"/>
        <v>Heredia-Heredia-Varablanca-40105</v>
      </c>
    </row>
    <row r="294" spans="1:5" x14ac:dyDescent="0.2">
      <c r="A294" s="370" t="s">
        <v>1434</v>
      </c>
      <c r="B294" s="370" t="s">
        <v>1437</v>
      </c>
      <c r="C294" s="370" t="s">
        <v>1437</v>
      </c>
      <c r="D294" s="370">
        <v>40201</v>
      </c>
      <c r="E294" s="323" t="str">
        <f t="shared" si="4"/>
        <v>Heredia-Barva-Barva-40201</v>
      </c>
    </row>
    <row r="295" spans="1:5" x14ac:dyDescent="0.2">
      <c r="A295" s="370" t="s">
        <v>1434</v>
      </c>
      <c r="B295" s="370" t="s">
        <v>1437</v>
      </c>
      <c r="C295" s="370" t="s">
        <v>1276</v>
      </c>
      <c r="D295" s="370">
        <v>40202</v>
      </c>
      <c r="E295" s="323" t="str">
        <f t="shared" si="4"/>
        <v>Heredia-Barva-San Pedro-40202</v>
      </c>
    </row>
    <row r="296" spans="1:5" x14ac:dyDescent="0.2">
      <c r="A296" s="370" t="s">
        <v>1434</v>
      </c>
      <c r="B296" s="370" t="s">
        <v>1437</v>
      </c>
      <c r="C296" s="370" t="s">
        <v>1280</v>
      </c>
      <c r="D296" s="370">
        <v>40203</v>
      </c>
      <c r="E296" s="323" t="str">
        <f t="shared" si="4"/>
        <v>Heredia-Barva-San Pablo-40203</v>
      </c>
    </row>
    <row r="297" spans="1:5" x14ac:dyDescent="0.2">
      <c r="A297" s="370" t="s">
        <v>1434</v>
      </c>
      <c r="B297" s="370" t="s">
        <v>1437</v>
      </c>
      <c r="C297" s="370" t="s">
        <v>1324</v>
      </c>
      <c r="D297" s="370">
        <v>40204</v>
      </c>
      <c r="E297" s="323" t="str">
        <f t="shared" si="4"/>
        <v>Heredia-Barva-San Roque-40204</v>
      </c>
    </row>
    <row r="298" spans="1:5" x14ac:dyDescent="0.2">
      <c r="A298" s="370" t="s">
        <v>1434</v>
      </c>
      <c r="B298" s="370" t="s">
        <v>1437</v>
      </c>
      <c r="C298" s="370" t="s">
        <v>1438</v>
      </c>
      <c r="D298" s="370">
        <v>40205</v>
      </c>
      <c r="E298" s="323" t="str">
        <f t="shared" si="4"/>
        <v>Heredia-Barva-Santa Lucia-40205</v>
      </c>
    </row>
    <row r="299" spans="1:5" x14ac:dyDescent="0.2">
      <c r="A299" s="370" t="s">
        <v>1434</v>
      </c>
      <c r="B299" s="370" t="s">
        <v>1437</v>
      </c>
      <c r="C299" s="370" t="s">
        <v>1439</v>
      </c>
      <c r="D299" s="370">
        <v>40206</v>
      </c>
      <c r="E299" s="323" t="str">
        <f t="shared" si="4"/>
        <v>Heredia-Barva-San Jose de la Montaña-40206</v>
      </c>
    </row>
    <row r="300" spans="1:5" x14ac:dyDescent="0.2">
      <c r="A300" s="370" t="s">
        <v>1434</v>
      </c>
      <c r="B300" s="370" t="s">
        <v>1440</v>
      </c>
      <c r="C300" s="370" t="s">
        <v>1440</v>
      </c>
      <c r="D300" s="370">
        <v>40301</v>
      </c>
      <c r="E300" s="323" t="str">
        <f t="shared" si="4"/>
        <v>Heredia-Santo Domingo-Santo Domingo-40301</v>
      </c>
    </row>
    <row r="301" spans="1:5" x14ac:dyDescent="0.2">
      <c r="A301" s="370" t="s">
        <v>1434</v>
      </c>
      <c r="B301" s="370" t="s">
        <v>1440</v>
      </c>
      <c r="C301" s="370" t="s">
        <v>1272</v>
      </c>
      <c r="D301" s="370">
        <v>40302</v>
      </c>
      <c r="E301" s="323" t="str">
        <f t="shared" si="4"/>
        <v>Heredia-Santo Domingo-San Vicente-40302</v>
      </c>
    </row>
    <row r="302" spans="1:5" x14ac:dyDescent="0.2">
      <c r="A302" s="370" t="s">
        <v>1434</v>
      </c>
      <c r="B302" s="370" t="s">
        <v>1440</v>
      </c>
      <c r="C302" s="370" t="s">
        <v>1201</v>
      </c>
      <c r="D302" s="370">
        <v>40303</v>
      </c>
      <c r="E302" s="323" t="str">
        <f t="shared" si="4"/>
        <v>Heredia-Santo Domingo-San Miguel-40303</v>
      </c>
    </row>
    <row r="303" spans="1:5" x14ac:dyDescent="0.2">
      <c r="A303" s="370" t="s">
        <v>1434</v>
      </c>
      <c r="B303" s="370" t="s">
        <v>1440</v>
      </c>
      <c r="C303" s="370" t="s">
        <v>1441</v>
      </c>
      <c r="D303" s="370">
        <v>40304</v>
      </c>
      <c r="E303" s="323" t="str">
        <f t="shared" si="4"/>
        <v>Heredia-Santo Domingo-Paracito-40304</v>
      </c>
    </row>
    <row r="304" spans="1:5" x14ac:dyDescent="0.2">
      <c r="A304" s="370" t="s">
        <v>1434</v>
      </c>
      <c r="B304" s="370" t="s">
        <v>1440</v>
      </c>
      <c r="C304" s="370" t="s">
        <v>1442</v>
      </c>
      <c r="D304" s="370">
        <v>40305</v>
      </c>
      <c r="E304" s="323" t="str">
        <f t="shared" si="4"/>
        <v>Heredia-Santo Domingo-Santo Tomas-40305</v>
      </c>
    </row>
    <row r="305" spans="1:5" x14ac:dyDescent="0.2">
      <c r="A305" s="370" t="s">
        <v>1434</v>
      </c>
      <c r="B305" s="370" t="s">
        <v>1440</v>
      </c>
      <c r="C305" s="370" t="s">
        <v>1418</v>
      </c>
      <c r="D305" s="370">
        <v>40306</v>
      </c>
      <c r="E305" s="323" t="str">
        <f t="shared" si="4"/>
        <v>Heredia-Santo Domingo-Santa Rosa-40306</v>
      </c>
    </row>
    <row r="306" spans="1:5" x14ac:dyDescent="0.2">
      <c r="A306" s="370" t="s">
        <v>1434</v>
      </c>
      <c r="B306" s="370" t="s">
        <v>1440</v>
      </c>
      <c r="C306" s="370" t="s">
        <v>1443</v>
      </c>
      <c r="D306" s="370">
        <v>40307</v>
      </c>
      <c r="E306" s="323" t="str">
        <f t="shared" si="4"/>
        <v>Heredia-Santo Domingo-Tures-40307</v>
      </c>
    </row>
    <row r="307" spans="1:5" x14ac:dyDescent="0.2">
      <c r="A307" s="370" t="s">
        <v>1434</v>
      </c>
      <c r="B307" s="370" t="s">
        <v>1440</v>
      </c>
      <c r="C307" s="370" t="s">
        <v>1444</v>
      </c>
      <c r="D307" s="370">
        <v>40308</v>
      </c>
      <c r="E307" s="323" t="str">
        <f t="shared" si="4"/>
        <v>Heredia-Santo Domingo-Para-40308</v>
      </c>
    </row>
    <row r="308" spans="1:5" x14ac:dyDescent="0.2">
      <c r="A308" s="370" t="s">
        <v>1434</v>
      </c>
      <c r="B308" s="370" t="s">
        <v>1445</v>
      </c>
      <c r="C308" s="370" t="s">
        <v>1445</v>
      </c>
      <c r="D308" s="370">
        <v>40401</v>
      </c>
      <c r="E308" s="323" t="str">
        <f t="shared" si="4"/>
        <v>Heredia-Santa Barbara-Santa Barbara-40401</v>
      </c>
    </row>
    <row r="309" spans="1:5" x14ac:dyDescent="0.2">
      <c r="A309" s="370" t="s">
        <v>1434</v>
      </c>
      <c r="B309" s="370" t="s">
        <v>1445</v>
      </c>
      <c r="C309" s="370" t="s">
        <v>1276</v>
      </c>
      <c r="D309" s="370">
        <v>40402</v>
      </c>
      <c r="E309" s="323" t="str">
        <f t="shared" si="4"/>
        <v>Heredia-Santa Barbara-San Pedro-40402</v>
      </c>
    </row>
    <row r="310" spans="1:5" x14ac:dyDescent="0.2">
      <c r="A310" s="370" t="s">
        <v>1434</v>
      </c>
      <c r="B310" s="370" t="s">
        <v>1445</v>
      </c>
      <c r="C310" s="370" t="s">
        <v>1266</v>
      </c>
      <c r="D310" s="370">
        <v>40403</v>
      </c>
      <c r="E310" s="323" t="str">
        <f t="shared" si="4"/>
        <v>Heredia-Santa Barbara-San Juan-40403</v>
      </c>
    </row>
    <row r="311" spans="1:5" x14ac:dyDescent="0.2">
      <c r="A311" s="370" t="s">
        <v>1434</v>
      </c>
      <c r="B311" s="370" t="s">
        <v>1445</v>
      </c>
      <c r="C311" s="370" t="s">
        <v>1333</v>
      </c>
      <c r="D311" s="370">
        <v>40404</v>
      </c>
      <c r="E311" s="323" t="str">
        <f t="shared" si="4"/>
        <v>Heredia-Santa Barbara-Jesus-40404</v>
      </c>
    </row>
    <row r="312" spans="1:5" x14ac:dyDescent="0.2">
      <c r="A312" s="370" t="s">
        <v>1434</v>
      </c>
      <c r="B312" s="370" t="s">
        <v>1445</v>
      </c>
      <c r="C312" s="370" t="s">
        <v>1440</v>
      </c>
      <c r="D312" s="370">
        <v>40405</v>
      </c>
      <c r="E312" s="323" t="str">
        <f t="shared" si="4"/>
        <v>Heredia-Santa Barbara-Santo Domingo-40405</v>
      </c>
    </row>
    <row r="313" spans="1:5" x14ac:dyDescent="0.2">
      <c r="A313" s="370" t="s">
        <v>1434</v>
      </c>
      <c r="B313" s="370" t="s">
        <v>1445</v>
      </c>
      <c r="C313" s="370" t="s">
        <v>1446</v>
      </c>
      <c r="D313" s="370">
        <v>40406</v>
      </c>
      <c r="E313" s="323" t="str">
        <f t="shared" si="4"/>
        <v>Heredia-Santa Barbara-Puraba-40406</v>
      </c>
    </row>
    <row r="314" spans="1:5" x14ac:dyDescent="0.2">
      <c r="A314" s="370" t="s">
        <v>1434</v>
      </c>
      <c r="B314" s="370" t="s">
        <v>1199</v>
      </c>
      <c r="C314" s="370" t="s">
        <v>1199</v>
      </c>
      <c r="D314" s="370">
        <v>40501</v>
      </c>
      <c r="E314" s="323" t="str">
        <f t="shared" si="4"/>
        <v>Heredia-San Rafael-San Rafael-40501</v>
      </c>
    </row>
    <row r="315" spans="1:5" x14ac:dyDescent="0.2">
      <c r="A315" s="370" t="s">
        <v>1434</v>
      </c>
      <c r="B315" s="370" t="s">
        <v>1199</v>
      </c>
      <c r="C315" s="370" t="s">
        <v>1251</v>
      </c>
      <c r="D315" s="370">
        <v>40502</v>
      </c>
      <c r="E315" s="323" t="str">
        <f t="shared" si="4"/>
        <v>Heredia-San Rafael-San Josecito-40502</v>
      </c>
    </row>
    <row r="316" spans="1:5" x14ac:dyDescent="0.2">
      <c r="A316" s="370" t="s">
        <v>1434</v>
      </c>
      <c r="B316" s="370" t="s">
        <v>1199</v>
      </c>
      <c r="C316" s="370" t="s">
        <v>1213</v>
      </c>
      <c r="D316" s="370">
        <v>40503</v>
      </c>
      <c r="E316" s="323" t="str">
        <f t="shared" si="4"/>
        <v>Heredia-San Rafael-Santiago-40503</v>
      </c>
    </row>
    <row r="317" spans="1:5" x14ac:dyDescent="0.2">
      <c r="A317" s="370" t="s">
        <v>1434</v>
      </c>
      <c r="B317" s="370" t="s">
        <v>1199</v>
      </c>
      <c r="C317" s="370" t="s">
        <v>1318</v>
      </c>
      <c r="D317" s="370">
        <v>40504</v>
      </c>
      <c r="E317" s="323" t="str">
        <f t="shared" si="4"/>
        <v>Heredia-San Rafael-angeles-40504</v>
      </c>
    </row>
    <row r="318" spans="1:5" x14ac:dyDescent="0.2">
      <c r="A318" s="370" t="s">
        <v>1434</v>
      </c>
      <c r="B318" s="370" t="s">
        <v>1199</v>
      </c>
      <c r="C318" s="370" t="s">
        <v>1252</v>
      </c>
      <c r="D318" s="370">
        <v>40505</v>
      </c>
      <c r="E318" s="323" t="str">
        <f t="shared" si="4"/>
        <v>Heredia-San Rafael-Concepcion-40505</v>
      </c>
    </row>
    <row r="319" spans="1:5" x14ac:dyDescent="0.2">
      <c r="A319" s="370" t="s">
        <v>1434</v>
      </c>
      <c r="B319" s="370" t="s">
        <v>1255</v>
      </c>
      <c r="C319" s="370" t="s">
        <v>1255</v>
      </c>
      <c r="D319" s="370">
        <v>40601</v>
      </c>
      <c r="E319" s="323" t="str">
        <f t="shared" si="4"/>
        <v>Heredia-San Isidro-San Isidro-40601</v>
      </c>
    </row>
    <row r="320" spans="1:5" x14ac:dyDescent="0.2">
      <c r="A320" s="370" t="s">
        <v>1434</v>
      </c>
      <c r="B320" s="370" t="s">
        <v>1255</v>
      </c>
      <c r="C320" s="370" t="s">
        <v>1185</v>
      </c>
      <c r="D320" s="370">
        <v>40602</v>
      </c>
      <c r="E320" s="323" t="str">
        <f t="shared" si="4"/>
        <v>Heredia-San Isidro-San Jose-40602</v>
      </c>
    </row>
    <row r="321" spans="1:5" x14ac:dyDescent="0.2">
      <c r="A321" s="370" t="s">
        <v>1434</v>
      </c>
      <c r="B321" s="370" t="s">
        <v>1255</v>
      </c>
      <c r="C321" s="370" t="s">
        <v>1252</v>
      </c>
      <c r="D321" s="370">
        <v>40603</v>
      </c>
      <c r="E321" s="323" t="str">
        <f t="shared" si="4"/>
        <v>Heredia-San Isidro-Concepcion-40603</v>
      </c>
    </row>
    <row r="322" spans="1:5" x14ac:dyDescent="0.2">
      <c r="A322" s="370" t="s">
        <v>1434</v>
      </c>
      <c r="B322" s="370" t="s">
        <v>1255</v>
      </c>
      <c r="C322" s="370" t="s">
        <v>1239</v>
      </c>
      <c r="D322" s="370">
        <v>40604</v>
      </c>
      <c r="E322" s="323" t="str">
        <f t="shared" si="4"/>
        <v>Heredia-San Isidro-San Francisco-40604</v>
      </c>
    </row>
    <row r="323" spans="1:5" x14ac:dyDescent="0.2">
      <c r="A323" s="370" t="s">
        <v>1434</v>
      </c>
      <c r="B323" s="370" t="s">
        <v>1447</v>
      </c>
      <c r="C323" s="370" t="s">
        <v>1198</v>
      </c>
      <c r="D323" s="370">
        <v>40701</v>
      </c>
      <c r="E323" s="323" t="str">
        <f t="shared" si="4"/>
        <v>Heredia-Belen-San Antonio-40701</v>
      </c>
    </row>
    <row r="324" spans="1:5" x14ac:dyDescent="0.2">
      <c r="A324" s="370" t="s">
        <v>1434</v>
      </c>
      <c r="B324" s="370" t="s">
        <v>1447</v>
      </c>
      <c r="C324" s="370" t="s">
        <v>1448</v>
      </c>
      <c r="D324" s="370">
        <v>40702</v>
      </c>
      <c r="E324" s="323" t="str">
        <f t="shared" si="4"/>
        <v>Heredia-Belen-Ribera-40702</v>
      </c>
    </row>
    <row r="325" spans="1:5" x14ac:dyDescent="0.2">
      <c r="A325" s="370" t="s">
        <v>1434</v>
      </c>
      <c r="B325" s="370" t="s">
        <v>1447</v>
      </c>
      <c r="C325" s="370" t="s">
        <v>1449</v>
      </c>
      <c r="D325" s="370">
        <v>40703</v>
      </c>
      <c r="E325" s="323" t="str">
        <f t="shared" si="4"/>
        <v>Heredia-Belen-Asuncion-40703</v>
      </c>
    </row>
    <row r="326" spans="1:5" x14ac:dyDescent="0.2">
      <c r="A326" s="370" t="s">
        <v>1434</v>
      </c>
      <c r="B326" s="370" t="s">
        <v>1450</v>
      </c>
      <c r="C326" s="370" t="s">
        <v>1451</v>
      </c>
      <c r="D326" s="370">
        <v>40801</v>
      </c>
      <c r="E326" s="323" t="str">
        <f t="shared" si="4"/>
        <v>Heredia-Flores-San Joaquín de Flores-40801</v>
      </c>
    </row>
    <row r="327" spans="1:5" x14ac:dyDescent="0.2">
      <c r="A327" s="370" t="s">
        <v>1434</v>
      </c>
      <c r="B327" s="370" t="s">
        <v>1450</v>
      </c>
      <c r="C327" s="370" t="s">
        <v>1452</v>
      </c>
      <c r="D327" s="370">
        <v>40802</v>
      </c>
      <c r="E327" s="323" t="str">
        <f t="shared" ref="E327:E390" si="5">+CONCATENATE(A327,$E$1,B327,$E$1,C327,$E$1,D327)</f>
        <v>Heredia-Flores-Barrantes-40802</v>
      </c>
    </row>
    <row r="328" spans="1:5" x14ac:dyDescent="0.2">
      <c r="A328" s="370" t="s">
        <v>1434</v>
      </c>
      <c r="B328" s="370" t="s">
        <v>1450</v>
      </c>
      <c r="C328" s="370" t="s">
        <v>1453</v>
      </c>
      <c r="D328" s="370">
        <v>40803</v>
      </c>
      <c r="E328" s="323" t="str">
        <f t="shared" si="5"/>
        <v>Heredia-Flores-Llorente-40803</v>
      </c>
    </row>
    <row r="329" spans="1:5" x14ac:dyDescent="0.2">
      <c r="A329" s="370" t="s">
        <v>1434</v>
      </c>
      <c r="B329" s="370" t="s">
        <v>1280</v>
      </c>
      <c r="C329" s="370" t="s">
        <v>1280</v>
      </c>
      <c r="D329" s="370">
        <v>40901</v>
      </c>
      <c r="E329" s="323" t="str">
        <f t="shared" si="5"/>
        <v>Heredia-San Pablo-San Pablo-40901</v>
      </c>
    </row>
    <row r="330" spans="1:5" x14ac:dyDescent="0.2">
      <c r="A330" s="370" t="s">
        <v>1434</v>
      </c>
      <c r="B330" s="370" t="s">
        <v>1280</v>
      </c>
      <c r="C330" s="370" t="s">
        <v>1454</v>
      </c>
      <c r="D330" s="370">
        <v>40902</v>
      </c>
      <c r="E330" s="323" t="str">
        <f t="shared" si="5"/>
        <v>Heredia-San Pablo-Rincón de Sabanilla-40902</v>
      </c>
    </row>
    <row r="331" spans="1:5" x14ac:dyDescent="0.2">
      <c r="A331" s="370" t="s">
        <v>1434</v>
      </c>
      <c r="B331" s="370" t="s">
        <v>1314</v>
      </c>
      <c r="C331" s="370" t="s">
        <v>1455</v>
      </c>
      <c r="D331" s="370">
        <v>41001</v>
      </c>
      <c r="E331" s="323" t="str">
        <f t="shared" si="5"/>
        <v>Heredia-Sarapiqui-Puerto Viejo-41001</v>
      </c>
    </row>
    <row r="332" spans="1:5" x14ac:dyDescent="0.2">
      <c r="A332" s="370" t="s">
        <v>1434</v>
      </c>
      <c r="B332" s="370" t="s">
        <v>1314</v>
      </c>
      <c r="C332" s="370" t="s">
        <v>1456</v>
      </c>
      <c r="D332" s="370">
        <v>41002</v>
      </c>
      <c r="E332" s="323" t="str">
        <f t="shared" si="5"/>
        <v>Heredia-Sarapiqui-La Virgen-41002</v>
      </c>
    </row>
    <row r="333" spans="1:5" x14ac:dyDescent="0.2">
      <c r="A333" s="370" t="s">
        <v>1434</v>
      </c>
      <c r="B333" s="370" t="s">
        <v>1314</v>
      </c>
      <c r="C333" s="370" t="s">
        <v>1457</v>
      </c>
      <c r="D333" s="370">
        <v>41003</v>
      </c>
      <c r="E333" s="323" t="str">
        <f t="shared" si="5"/>
        <v>Heredia-Sarapiqui-Horquetas-41003</v>
      </c>
    </row>
    <row r="334" spans="1:5" x14ac:dyDescent="0.2">
      <c r="A334" s="370" t="s">
        <v>1434</v>
      </c>
      <c r="B334" s="370" t="s">
        <v>1314</v>
      </c>
      <c r="C334" s="370" t="s">
        <v>1458</v>
      </c>
      <c r="D334" s="370">
        <v>41004</v>
      </c>
      <c r="E334" s="323" t="str">
        <f t="shared" si="5"/>
        <v>Heredia-Sarapiqui-Llanuras del Gaspar-41004</v>
      </c>
    </row>
    <row r="335" spans="1:5" x14ac:dyDescent="0.2">
      <c r="A335" s="370" t="s">
        <v>1434</v>
      </c>
      <c r="B335" s="370" t="s">
        <v>1314</v>
      </c>
      <c r="C335" s="370" t="s">
        <v>1459</v>
      </c>
      <c r="D335" s="370">
        <v>41005</v>
      </c>
      <c r="E335" s="323" t="str">
        <f t="shared" si="5"/>
        <v>Heredia-Sarapiqui-Cureña-41005</v>
      </c>
    </row>
    <row r="336" spans="1:5" x14ac:dyDescent="0.2">
      <c r="A336" s="370" t="s">
        <v>1460</v>
      </c>
      <c r="B336" s="370" t="s">
        <v>1461</v>
      </c>
      <c r="C336" s="370" t="s">
        <v>1461</v>
      </c>
      <c r="D336" s="370">
        <v>50101</v>
      </c>
      <c r="E336" s="323" t="str">
        <f t="shared" si="5"/>
        <v>Guanacaste-Liberia-Liberia-50101</v>
      </c>
    </row>
    <row r="337" spans="1:5" x14ac:dyDescent="0.2">
      <c r="A337" s="370" t="s">
        <v>1460</v>
      </c>
      <c r="B337" s="370" t="s">
        <v>1461</v>
      </c>
      <c r="C337" s="370" t="s">
        <v>1462</v>
      </c>
      <c r="D337" s="370">
        <v>50102</v>
      </c>
      <c r="E337" s="323" t="str">
        <f t="shared" si="5"/>
        <v>Guanacaste-Liberia-Cañas Dulces-50102</v>
      </c>
    </row>
    <row r="338" spans="1:5" x14ac:dyDescent="0.2">
      <c r="A338" s="370" t="s">
        <v>1460</v>
      </c>
      <c r="B338" s="370" t="s">
        <v>1461</v>
      </c>
      <c r="C338" s="370" t="s">
        <v>1463</v>
      </c>
      <c r="D338" s="370">
        <v>50103</v>
      </c>
      <c r="E338" s="323" t="str">
        <f t="shared" si="5"/>
        <v>Guanacaste-Liberia-Mayorga-50103</v>
      </c>
    </row>
    <row r="339" spans="1:5" x14ac:dyDescent="0.2">
      <c r="A339" s="370" t="s">
        <v>1460</v>
      </c>
      <c r="B339" s="370" t="s">
        <v>1461</v>
      </c>
      <c r="C339" s="370" t="s">
        <v>1464</v>
      </c>
      <c r="D339" s="370">
        <v>50104</v>
      </c>
      <c r="E339" s="323" t="str">
        <f t="shared" si="5"/>
        <v>Guanacaste-Liberia-Nacascolo-50104</v>
      </c>
    </row>
    <row r="340" spans="1:5" x14ac:dyDescent="0.2">
      <c r="A340" s="370" t="s">
        <v>1460</v>
      </c>
      <c r="B340" s="370" t="s">
        <v>1461</v>
      </c>
      <c r="C340" s="370" t="s">
        <v>1465</v>
      </c>
      <c r="D340" s="370">
        <v>50105</v>
      </c>
      <c r="E340" s="323" t="str">
        <f t="shared" si="5"/>
        <v>Guanacaste-Liberia-Curubande-50105</v>
      </c>
    </row>
    <row r="341" spans="1:5" x14ac:dyDescent="0.2">
      <c r="A341" s="370" t="s">
        <v>1460</v>
      </c>
      <c r="B341" s="370" t="s">
        <v>1466</v>
      </c>
      <c r="C341" s="370" t="s">
        <v>1466</v>
      </c>
      <c r="D341" s="370">
        <v>50201</v>
      </c>
      <c r="E341" s="323" t="str">
        <f t="shared" si="5"/>
        <v>Guanacaste-Nicoya-Nicoya-50201</v>
      </c>
    </row>
    <row r="342" spans="1:5" x14ac:dyDescent="0.2">
      <c r="A342" s="370" t="s">
        <v>1460</v>
      </c>
      <c r="B342" s="370" t="s">
        <v>1466</v>
      </c>
      <c r="C342" s="370" t="s">
        <v>1467</v>
      </c>
      <c r="D342" s="370">
        <v>50202</v>
      </c>
      <c r="E342" s="323" t="str">
        <f t="shared" si="5"/>
        <v>Guanacaste-Nicoya-Mansion-50202</v>
      </c>
    </row>
    <row r="343" spans="1:5" x14ac:dyDescent="0.2">
      <c r="A343" s="370" t="s">
        <v>1460</v>
      </c>
      <c r="B343" s="370" t="s">
        <v>1466</v>
      </c>
      <c r="C343" s="370" t="s">
        <v>1198</v>
      </c>
      <c r="D343" s="370">
        <v>50203</v>
      </c>
      <c r="E343" s="323" t="str">
        <f t="shared" si="5"/>
        <v>Guanacaste-Nicoya-San Antonio-50203</v>
      </c>
    </row>
    <row r="344" spans="1:5" x14ac:dyDescent="0.2">
      <c r="A344" s="370" t="s">
        <v>1460</v>
      </c>
      <c r="B344" s="370" t="s">
        <v>1466</v>
      </c>
      <c r="C344" s="370" t="s">
        <v>1468</v>
      </c>
      <c r="D344" s="370">
        <v>50204</v>
      </c>
      <c r="E344" s="323" t="str">
        <f t="shared" si="5"/>
        <v>Guanacaste-Nicoya-Quebrada Honda-50204</v>
      </c>
    </row>
    <row r="345" spans="1:5" x14ac:dyDescent="0.2">
      <c r="A345" s="370" t="s">
        <v>1460</v>
      </c>
      <c r="B345" s="370" t="s">
        <v>1466</v>
      </c>
      <c r="C345" s="370" t="s">
        <v>1469</v>
      </c>
      <c r="D345" s="370">
        <v>50205</v>
      </c>
      <c r="E345" s="323" t="str">
        <f t="shared" si="5"/>
        <v>Guanacaste-Nicoya-Samara-50205</v>
      </c>
    </row>
    <row r="346" spans="1:5" x14ac:dyDescent="0.2">
      <c r="A346" s="370" t="s">
        <v>1460</v>
      </c>
      <c r="B346" s="370" t="s">
        <v>1466</v>
      </c>
      <c r="C346" s="370" t="s">
        <v>1470</v>
      </c>
      <c r="D346" s="370">
        <v>50206</v>
      </c>
      <c r="E346" s="323" t="str">
        <f t="shared" si="5"/>
        <v>Guanacaste-Nicoya-Nosara-50206</v>
      </c>
    </row>
    <row r="347" spans="1:5" x14ac:dyDescent="0.2">
      <c r="A347" s="370" t="s">
        <v>1460</v>
      </c>
      <c r="B347" s="370" t="s">
        <v>1466</v>
      </c>
      <c r="C347" s="370" t="s">
        <v>1471</v>
      </c>
      <c r="D347" s="370">
        <v>50207</v>
      </c>
      <c r="E347" s="323" t="str">
        <f t="shared" si="5"/>
        <v>Guanacaste-Nicoya-Belen de Nosarita-50207</v>
      </c>
    </row>
    <row r="348" spans="1:5" x14ac:dyDescent="0.2">
      <c r="A348" s="370" t="s">
        <v>1460</v>
      </c>
      <c r="B348" s="370" t="s">
        <v>1306</v>
      </c>
      <c r="C348" s="370" t="s">
        <v>1306</v>
      </c>
      <c r="D348" s="370">
        <v>50301</v>
      </c>
      <c r="E348" s="323" t="str">
        <f t="shared" si="5"/>
        <v>Guanacaste-Santa Cruz-Santa Cruz-50301</v>
      </c>
    </row>
    <row r="349" spans="1:5" x14ac:dyDescent="0.2">
      <c r="A349" s="370" t="s">
        <v>1460</v>
      </c>
      <c r="B349" s="370" t="s">
        <v>1306</v>
      </c>
      <c r="C349" s="370" t="s">
        <v>1472</v>
      </c>
      <c r="D349" s="370">
        <v>50302</v>
      </c>
      <c r="E349" s="323" t="str">
        <f t="shared" si="5"/>
        <v>Guanacaste-Santa Cruz-Bolson-50302</v>
      </c>
    </row>
    <row r="350" spans="1:5" x14ac:dyDescent="0.2">
      <c r="A350" s="370" t="s">
        <v>1460</v>
      </c>
      <c r="B350" s="370" t="s">
        <v>1306</v>
      </c>
      <c r="C350" s="370" t="s">
        <v>1473</v>
      </c>
      <c r="D350" s="370">
        <v>50303</v>
      </c>
      <c r="E350" s="323" t="str">
        <f t="shared" si="5"/>
        <v>Guanacaste-Santa Cruz-Veintisiete de Abril-50303</v>
      </c>
    </row>
    <row r="351" spans="1:5" x14ac:dyDescent="0.2">
      <c r="A351" s="370" t="s">
        <v>1460</v>
      </c>
      <c r="B351" s="370" t="s">
        <v>1306</v>
      </c>
      <c r="C351" s="370" t="s">
        <v>1474</v>
      </c>
      <c r="D351" s="370">
        <v>50304</v>
      </c>
      <c r="E351" s="323" t="str">
        <f t="shared" si="5"/>
        <v>Guanacaste-Santa Cruz-Tempate-50304</v>
      </c>
    </row>
    <row r="352" spans="1:5" x14ac:dyDescent="0.2">
      <c r="A352" s="370" t="s">
        <v>1460</v>
      </c>
      <c r="B352" s="370" t="s">
        <v>1306</v>
      </c>
      <c r="C352" s="370" t="s">
        <v>1475</v>
      </c>
      <c r="D352" s="370">
        <v>50305</v>
      </c>
      <c r="E352" s="323" t="str">
        <f t="shared" si="5"/>
        <v>Guanacaste-Santa Cruz-Cartagena-50305</v>
      </c>
    </row>
    <row r="353" spans="1:5" x14ac:dyDescent="0.2">
      <c r="A353" s="370" t="s">
        <v>1460</v>
      </c>
      <c r="B353" s="370" t="s">
        <v>1306</v>
      </c>
      <c r="C353" s="370" t="s">
        <v>1476</v>
      </c>
      <c r="D353" s="370">
        <v>50306</v>
      </c>
      <c r="E353" s="323" t="str">
        <f t="shared" si="5"/>
        <v>Guanacaste-Santa Cruz-Cuajiniquil-50306</v>
      </c>
    </row>
    <row r="354" spans="1:5" x14ac:dyDescent="0.2">
      <c r="A354" s="370" t="s">
        <v>1460</v>
      </c>
      <c r="B354" s="370" t="s">
        <v>1306</v>
      </c>
      <c r="C354" s="370" t="s">
        <v>1477</v>
      </c>
      <c r="D354" s="370">
        <v>50307</v>
      </c>
      <c r="E354" s="323" t="str">
        <f t="shared" si="5"/>
        <v>Guanacaste-Santa Cruz-Diria-50307</v>
      </c>
    </row>
    <row r="355" spans="1:5" x14ac:dyDescent="0.2">
      <c r="A355" s="370" t="s">
        <v>1460</v>
      </c>
      <c r="B355" s="370" t="s">
        <v>1306</v>
      </c>
      <c r="C355" s="370" t="s">
        <v>1478</v>
      </c>
      <c r="D355" s="370">
        <v>50308</v>
      </c>
      <c r="E355" s="323" t="str">
        <f t="shared" si="5"/>
        <v>Guanacaste-Santa Cruz-Cabo Velas-50308</v>
      </c>
    </row>
    <row r="356" spans="1:5" x14ac:dyDescent="0.2">
      <c r="A356" s="370" t="s">
        <v>1460</v>
      </c>
      <c r="B356" s="370" t="s">
        <v>1306</v>
      </c>
      <c r="C356" s="370" t="s">
        <v>1479</v>
      </c>
      <c r="D356" s="370">
        <v>50309</v>
      </c>
      <c r="E356" s="323" t="str">
        <f t="shared" si="5"/>
        <v>Guanacaste-Santa Cruz-Tamarindo-50309</v>
      </c>
    </row>
    <row r="357" spans="1:5" x14ac:dyDescent="0.2">
      <c r="A357" s="370" t="s">
        <v>1460</v>
      </c>
      <c r="B357" s="370" t="s">
        <v>1480</v>
      </c>
      <c r="C357" s="370" t="s">
        <v>1480</v>
      </c>
      <c r="D357" s="370">
        <v>50401</v>
      </c>
      <c r="E357" s="323" t="str">
        <f t="shared" si="5"/>
        <v>Guanacaste-Bagaces-Bagaces-50401</v>
      </c>
    </row>
    <row r="358" spans="1:5" x14ac:dyDescent="0.2">
      <c r="A358" s="370" t="s">
        <v>1460</v>
      </c>
      <c r="B358" s="370" t="s">
        <v>1480</v>
      </c>
      <c r="C358" s="370" t="s">
        <v>1358</v>
      </c>
      <c r="D358" s="370">
        <v>50402</v>
      </c>
      <c r="E358" s="323" t="str">
        <f t="shared" si="5"/>
        <v>Guanacaste-Bagaces-Fortuna-50402</v>
      </c>
    </row>
    <row r="359" spans="1:5" x14ac:dyDescent="0.2">
      <c r="A359" s="370" t="s">
        <v>1460</v>
      </c>
      <c r="B359" s="370" t="s">
        <v>1480</v>
      </c>
      <c r="C359" s="370" t="s">
        <v>1481</v>
      </c>
      <c r="D359" s="370">
        <v>50403</v>
      </c>
      <c r="E359" s="323" t="str">
        <f t="shared" si="5"/>
        <v>Guanacaste-Bagaces-Mogote-50403</v>
      </c>
    </row>
    <row r="360" spans="1:5" x14ac:dyDescent="0.2">
      <c r="A360" s="370" t="s">
        <v>1460</v>
      </c>
      <c r="B360" s="370" t="s">
        <v>1480</v>
      </c>
      <c r="C360" s="370" t="s">
        <v>1482</v>
      </c>
      <c r="D360" s="370">
        <v>50404</v>
      </c>
      <c r="E360" s="323" t="str">
        <f t="shared" si="5"/>
        <v>Guanacaste-Bagaces-Rio Naranjo-50404</v>
      </c>
    </row>
    <row r="361" spans="1:5" x14ac:dyDescent="0.2">
      <c r="A361" s="370" t="s">
        <v>1460</v>
      </c>
      <c r="B361" s="370" t="s">
        <v>1483</v>
      </c>
      <c r="C361" s="370" t="s">
        <v>1484</v>
      </c>
      <c r="D361" s="370">
        <v>50501</v>
      </c>
      <c r="E361" s="323" t="str">
        <f t="shared" si="5"/>
        <v>Guanacaste-Carrillo-Filadelfia-50501</v>
      </c>
    </row>
    <row r="362" spans="1:5" x14ac:dyDescent="0.2">
      <c r="A362" s="370" t="s">
        <v>1460</v>
      </c>
      <c r="B362" s="370" t="s">
        <v>1483</v>
      </c>
      <c r="C362" s="370" t="s">
        <v>1368</v>
      </c>
      <c r="D362" s="370">
        <v>50502</v>
      </c>
      <c r="E362" s="323" t="str">
        <f t="shared" si="5"/>
        <v>Guanacaste-Carrillo-Palmira-50502</v>
      </c>
    </row>
    <row r="363" spans="1:5" x14ac:dyDescent="0.2">
      <c r="A363" s="370" t="s">
        <v>1460</v>
      </c>
      <c r="B363" s="370" t="s">
        <v>1483</v>
      </c>
      <c r="C363" s="370" t="s">
        <v>1485</v>
      </c>
      <c r="D363" s="370">
        <v>50503</v>
      </c>
      <c r="E363" s="323" t="str">
        <f t="shared" si="5"/>
        <v>Guanacaste-Carrillo-Sardinal-50503</v>
      </c>
    </row>
    <row r="364" spans="1:5" x14ac:dyDescent="0.2">
      <c r="A364" s="370" t="s">
        <v>1460</v>
      </c>
      <c r="B364" s="370" t="s">
        <v>1483</v>
      </c>
      <c r="C364" s="370" t="s">
        <v>1447</v>
      </c>
      <c r="D364" s="370">
        <v>50504</v>
      </c>
      <c r="E364" s="323" t="str">
        <f t="shared" si="5"/>
        <v>Guanacaste-Carrillo-Belen-50504</v>
      </c>
    </row>
    <row r="365" spans="1:5" x14ac:dyDescent="0.2">
      <c r="A365" s="370" t="s">
        <v>1460</v>
      </c>
      <c r="B365" s="370" t="s">
        <v>1486</v>
      </c>
      <c r="C365" s="370" t="s">
        <v>1486</v>
      </c>
      <c r="D365" s="370">
        <v>50601</v>
      </c>
      <c r="E365" s="323" t="str">
        <f t="shared" si="5"/>
        <v>Guanacaste-Cañas-Cañas-50601</v>
      </c>
    </row>
    <row r="366" spans="1:5" x14ac:dyDescent="0.2">
      <c r="A366" s="370" t="s">
        <v>1460</v>
      </c>
      <c r="B366" s="370" t="s">
        <v>1486</v>
      </c>
      <c r="C366" s="370" t="s">
        <v>1368</v>
      </c>
      <c r="D366" s="370">
        <v>50602</v>
      </c>
      <c r="E366" s="323" t="str">
        <f t="shared" si="5"/>
        <v>Guanacaste-Cañas-Palmira-50602</v>
      </c>
    </row>
    <row r="367" spans="1:5" x14ac:dyDescent="0.2">
      <c r="A367" s="370" t="s">
        <v>1460</v>
      </c>
      <c r="B367" s="370" t="s">
        <v>1486</v>
      </c>
      <c r="C367" s="370" t="s">
        <v>1201</v>
      </c>
      <c r="D367" s="370">
        <v>50603</v>
      </c>
      <c r="E367" s="323" t="str">
        <f t="shared" si="5"/>
        <v>Guanacaste-Cañas-San Miguel-50603</v>
      </c>
    </row>
    <row r="368" spans="1:5" x14ac:dyDescent="0.2">
      <c r="A368" s="370" t="s">
        <v>1460</v>
      </c>
      <c r="B368" s="370" t="s">
        <v>1486</v>
      </c>
      <c r="C368" s="370" t="s">
        <v>1487</v>
      </c>
      <c r="D368" s="370">
        <v>50604</v>
      </c>
      <c r="E368" s="323" t="str">
        <f t="shared" si="5"/>
        <v>Guanacaste-Cañas-Bebedero-50604</v>
      </c>
    </row>
    <row r="369" spans="1:5" x14ac:dyDescent="0.2">
      <c r="A369" s="370" t="s">
        <v>1460</v>
      </c>
      <c r="B369" s="370" t="s">
        <v>1486</v>
      </c>
      <c r="C369" s="370" t="s">
        <v>1488</v>
      </c>
      <c r="D369" s="370">
        <v>50605</v>
      </c>
      <c r="E369" s="323" t="str">
        <f t="shared" si="5"/>
        <v>Guanacaste-Cañas-Porozal-50605</v>
      </c>
    </row>
    <row r="370" spans="1:5" x14ac:dyDescent="0.2">
      <c r="A370" s="370" t="s">
        <v>1460</v>
      </c>
      <c r="B370" s="370" t="s">
        <v>1489</v>
      </c>
      <c r="C370" s="370" t="s">
        <v>1490</v>
      </c>
      <c r="D370" s="370">
        <v>50701</v>
      </c>
      <c r="E370" s="323" t="str">
        <f t="shared" si="5"/>
        <v>Guanacaste-Abangares-Juntas-50701</v>
      </c>
    </row>
    <row r="371" spans="1:5" x14ac:dyDescent="0.2">
      <c r="A371" s="370" t="s">
        <v>1460</v>
      </c>
      <c r="B371" s="370" t="s">
        <v>1489</v>
      </c>
      <c r="C371" s="370" t="s">
        <v>1491</v>
      </c>
      <c r="D371" s="370">
        <v>50702</v>
      </c>
      <c r="E371" s="323" t="str">
        <f t="shared" si="5"/>
        <v>Guanacaste-Abangares-Sierra-50702</v>
      </c>
    </row>
    <row r="372" spans="1:5" x14ac:dyDescent="0.2">
      <c r="A372" s="370" t="s">
        <v>1460</v>
      </c>
      <c r="B372" s="370" t="s">
        <v>1489</v>
      </c>
      <c r="C372" s="370" t="s">
        <v>1266</v>
      </c>
      <c r="D372" s="370">
        <v>50703</v>
      </c>
      <c r="E372" s="323" t="str">
        <f t="shared" si="5"/>
        <v>Guanacaste-Abangares-San Juan-50703</v>
      </c>
    </row>
    <row r="373" spans="1:5" x14ac:dyDescent="0.2">
      <c r="A373" s="370" t="s">
        <v>1460</v>
      </c>
      <c r="B373" s="370" t="s">
        <v>1489</v>
      </c>
      <c r="C373" s="370" t="s">
        <v>1492</v>
      </c>
      <c r="D373" s="370">
        <v>50704</v>
      </c>
      <c r="E373" s="323" t="str">
        <f t="shared" si="5"/>
        <v>Guanacaste-Abangares-Colorado-50704</v>
      </c>
    </row>
    <row r="374" spans="1:5" x14ac:dyDescent="0.2">
      <c r="A374" s="370" t="s">
        <v>1460</v>
      </c>
      <c r="B374" s="370" t="s">
        <v>1493</v>
      </c>
      <c r="C374" s="370" t="s">
        <v>1493</v>
      </c>
      <c r="D374" s="370">
        <v>50801</v>
      </c>
      <c r="E374" s="323" t="str">
        <f t="shared" si="5"/>
        <v>Guanacaste-Tilaran-Tilaran-50801</v>
      </c>
    </row>
    <row r="375" spans="1:5" x14ac:dyDescent="0.2">
      <c r="A375" s="370" t="s">
        <v>1460</v>
      </c>
      <c r="B375" s="370" t="s">
        <v>1493</v>
      </c>
      <c r="C375" s="370" t="s">
        <v>1494</v>
      </c>
      <c r="D375" s="370">
        <v>50802</v>
      </c>
      <c r="E375" s="323" t="str">
        <f t="shared" si="5"/>
        <v>Guanacaste-Tilaran-Quebrada Grande-50802</v>
      </c>
    </row>
    <row r="376" spans="1:5" x14ac:dyDescent="0.2">
      <c r="A376" s="370" t="s">
        <v>1460</v>
      </c>
      <c r="B376" s="370" t="s">
        <v>1493</v>
      </c>
      <c r="C376" s="370" t="s">
        <v>1495</v>
      </c>
      <c r="D376" s="370">
        <v>50803</v>
      </c>
      <c r="E376" s="323" t="str">
        <f t="shared" si="5"/>
        <v>Guanacaste-Tilaran-Tronadora-50803</v>
      </c>
    </row>
    <row r="377" spans="1:5" x14ac:dyDescent="0.2">
      <c r="A377" s="370" t="s">
        <v>1460</v>
      </c>
      <c r="B377" s="370" t="s">
        <v>1493</v>
      </c>
      <c r="C377" s="370" t="s">
        <v>1418</v>
      </c>
      <c r="D377" s="370">
        <v>50804</v>
      </c>
      <c r="E377" s="323" t="str">
        <f t="shared" si="5"/>
        <v>Guanacaste-Tilaran-Santa Rosa-50804</v>
      </c>
    </row>
    <row r="378" spans="1:5" x14ac:dyDescent="0.2">
      <c r="A378" s="370" t="s">
        <v>1460</v>
      </c>
      <c r="B378" s="370" t="s">
        <v>1493</v>
      </c>
      <c r="C378" s="370" t="s">
        <v>1496</v>
      </c>
      <c r="D378" s="370">
        <v>50805</v>
      </c>
      <c r="E378" s="323" t="str">
        <f t="shared" si="5"/>
        <v>Guanacaste-Tilaran-Libano-50805</v>
      </c>
    </row>
    <row r="379" spans="1:5" x14ac:dyDescent="0.2">
      <c r="A379" s="370" t="s">
        <v>1460</v>
      </c>
      <c r="B379" s="370" t="s">
        <v>1493</v>
      </c>
      <c r="C379" s="370" t="s">
        <v>1497</v>
      </c>
      <c r="D379" s="370">
        <v>50806</v>
      </c>
      <c r="E379" s="323" t="str">
        <f t="shared" si="5"/>
        <v>Guanacaste-Tilaran-Tierras Morenas-50806</v>
      </c>
    </row>
    <row r="380" spans="1:5" x14ac:dyDescent="0.2">
      <c r="A380" s="370" t="s">
        <v>1460</v>
      </c>
      <c r="B380" s="370" t="s">
        <v>1493</v>
      </c>
      <c r="C380" s="370" t="s">
        <v>1498</v>
      </c>
      <c r="D380" s="370">
        <v>50807</v>
      </c>
      <c r="E380" s="323" t="str">
        <f t="shared" si="5"/>
        <v>Guanacaste-Tilaran-Arenal-50807</v>
      </c>
    </row>
    <row r="381" spans="1:5" x14ac:dyDescent="0.2">
      <c r="A381" s="370" t="s">
        <v>1460</v>
      </c>
      <c r="B381" s="370" t="s">
        <v>1499</v>
      </c>
      <c r="C381" s="370" t="s">
        <v>1500</v>
      </c>
      <c r="D381" s="370">
        <v>50901</v>
      </c>
      <c r="E381" s="323" t="str">
        <f t="shared" si="5"/>
        <v>Guanacaste-Nandayure-Carmona-50901</v>
      </c>
    </row>
    <row r="382" spans="1:5" x14ac:dyDescent="0.2">
      <c r="A382" s="370" t="s">
        <v>1460</v>
      </c>
      <c r="B382" s="370" t="s">
        <v>1499</v>
      </c>
      <c r="C382" s="370" t="s">
        <v>1501</v>
      </c>
      <c r="D382" s="370">
        <v>50902</v>
      </c>
      <c r="E382" s="323" t="str">
        <f t="shared" si="5"/>
        <v>Guanacaste-Nandayure-Santa Rita-50902</v>
      </c>
    </row>
    <row r="383" spans="1:5" x14ac:dyDescent="0.2">
      <c r="A383" s="370" t="s">
        <v>1460</v>
      </c>
      <c r="B383" s="370" t="s">
        <v>1499</v>
      </c>
      <c r="C383" s="370" t="s">
        <v>1321</v>
      </c>
      <c r="D383" s="370">
        <v>50903</v>
      </c>
      <c r="E383" s="323" t="str">
        <f t="shared" si="5"/>
        <v>Guanacaste-Nandayure-Zapotal-50903</v>
      </c>
    </row>
    <row r="384" spans="1:5" x14ac:dyDescent="0.2">
      <c r="A384" s="370" t="s">
        <v>1460</v>
      </c>
      <c r="B384" s="370" t="s">
        <v>1499</v>
      </c>
      <c r="C384" s="370" t="s">
        <v>1280</v>
      </c>
      <c r="D384" s="370">
        <v>50904</v>
      </c>
      <c r="E384" s="323" t="str">
        <f t="shared" si="5"/>
        <v>Guanacaste-Nandayure-San Pablo-50904</v>
      </c>
    </row>
    <row r="385" spans="1:5" x14ac:dyDescent="0.2">
      <c r="A385" s="370" t="s">
        <v>1460</v>
      </c>
      <c r="B385" s="370" t="s">
        <v>1499</v>
      </c>
      <c r="C385" s="370" t="s">
        <v>1502</v>
      </c>
      <c r="D385" s="370">
        <v>50905</v>
      </c>
      <c r="E385" s="323" t="str">
        <f t="shared" si="5"/>
        <v>Guanacaste-Nandayure-Porvenir-50905</v>
      </c>
    </row>
    <row r="386" spans="1:5" x14ac:dyDescent="0.2">
      <c r="A386" s="370" t="s">
        <v>1460</v>
      </c>
      <c r="B386" s="370" t="s">
        <v>1499</v>
      </c>
      <c r="C386" s="370" t="s">
        <v>1503</v>
      </c>
      <c r="D386" s="370">
        <v>50906</v>
      </c>
      <c r="E386" s="323" t="str">
        <f t="shared" si="5"/>
        <v>Guanacaste-Nandayure-Bejuco-50906</v>
      </c>
    </row>
    <row r="387" spans="1:5" x14ac:dyDescent="0.2">
      <c r="A387" s="370" t="s">
        <v>1460</v>
      </c>
      <c r="B387" s="370" t="s">
        <v>1504</v>
      </c>
      <c r="C387" s="370" t="s">
        <v>1504</v>
      </c>
      <c r="D387" s="370">
        <v>51001</v>
      </c>
      <c r="E387" s="323" t="str">
        <f t="shared" si="5"/>
        <v>Guanacaste-La Cruz-La Cruz-51001</v>
      </c>
    </row>
    <row r="388" spans="1:5" x14ac:dyDescent="0.2">
      <c r="A388" s="370" t="s">
        <v>1460</v>
      </c>
      <c r="B388" s="370" t="s">
        <v>1504</v>
      </c>
      <c r="C388" s="370" t="s">
        <v>1505</v>
      </c>
      <c r="D388" s="370">
        <v>51002</v>
      </c>
      <c r="E388" s="323" t="str">
        <f t="shared" si="5"/>
        <v>Guanacaste-La Cruz-Santa Cecilia-51002</v>
      </c>
    </row>
    <row r="389" spans="1:5" x14ac:dyDescent="0.2">
      <c r="A389" s="370" t="s">
        <v>1460</v>
      </c>
      <c r="B389" s="370" t="s">
        <v>1504</v>
      </c>
      <c r="C389" s="370" t="s">
        <v>1313</v>
      </c>
      <c r="D389" s="370">
        <v>51003</v>
      </c>
      <c r="E389" s="323" t="str">
        <f t="shared" si="5"/>
        <v>Guanacaste-La Cruz-Garita-51003</v>
      </c>
    </row>
    <row r="390" spans="1:5" x14ac:dyDescent="0.2">
      <c r="A390" s="370" t="s">
        <v>1460</v>
      </c>
      <c r="B390" s="370" t="s">
        <v>1504</v>
      </c>
      <c r="C390" s="370" t="s">
        <v>1506</v>
      </c>
      <c r="D390" s="370">
        <v>51004</v>
      </c>
      <c r="E390" s="323" t="str">
        <f t="shared" si="5"/>
        <v>Guanacaste-La Cruz-Santa Elena-51004</v>
      </c>
    </row>
    <row r="391" spans="1:5" x14ac:dyDescent="0.2">
      <c r="A391" s="370" t="s">
        <v>1460</v>
      </c>
      <c r="B391" s="370" t="s">
        <v>1507</v>
      </c>
      <c r="C391" s="370" t="s">
        <v>1507</v>
      </c>
      <c r="D391" s="370">
        <v>51101</v>
      </c>
      <c r="E391" s="323" t="str">
        <f t="shared" ref="E391:E454" si="6">+CONCATENATE(A391,$E$1,B391,$E$1,C391,$E$1,D391)</f>
        <v>Guanacaste-Hojancha-Hojancha-51101</v>
      </c>
    </row>
    <row r="392" spans="1:5" x14ac:dyDescent="0.2">
      <c r="A392" s="370" t="s">
        <v>1460</v>
      </c>
      <c r="B392" s="370" t="s">
        <v>1507</v>
      </c>
      <c r="C392" s="370" t="s">
        <v>1508</v>
      </c>
      <c r="D392" s="370">
        <v>51102</v>
      </c>
      <c r="E392" s="323" t="str">
        <f t="shared" si="6"/>
        <v>Guanacaste-Hojancha-Monte Romo-51102</v>
      </c>
    </row>
    <row r="393" spans="1:5" x14ac:dyDescent="0.2">
      <c r="A393" s="370" t="s">
        <v>1460</v>
      </c>
      <c r="B393" s="370" t="s">
        <v>1507</v>
      </c>
      <c r="C393" s="370" t="s">
        <v>1509</v>
      </c>
      <c r="D393" s="370">
        <v>51103</v>
      </c>
      <c r="E393" s="323" t="str">
        <f t="shared" si="6"/>
        <v>Guanacaste-Hojancha-Puerto Carrillo-51103</v>
      </c>
    </row>
    <row r="394" spans="1:5" x14ac:dyDescent="0.2">
      <c r="A394" s="370" t="s">
        <v>1460</v>
      </c>
      <c r="B394" s="370" t="s">
        <v>1507</v>
      </c>
      <c r="C394" s="370" t="s">
        <v>1510</v>
      </c>
      <c r="D394" s="370">
        <v>51104</v>
      </c>
      <c r="E394" s="323" t="str">
        <f t="shared" si="6"/>
        <v>Guanacaste-Hojancha-Huacas-51104</v>
      </c>
    </row>
    <row r="395" spans="1:5" x14ac:dyDescent="0.2">
      <c r="A395" s="370" t="s">
        <v>1511</v>
      </c>
      <c r="B395" s="370" t="s">
        <v>1511</v>
      </c>
      <c r="C395" s="370" t="s">
        <v>1511</v>
      </c>
      <c r="D395" s="370">
        <v>60101</v>
      </c>
      <c r="E395" s="323" t="str">
        <f t="shared" si="6"/>
        <v>Puntarenas-Puntarenas-Puntarenas-60101</v>
      </c>
    </row>
    <row r="396" spans="1:5" x14ac:dyDescent="0.2">
      <c r="A396" s="370" t="s">
        <v>1511</v>
      </c>
      <c r="B396" s="370" t="s">
        <v>1511</v>
      </c>
      <c r="C396" s="370" t="s">
        <v>1512</v>
      </c>
      <c r="D396" s="370">
        <v>60102</v>
      </c>
      <c r="E396" s="323" t="str">
        <f t="shared" si="6"/>
        <v>Puntarenas-Puntarenas-Pitahaya-60102</v>
      </c>
    </row>
    <row r="397" spans="1:5" x14ac:dyDescent="0.2">
      <c r="A397" s="370" t="s">
        <v>1511</v>
      </c>
      <c r="B397" s="370" t="s">
        <v>1511</v>
      </c>
      <c r="C397" s="370" t="s">
        <v>1513</v>
      </c>
      <c r="D397" s="370">
        <v>60103</v>
      </c>
      <c r="E397" s="323" t="str">
        <f t="shared" si="6"/>
        <v>Puntarenas-Puntarenas-Chomes-60103</v>
      </c>
    </row>
    <row r="398" spans="1:5" x14ac:dyDescent="0.2">
      <c r="A398" s="370" t="s">
        <v>1511</v>
      </c>
      <c r="B398" s="370" t="s">
        <v>1511</v>
      </c>
      <c r="C398" s="370" t="s">
        <v>1514</v>
      </c>
      <c r="D398" s="370">
        <v>60104</v>
      </c>
      <c r="E398" s="323" t="str">
        <f t="shared" si="6"/>
        <v>Puntarenas-Puntarenas-Lepanto-60104</v>
      </c>
    </row>
    <row r="399" spans="1:5" x14ac:dyDescent="0.2">
      <c r="A399" s="370" t="s">
        <v>1511</v>
      </c>
      <c r="B399" s="370" t="s">
        <v>1511</v>
      </c>
      <c r="C399" s="370" t="s">
        <v>1515</v>
      </c>
      <c r="D399" s="370">
        <v>60105</v>
      </c>
      <c r="E399" s="323" t="str">
        <f t="shared" si="6"/>
        <v>Puntarenas-Puntarenas-Paquera-60105</v>
      </c>
    </row>
    <row r="400" spans="1:5" x14ac:dyDescent="0.2">
      <c r="A400" s="370" t="s">
        <v>1511</v>
      </c>
      <c r="B400" s="370" t="s">
        <v>1511</v>
      </c>
      <c r="C400" s="370" t="s">
        <v>1516</v>
      </c>
      <c r="D400" s="370">
        <v>60106</v>
      </c>
      <c r="E400" s="323" t="str">
        <f t="shared" si="6"/>
        <v>Puntarenas-Puntarenas-Manzanillo-60106</v>
      </c>
    </row>
    <row r="401" spans="1:5" x14ac:dyDescent="0.2">
      <c r="A401" s="370" t="s">
        <v>1511</v>
      </c>
      <c r="B401" s="370" t="s">
        <v>1511</v>
      </c>
      <c r="C401" s="370" t="s">
        <v>1517</v>
      </c>
      <c r="D401" s="370">
        <v>60107</v>
      </c>
      <c r="E401" s="323" t="str">
        <f t="shared" si="6"/>
        <v>Puntarenas-Puntarenas-Guacimal-60107</v>
      </c>
    </row>
    <row r="402" spans="1:5" x14ac:dyDescent="0.2">
      <c r="A402" s="370" t="s">
        <v>1511</v>
      </c>
      <c r="B402" s="370" t="s">
        <v>1511</v>
      </c>
      <c r="C402" s="370" t="s">
        <v>1518</v>
      </c>
      <c r="D402" s="370">
        <v>60108</v>
      </c>
      <c r="E402" s="323" t="str">
        <f t="shared" si="6"/>
        <v>Puntarenas-Puntarenas-Barranca-60108</v>
      </c>
    </row>
    <row r="403" spans="1:5" x14ac:dyDescent="0.2">
      <c r="A403" s="370" t="s">
        <v>1511</v>
      </c>
      <c r="B403" s="370" t="s">
        <v>1511</v>
      </c>
      <c r="C403" s="370" t="s">
        <v>1519</v>
      </c>
      <c r="D403" s="370">
        <v>60109</v>
      </c>
      <c r="E403" s="323" t="str">
        <f t="shared" si="6"/>
        <v>Puntarenas-Puntarenas-Monte Verde-60109</v>
      </c>
    </row>
    <row r="404" spans="1:5" x14ac:dyDescent="0.2">
      <c r="A404" s="370" t="s">
        <v>1511</v>
      </c>
      <c r="B404" s="370" t="s">
        <v>1511</v>
      </c>
      <c r="C404" s="370" t="s">
        <v>1520</v>
      </c>
      <c r="D404" s="370">
        <v>60110</v>
      </c>
      <c r="E404" s="323" t="str">
        <f t="shared" si="6"/>
        <v>Puntarenas-Puntarenas-Isla del Coco-60110</v>
      </c>
    </row>
    <row r="405" spans="1:5" x14ac:dyDescent="0.2">
      <c r="A405" s="370" t="s">
        <v>1511</v>
      </c>
      <c r="B405" s="370" t="s">
        <v>1511</v>
      </c>
      <c r="C405" s="370" t="s">
        <v>1521</v>
      </c>
      <c r="D405" s="370">
        <v>60111</v>
      </c>
      <c r="E405" s="323" t="str">
        <f t="shared" si="6"/>
        <v>Puntarenas-Puntarenas-Cobano-60111</v>
      </c>
    </row>
    <row r="406" spans="1:5" x14ac:dyDescent="0.2">
      <c r="A406" s="370" t="s">
        <v>1511</v>
      </c>
      <c r="B406" s="370" t="s">
        <v>1511</v>
      </c>
      <c r="C406" s="370" t="s">
        <v>1522</v>
      </c>
      <c r="D406" s="370">
        <v>60112</v>
      </c>
      <c r="E406" s="323" t="str">
        <f t="shared" si="6"/>
        <v>Puntarenas-Puntarenas-Chacarita-60112</v>
      </c>
    </row>
    <row r="407" spans="1:5" x14ac:dyDescent="0.2">
      <c r="A407" s="370" t="s">
        <v>1511</v>
      </c>
      <c r="B407" s="370" t="s">
        <v>1511</v>
      </c>
      <c r="C407" s="370" t="s">
        <v>1523</v>
      </c>
      <c r="D407" s="370">
        <v>60113</v>
      </c>
      <c r="E407" s="323" t="str">
        <f t="shared" si="6"/>
        <v>Puntarenas-Puntarenas-Chira-60113</v>
      </c>
    </row>
    <row r="408" spans="1:5" x14ac:dyDescent="0.2">
      <c r="A408" s="370" t="s">
        <v>1511</v>
      </c>
      <c r="B408" s="370" t="s">
        <v>1511</v>
      </c>
      <c r="C408" s="370" t="s">
        <v>1524</v>
      </c>
      <c r="D408" s="370">
        <v>60114</v>
      </c>
      <c r="E408" s="323" t="str">
        <f t="shared" si="6"/>
        <v>Puntarenas-Puntarenas-Acapulco-60114</v>
      </c>
    </row>
    <row r="409" spans="1:5" x14ac:dyDescent="0.2">
      <c r="A409" s="370" t="s">
        <v>1511</v>
      </c>
      <c r="B409" s="370" t="s">
        <v>1511</v>
      </c>
      <c r="C409" s="370" t="s">
        <v>1525</v>
      </c>
      <c r="D409" s="370">
        <v>60115</v>
      </c>
      <c r="E409" s="323" t="str">
        <f t="shared" si="6"/>
        <v>Puntarenas-Puntarenas-El Roble-60115</v>
      </c>
    </row>
    <row r="410" spans="1:5" x14ac:dyDescent="0.2">
      <c r="A410" s="370" t="s">
        <v>1511</v>
      </c>
      <c r="B410" s="370" t="s">
        <v>1511</v>
      </c>
      <c r="C410" s="370" t="s">
        <v>1526</v>
      </c>
      <c r="D410" s="370">
        <v>60116</v>
      </c>
      <c r="E410" s="323" t="str">
        <f t="shared" si="6"/>
        <v>Puntarenas-Puntarenas-Arancibia-60116</v>
      </c>
    </row>
    <row r="411" spans="1:5" x14ac:dyDescent="0.2">
      <c r="A411" s="370" t="s">
        <v>1511</v>
      </c>
      <c r="B411" s="370" t="s">
        <v>1527</v>
      </c>
      <c r="C411" s="370" t="s">
        <v>1528</v>
      </c>
      <c r="D411" s="370">
        <v>60201</v>
      </c>
      <c r="E411" s="323" t="str">
        <f t="shared" si="6"/>
        <v>Puntarenas-Esparza-Espiritu Santo-60201</v>
      </c>
    </row>
    <row r="412" spans="1:5" x14ac:dyDescent="0.2">
      <c r="A412" s="370" t="s">
        <v>1511</v>
      </c>
      <c r="B412" s="370" t="s">
        <v>1527</v>
      </c>
      <c r="C412" s="370" t="s">
        <v>1529</v>
      </c>
      <c r="D412" s="370">
        <v>60202</v>
      </c>
      <c r="E412" s="323" t="str">
        <f t="shared" si="6"/>
        <v>Puntarenas-Esparza-San Juan Grande-60202</v>
      </c>
    </row>
    <row r="413" spans="1:5" x14ac:dyDescent="0.2">
      <c r="A413" s="370" t="s">
        <v>1511</v>
      </c>
      <c r="B413" s="370" t="s">
        <v>1527</v>
      </c>
      <c r="C413" s="370" t="s">
        <v>1530</v>
      </c>
      <c r="D413" s="370">
        <v>60203</v>
      </c>
      <c r="E413" s="323" t="str">
        <f t="shared" si="6"/>
        <v>Puntarenas-Esparza-Macacona-60203</v>
      </c>
    </row>
    <row r="414" spans="1:5" x14ac:dyDescent="0.2">
      <c r="A414" s="370" t="s">
        <v>1511</v>
      </c>
      <c r="B414" s="370" t="s">
        <v>1527</v>
      </c>
      <c r="C414" s="370" t="s">
        <v>1199</v>
      </c>
      <c r="D414" s="370">
        <v>60204</v>
      </c>
      <c r="E414" s="323" t="str">
        <f t="shared" si="6"/>
        <v>Puntarenas-Esparza-San Rafael-60204</v>
      </c>
    </row>
    <row r="415" spans="1:5" x14ac:dyDescent="0.2">
      <c r="A415" s="370" t="s">
        <v>1511</v>
      </c>
      <c r="B415" s="370" t="s">
        <v>1527</v>
      </c>
      <c r="C415" s="370" t="s">
        <v>1273</v>
      </c>
      <c r="D415" s="370">
        <v>60205</v>
      </c>
      <c r="E415" s="323" t="str">
        <f t="shared" si="6"/>
        <v>Puntarenas-Esparza-San Jeronimo-60205</v>
      </c>
    </row>
    <row r="416" spans="1:5" x14ac:dyDescent="0.2">
      <c r="A416" s="370" t="s">
        <v>1511</v>
      </c>
      <c r="B416" s="370" t="s">
        <v>1341</v>
      </c>
      <c r="C416" s="370" t="s">
        <v>1341</v>
      </c>
      <c r="D416" s="370">
        <v>60301</v>
      </c>
      <c r="E416" s="323" t="str">
        <f t="shared" si="6"/>
        <v>Puntarenas-Buenos Aires-Buenos Aires-60301</v>
      </c>
    </row>
    <row r="417" spans="1:5" x14ac:dyDescent="0.2">
      <c r="A417" s="370" t="s">
        <v>1511</v>
      </c>
      <c r="B417" s="370" t="s">
        <v>1341</v>
      </c>
      <c r="C417" s="370" t="s">
        <v>1531</v>
      </c>
      <c r="D417" s="370">
        <v>60302</v>
      </c>
      <c r="E417" s="323" t="str">
        <f t="shared" si="6"/>
        <v>Puntarenas-Buenos Aires-Volcan-60302</v>
      </c>
    </row>
    <row r="418" spans="1:5" x14ac:dyDescent="0.2">
      <c r="A418" s="370" t="s">
        <v>1511</v>
      </c>
      <c r="B418" s="370" t="s">
        <v>1341</v>
      </c>
      <c r="C418" s="370" t="s">
        <v>1532</v>
      </c>
      <c r="D418" s="370">
        <v>60303</v>
      </c>
      <c r="E418" s="323" t="str">
        <f t="shared" si="6"/>
        <v>Puntarenas-Buenos Aires-Potrero Grande-60303</v>
      </c>
    </row>
    <row r="419" spans="1:5" x14ac:dyDescent="0.2">
      <c r="A419" s="370" t="s">
        <v>1511</v>
      </c>
      <c r="B419" s="370" t="s">
        <v>1341</v>
      </c>
      <c r="C419" s="370" t="s">
        <v>1533</v>
      </c>
      <c r="D419" s="370">
        <v>60304</v>
      </c>
      <c r="E419" s="323" t="str">
        <f t="shared" si="6"/>
        <v>Puntarenas-Buenos Aires-Boruca-60304</v>
      </c>
    </row>
    <row r="420" spans="1:5" x14ac:dyDescent="0.2">
      <c r="A420" s="370" t="s">
        <v>1511</v>
      </c>
      <c r="B420" s="370" t="s">
        <v>1341</v>
      </c>
      <c r="C420" s="370" t="s">
        <v>1534</v>
      </c>
      <c r="D420" s="370">
        <v>60305</v>
      </c>
      <c r="E420" s="323" t="str">
        <f t="shared" si="6"/>
        <v>Puntarenas-Buenos Aires-Pilas-60305</v>
      </c>
    </row>
    <row r="421" spans="1:5" x14ac:dyDescent="0.2">
      <c r="A421" s="370" t="s">
        <v>1511</v>
      </c>
      <c r="B421" s="370" t="s">
        <v>1341</v>
      </c>
      <c r="C421" s="370" t="s">
        <v>1535</v>
      </c>
      <c r="D421" s="370">
        <v>60306</v>
      </c>
      <c r="E421" s="323" t="str">
        <f t="shared" si="6"/>
        <v>Puntarenas-Buenos Aires-Colinas-60306</v>
      </c>
    </row>
    <row r="422" spans="1:5" x14ac:dyDescent="0.2">
      <c r="A422" s="370" t="s">
        <v>1511</v>
      </c>
      <c r="B422" s="370" t="s">
        <v>1341</v>
      </c>
      <c r="C422" s="370" t="s">
        <v>1536</v>
      </c>
      <c r="D422" s="370">
        <v>60307</v>
      </c>
      <c r="E422" s="323" t="str">
        <f t="shared" si="6"/>
        <v>Puntarenas-Buenos Aires-Changena-60307</v>
      </c>
    </row>
    <row r="423" spans="1:5" x14ac:dyDescent="0.2">
      <c r="A423" s="370" t="s">
        <v>1511</v>
      </c>
      <c r="B423" s="370" t="s">
        <v>1341</v>
      </c>
      <c r="C423" s="370" t="s">
        <v>1537</v>
      </c>
      <c r="D423" s="370">
        <v>60308</v>
      </c>
      <c r="E423" s="323" t="str">
        <f t="shared" si="6"/>
        <v>Puntarenas-Buenos Aires-Briolley-60308</v>
      </c>
    </row>
    <row r="424" spans="1:5" x14ac:dyDescent="0.2">
      <c r="A424" s="370" t="s">
        <v>1511</v>
      </c>
      <c r="B424" s="370" t="s">
        <v>1341</v>
      </c>
      <c r="C424" s="370" t="s">
        <v>1538</v>
      </c>
      <c r="D424" s="370">
        <v>60309</v>
      </c>
      <c r="E424" s="323" t="str">
        <f t="shared" si="6"/>
        <v>Puntarenas-Buenos Aires-Brunka-60309</v>
      </c>
    </row>
    <row r="425" spans="1:5" x14ac:dyDescent="0.2">
      <c r="A425" s="370" t="s">
        <v>1511</v>
      </c>
      <c r="B425" s="370" t="s">
        <v>1539</v>
      </c>
      <c r="C425" s="370" t="s">
        <v>1540</v>
      </c>
      <c r="D425" s="370">
        <v>60401</v>
      </c>
      <c r="E425" s="323" t="str">
        <f t="shared" si="6"/>
        <v>Puntarenas-Montes de Oro-Miramar-60401</v>
      </c>
    </row>
    <row r="426" spans="1:5" x14ac:dyDescent="0.2">
      <c r="A426" s="370" t="s">
        <v>1511</v>
      </c>
      <c r="B426" s="370" t="s">
        <v>1539</v>
      </c>
      <c r="C426" s="370" t="s">
        <v>1541</v>
      </c>
      <c r="D426" s="370">
        <v>60402</v>
      </c>
      <c r="E426" s="323" t="str">
        <f t="shared" si="6"/>
        <v>Puntarenas-Montes de Oro-Union-60402</v>
      </c>
    </row>
    <row r="427" spans="1:5" x14ac:dyDescent="0.2">
      <c r="A427" s="370" t="s">
        <v>1511</v>
      </c>
      <c r="B427" s="370" t="s">
        <v>1539</v>
      </c>
      <c r="C427" s="370" t="s">
        <v>1255</v>
      </c>
      <c r="D427" s="370">
        <v>60403</v>
      </c>
      <c r="E427" s="323" t="str">
        <f t="shared" si="6"/>
        <v>Puntarenas-Montes de Oro-San Isidro-60403</v>
      </c>
    </row>
    <row r="428" spans="1:5" x14ac:dyDescent="0.2">
      <c r="A428" s="370" t="s">
        <v>1511</v>
      </c>
      <c r="B428" s="370" t="s">
        <v>1542</v>
      </c>
      <c r="C428" s="370" t="s">
        <v>1543</v>
      </c>
      <c r="D428" s="370">
        <v>60501</v>
      </c>
      <c r="E428" s="323" t="str">
        <f t="shared" si="6"/>
        <v>Puntarenas-Osa-Puerto Cortes-60501</v>
      </c>
    </row>
    <row r="429" spans="1:5" x14ac:dyDescent="0.2">
      <c r="A429" s="370" t="s">
        <v>1511</v>
      </c>
      <c r="B429" s="370" t="s">
        <v>1542</v>
      </c>
      <c r="C429" s="370" t="s">
        <v>1544</v>
      </c>
      <c r="D429" s="370">
        <v>60502</v>
      </c>
      <c r="E429" s="323" t="str">
        <f t="shared" si="6"/>
        <v>Puntarenas-Osa-Palmar-60502</v>
      </c>
    </row>
    <row r="430" spans="1:5" x14ac:dyDescent="0.2">
      <c r="A430" s="370" t="s">
        <v>1511</v>
      </c>
      <c r="B430" s="370" t="s">
        <v>1542</v>
      </c>
      <c r="C430" s="370" t="s">
        <v>1545</v>
      </c>
      <c r="D430" s="370">
        <v>60503</v>
      </c>
      <c r="E430" s="323" t="str">
        <f t="shared" si="6"/>
        <v>Puntarenas-Osa-Sierpe-60503</v>
      </c>
    </row>
    <row r="431" spans="1:5" x14ac:dyDescent="0.2">
      <c r="A431" s="370" t="s">
        <v>1511</v>
      </c>
      <c r="B431" s="370" t="s">
        <v>1542</v>
      </c>
      <c r="C431" s="370" t="s">
        <v>1546</v>
      </c>
      <c r="D431" s="370">
        <v>60504</v>
      </c>
      <c r="E431" s="323" t="str">
        <f t="shared" si="6"/>
        <v>Puntarenas-Osa-Bahia Ballena-60504</v>
      </c>
    </row>
    <row r="432" spans="1:5" x14ac:dyDescent="0.2">
      <c r="A432" s="370" t="s">
        <v>1511</v>
      </c>
      <c r="B432" s="370" t="s">
        <v>1542</v>
      </c>
      <c r="C432" s="370" t="s">
        <v>1547</v>
      </c>
      <c r="D432" s="370">
        <v>60505</v>
      </c>
      <c r="E432" s="323" t="str">
        <f t="shared" si="6"/>
        <v>Puntarenas-Osa-Piedras Blancas-60505</v>
      </c>
    </row>
    <row r="433" spans="1:5" x14ac:dyDescent="0.2">
      <c r="A433" s="370" t="s">
        <v>1511</v>
      </c>
      <c r="B433" s="370" t="s">
        <v>1548</v>
      </c>
      <c r="C433" s="370" t="s">
        <v>1549</v>
      </c>
      <c r="D433" s="370">
        <v>60601</v>
      </c>
      <c r="E433" s="323" t="str">
        <f t="shared" si="6"/>
        <v>Puntarenas-Aguirre-Quepos-60601</v>
      </c>
    </row>
    <row r="434" spans="1:5" x14ac:dyDescent="0.2">
      <c r="A434" s="370" t="s">
        <v>1511</v>
      </c>
      <c r="B434" s="370" t="s">
        <v>1548</v>
      </c>
      <c r="C434" s="370" t="s">
        <v>1550</v>
      </c>
      <c r="D434" s="370">
        <v>60602</v>
      </c>
      <c r="E434" s="323" t="str">
        <f t="shared" si="6"/>
        <v>Puntarenas-Aguirre-Savegre-60602</v>
      </c>
    </row>
    <row r="435" spans="1:5" x14ac:dyDescent="0.2">
      <c r="A435" s="370" t="s">
        <v>1511</v>
      </c>
      <c r="B435" s="370" t="s">
        <v>1548</v>
      </c>
      <c r="C435" s="370" t="s">
        <v>1551</v>
      </c>
      <c r="D435" s="370">
        <v>60603</v>
      </c>
      <c r="E435" s="323" t="str">
        <f t="shared" si="6"/>
        <v>Puntarenas-Aguirre-Naranjito-60603</v>
      </c>
    </row>
    <row r="436" spans="1:5" x14ac:dyDescent="0.2">
      <c r="A436" s="370" t="s">
        <v>1511</v>
      </c>
      <c r="B436" s="370" t="s">
        <v>1552</v>
      </c>
      <c r="C436" s="370" t="s">
        <v>1552</v>
      </c>
      <c r="D436" s="370">
        <v>60701</v>
      </c>
      <c r="E436" s="323" t="str">
        <f t="shared" si="6"/>
        <v>Puntarenas-Golfito-Golfito-60701</v>
      </c>
    </row>
    <row r="437" spans="1:5" x14ac:dyDescent="0.2">
      <c r="A437" s="370" t="s">
        <v>1511</v>
      </c>
      <c r="B437" s="370" t="s">
        <v>1552</v>
      </c>
      <c r="C437" s="370" t="s">
        <v>1553</v>
      </c>
      <c r="D437" s="370">
        <v>60702</v>
      </c>
      <c r="E437" s="323" t="str">
        <f t="shared" si="6"/>
        <v>Puntarenas-Golfito-Puerto Jimenez-60702</v>
      </c>
    </row>
    <row r="438" spans="1:5" x14ac:dyDescent="0.2">
      <c r="A438" s="370" t="s">
        <v>1511</v>
      </c>
      <c r="B438" s="370" t="s">
        <v>1552</v>
      </c>
      <c r="C438" s="370" t="s">
        <v>1554</v>
      </c>
      <c r="D438" s="370">
        <v>60703</v>
      </c>
      <c r="E438" s="323" t="str">
        <f t="shared" si="6"/>
        <v>Puntarenas-Golfito-Guaycara-60703</v>
      </c>
    </row>
    <row r="439" spans="1:5" x14ac:dyDescent="0.2">
      <c r="A439" s="370" t="s">
        <v>1511</v>
      </c>
      <c r="B439" s="370" t="s">
        <v>1552</v>
      </c>
      <c r="C439" s="370" t="s">
        <v>1555</v>
      </c>
      <c r="D439" s="370">
        <v>60704</v>
      </c>
      <c r="E439" s="323" t="str">
        <f t="shared" si="6"/>
        <v>Puntarenas-Golfito-Pavon-60704</v>
      </c>
    </row>
    <row r="440" spans="1:5" x14ac:dyDescent="0.2">
      <c r="A440" s="370" t="s">
        <v>1511</v>
      </c>
      <c r="B440" s="370" t="s">
        <v>1556</v>
      </c>
      <c r="C440" s="370" t="s">
        <v>1557</v>
      </c>
      <c r="D440" s="370">
        <v>60801</v>
      </c>
      <c r="E440" s="323" t="str">
        <f t="shared" si="6"/>
        <v>Puntarenas-Coto Brus-San Vito-60801</v>
      </c>
    </row>
    <row r="441" spans="1:5" x14ac:dyDescent="0.2">
      <c r="A441" s="370" t="s">
        <v>1511</v>
      </c>
      <c r="B441" s="370" t="s">
        <v>1556</v>
      </c>
      <c r="C441" s="370" t="s">
        <v>1558</v>
      </c>
      <c r="D441" s="370">
        <v>60802</v>
      </c>
      <c r="E441" s="323" t="str">
        <f t="shared" si="6"/>
        <v>Puntarenas-Coto Brus-Sabalito-60802</v>
      </c>
    </row>
    <row r="442" spans="1:5" x14ac:dyDescent="0.2">
      <c r="A442" s="370" t="s">
        <v>1511</v>
      </c>
      <c r="B442" s="370" t="s">
        <v>1556</v>
      </c>
      <c r="C442" s="370" t="s">
        <v>1559</v>
      </c>
      <c r="D442" s="370">
        <v>60803</v>
      </c>
      <c r="E442" s="323" t="str">
        <f t="shared" si="6"/>
        <v>Puntarenas-Coto Brus-Aguabuena-60803</v>
      </c>
    </row>
    <row r="443" spans="1:5" x14ac:dyDescent="0.2">
      <c r="A443" s="370" t="s">
        <v>1511</v>
      </c>
      <c r="B443" s="370" t="s">
        <v>1556</v>
      </c>
      <c r="C443" s="370" t="s">
        <v>1560</v>
      </c>
      <c r="D443" s="370">
        <v>60804</v>
      </c>
      <c r="E443" s="323" t="str">
        <f t="shared" si="6"/>
        <v>Puntarenas-Coto Brus-Limoncito-60804</v>
      </c>
    </row>
    <row r="444" spans="1:5" x14ac:dyDescent="0.2">
      <c r="A444" s="370" t="s">
        <v>1511</v>
      </c>
      <c r="B444" s="370" t="s">
        <v>1556</v>
      </c>
      <c r="C444" s="370" t="s">
        <v>1561</v>
      </c>
      <c r="D444" s="370">
        <v>60805</v>
      </c>
      <c r="E444" s="323" t="str">
        <f t="shared" si="6"/>
        <v>Puntarenas-Coto Brus-Pittier-60805</v>
      </c>
    </row>
    <row r="445" spans="1:5" x14ac:dyDescent="0.2">
      <c r="A445" s="370" t="s">
        <v>1511</v>
      </c>
      <c r="B445" s="370" t="s">
        <v>1562</v>
      </c>
      <c r="C445" s="370" t="s">
        <v>1562</v>
      </c>
      <c r="D445" s="370">
        <v>60901</v>
      </c>
      <c r="E445" s="323" t="str">
        <f t="shared" si="6"/>
        <v>Puntarenas-Parrita-Parrita-60901</v>
      </c>
    </row>
    <row r="446" spans="1:5" x14ac:dyDescent="0.2">
      <c r="A446" s="370" t="s">
        <v>1511</v>
      </c>
      <c r="B446" s="370" t="s">
        <v>1563</v>
      </c>
      <c r="C446" s="370" t="s">
        <v>1564</v>
      </c>
      <c r="D446" s="370">
        <v>61001</v>
      </c>
      <c r="E446" s="323" t="str">
        <f t="shared" si="6"/>
        <v>Puntarenas-Corredores-Corredor-61001</v>
      </c>
    </row>
    <row r="447" spans="1:5" x14ac:dyDescent="0.2">
      <c r="A447" s="370" t="s">
        <v>1511</v>
      </c>
      <c r="B447" s="370" t="s">
        <v>1563</v>
      </c>
      <c r="C447" s="370" t="s">
        <v>1565</v>
      </c>
      <c r="D447" s="370">
        <v>61002</v>
      </c>
      <c r="E447" s="323" t="str">
        <f t="shared" si="6"/>
        <v>Puntarenas-Corredores-La Cuesta-61002</v>
      </c>
    </row>
    <row r="448" spans="1:5" x14ac:dyDescent="0.2">
      <c r="A448" s="370" t="s">
        <v>1511</v>
      </c>
      <c r="B448" s="370" t="s">
        <v>1563</v>
      </c>
      <c r="C448" s="370" t="s">
        <v>1566</v>
      </c>
      <c r="D448" s="370">
        <v>61003</v>
      </c>
      <c r="E448" s="323" t="str">
        <f t="shared" si="6"/>
        <v>Puntarenas-Corredores-Canoas-61003</v>
      </c>
    </row>
    <row r="449" spans="1:5" x14ac:dyDescent="0.2">
      <c r="A449" s="370" t="s">
        <v>1511</v>
      </c>
      <c r="B449" s="370" t="s">
        <v>1563</v>
      </c>
      <c r="C449" s="370" t="s">
        <v>1567</v>
      </c>
      <c r="D449" s="370">
        <v>61004</v>
      </c>
      <c r="E449" s="323" t="str">
        <f t="shared" si="6"/>
        <v>Puntarenas-Corredores-Laurel-61004</v>
      </c>
    </row>
    <row r="450" spans="1:5" x14ac:dyDescent="0.2">
      <c r="A450" s="370" t="s">
        <v>1511</v>
      </c>
      <c r="B450" s="370" t="s">
        <v>1568</v>
      </c>
      <c r="C450" s="370" t="s">
        <v>1569</v>
      </c>
      <c r="D450" s="370">
        <v>61101</v>
      </c>
      <c r="E450" s="323" t="str">
        <f t="shared" si="6"/>
        <v>Puntarenas-Garabito-Jaco-61101</v>
      </c>
    </row>
    <row r="451" spans="1:5" x14ac:dyDescent="0.2">
      <c r="A451" s="370" t="s">
        <v>1511</v>
      </c>
      <c r="B451" s="370" t="s">
        <v>1568</v>
      </c>
      <c r="C451" s="370" t="s">
        <v>1570</v>
      </c>
      <c r="D451" s="370">
        <v>61102</v>
      </c>
      <c r="E451" s="323" t="str">
        <f t="shared" si="6"/>
        <v>Puntarenas-Garabito-Tarcoles-61102</v>
      </c>
    </row>
    <row r="452" spans="1:5" x14ac:dyDescent="0.2">
      <c r="A452" s="370" t="s">
        <v>1571</v>
      </c>
      <c r="B452" s="370" t="s">
        <v>1571</v>
      </c>
      <c r="C452" s="370" t="s">
        <v>1571</v>
      </c>
      <c r="D452" s="370">
        <v>70101</v>
      </c>
      <c r="E452" s="323" t="str">
        <f t="shared" si="6"/>
        <v>Limon-Limon-Limon-70101</v>
      </c>
    </row>
    <row r="453" spans="1:5" x14ac:dyDescent="0.2">
      <c r="A453" s="370" t="s">
        <v>1571</v>
      </c>
      <c r="B453" s="370" t="s">
        <v>1571</v>
      </c>
      <c r="C453" s="370" t="s">
        <v>1572</v>
      </c>
      <c r="D453" s="370">
        <v>70102</v>
      </c>
      <c r="E453" s="323" t="str">
        <f t="shared" si="6"/>
        <v>Limon-Limon-Valle La Estrella-70102</v>
      </c>
    </row>
    <row r="454" spans="1:5" x14ac:dyDescent="0.2">
      <c r="A454" s="370" t="s">
        <v>1571</v>
      </c>
      <c r="B454" s="370" t="s">
        <v>1571</v>
      </c>
      <c r="C454" s="370" t="s">
        <v>1573</v>
      </c>
      <c r="D454" s="370">
        <v>70103</v>
      </c>
      <c r="E454" s="323" t="str">
        <f t="shared" si="6"/>
        <v>Limon-Limon-Rio Blanco-70103</v>
      </c>
    </row>
    <row r="455" spans="1:5" x14ac:dyDescent="0.2">
      <c r="A455" s="370" t="s">
        <v>1571</v>
      </c>
      <c r="B455" s="370" t="s">
        <v>1571</v>
      </c>
      <c r="C455" s="370" t="s">
        <v>1574</v>
      </c>
      <c r="D455" s="370">
        <v>70104</v>
      </c>
      <c r="E455" s="323" t="str">
        <f t="shared" ref="E455:E479" si="7">+CONCATENATE(A455,$E$1,B455,$E$1,C455,$E$1,D455)</f>
        <v>Limon-Limon-Matama-70104</v>
      </c>
    </row>
    <row r="456" spans="1:5" x14ac:dyDescent="0.2">
      <c r="A456" s="370" t="s">
        <v>1571</v>
      </c>
      <c r="B456" s="370" t="s">
        <v>1575</v>
      </c>
      <c r="C456" s="370" t="s">
        <v>1576</v>
      </c>
      <c r="D456" s="370">
        <v>70201</v>
      </c>
      <c r="E456" s="323" t="str">
        <f t="shared" si="7"/>
        <v>Limon-Pococí-Guapiles-70201</v>
      </c>
    </row>
    <row r="457" spans="1:5" x14ac:dyDescent="0.2">
      <c r="A457" s="370" t="s">
        <v>1571</v>
      </c>
      <c r="B457" s="370" t="s">
        <v>1575</v>
      </c>
      <c r="C457" s="370" t="s">
        <v>1408</v>
      </c>
      <c r="D457" s="370">
        <v>70202</v>
      </c>
      <c r="E457" s="323" t="str">
        <f t="shared" si="7"/>
        <v>Limon-Pococí-Jimenez-70202</v>
      </c>
    </row>
    <row r="458" spans="1:5" x14ac:dyDescent="0.2">
      <c r="A458" s="370" t="s">
        <v>1571</v>
      </c>
      <c r="B458" s="370" t="s">
        <v>1575</v>
      </c>
      <c r="C458" s="370" t="s">
        <v>1577</v>
      </c>
      <c r="D458" s="370">
        <v>70203</v>
      </c>
      <c r="E458" s="323" t="str">
        <f t="shared" si="7"/>
        <v>Limon-Pococí-Rita-70203</v>
      </c>
    </row>
    <row r="459" spans="1:5" x14ac:dyDescent="0.2">
      <c r="A459" s="370" t="s">
        <v>1571</v>
      </c>
      <c r="B459" s="370" t="s">
        <v>1575</v>
      </c>
      <c r="C459" s="370" t="s">
        <v>1578</v>
      </c>
      <c r="D459" s="370">
        <v>70204</v>
      </c>
      <c r="E459" s="323" t="str">
        <f t="shared" si="7"/>
        <v>Limon-Pococí-Roxana-70204</v>
      </c>
    </row>
    <row r="460" spans="1:5" x14ac:dyDescent="0.2">
      <c r="A460" s="370" t="s">
        <v>1571</v>
      </c>
      <c r="B460" s="370" t="s">
        <v>1575</v>
      </c>
      <c r="C460" s="370" t="s">
        <v>1579</v>
      </c>
      <c r="D460" s="370">
        <v>70205</v>
      </c>
      <c r="E460" s="323" t="str">
        <f t="shared" si="7"/>
        <v>Limon-Pococí-Cariari-70205</v>
      </c>
    </row>
    <row r="461" spans="1:5" x14ac:dyDescent="0.2">
      <c r="A461" s="370" t="s">
        <v>1571</v>
      </c>
      <c r="B461" s="370" t="s">
        <v>1575</v>
      </c>
      <c r="C461" s="370" t="s">
        <v>1492</v>
      </c>
      <c r="D461" s="370">
        <v>70206</v>
      </c>
      <c r="E461" s="323" t="str">
        <f t="shared" si="7"/>
        <v>Limon-Pococí-Colorado-70206</v>
      </c>
    </row>
    <row r="462" spans="1:5" x14ac:dyDescent="0.2">
      <c r="A462" s="370" t="s">
        <v>1571</v>
      </c>
      <c r="B462" s="370" t="s">
        <v>1580</v>
      </c>
      <c r="C462" s="370" t="s">
        <v>1580</v>
      </c>
      <c r="D462" s="370">
        <v>70301</v>
      </c>
      <c r="E462" s="323" t="str">
        <f t="shared" si="7"/>
        <v>Limon-Siquirres-Siquirres-70301</v>
      </c>
    </row>
    <row r="463" spans="1:5" x14ac:dyDescent="0.2">
      <c r="A463" s="370" t="s">
        <v>1571</v>
      </c>
      <c r="B463" s="370" t="s">
        <v>1580</v>
      </c>
      <c r="C463" s="370" t="s">
        <v>1581</v>
      </c>
      <c r="D463" s="370">
        <v>70302</v>
      </c>
      <c r="E463" s="323" t="str">
        <f t="shared" si="7"/>
        <v>Limon-Siquirres-Pacuarito-70302</v>
      </c>
    </row>
    <row r="464" spans="1:5" x14ac:dyDescent="0.2">
      <c r="A464" s="370" t="s">
        <v>1571</v>
      </c>
      <c r="B464" s="370" t="s">
        <v>1580</v>
      </c>
      <c r="C464" s="370" t="s">
        <v>1582</v>
      </c>
      <c r="D464" s="370">
        <v>70303</v>
      </c>
      <c r="E464" s="323" t="str">
        <f t="shared" si="7"/>
        <v>Limon-Siquirres-Florida-70303</v>
      </c>
    </row>
    <row r="465" spans="1:5" x14ac:dyDescent="0.2">
      <c r="A465" s="370" t="s">
        <v>1571</v>
      </c>
      <c r="B465" s="370" t="s">
        <v>1580</v>
      </c>
      <c r="C465" s="370" t="s">
        <v>1583</v>
      </c>
      <c r="D465" s="370">
        <v>70304</v>
      </c>
      <c r="E465" s="323" t="str">
        <f t="shared" si="7"/>
        <v>Limon-Siquirres-Germania-70304</v>
      </c>
    </row>
    <row r="466" spans="1:5" x14ac:dyDescent="0.2">
      <c r="A466" s="370" t="s">
        <v>1571</v>
      </c>
      <c r="B466" s="370" t="s">
        <v>1580</v>
      </c>
      <c r="C466" s="370" t="s">
        <v>1584</v>
      </c>
      <c r="D466" s="370">
        <v>70305</v>
      </c>
      <c r="E466" s="323" t="str">
        <f t="shared" si="7"/>
        <v>Limon-Siquirres-Cairo-70305</v>
      </c>
    </row>
    <row r="467" spans="1:5" x14ac:dyDescent="0.2">
      <c r="A467" s="370" t="s">
        <v>1571</v>
      </c>
      <c r="B467" s="370" t="s">
        <v>1580</v>
      </c>
      <c r="C467" s="370" t="s">
        <v>1585</v>
      </c>
      <c r="D467" s="370">
        <v>70306</v>
      </c>
      <c r="E467" s="323" t="str">
        <f t="shared" si="7"/>
        <v>Limon-Siquirres-Alegria-70306</v>
      </c>
    </row>
    <row r="468" spans="1:5" x14ac:dyDescent="0.2">
      <c r="A468" s="370" t="s">
        <v>1571</v>
      </c>
      <c r="B468" s="370" t="s">
        <v>1586</v>
      </c>
      <c r="C468" s="370" t="s">
        <v>1587</v>
      </c>
      <c r="D468" s="370">
        <v>70401</v>
      </c>
      <c r="E468" s="323" t="str">
        <f t="shared" si="7"/>
        <v>Limon-Talamanca-Bratsi-70401</v>
      </c>
    </row>
    <row r="469" spans="1:5" x14ac:dyDescent="0.2">
      <c r="A469" s="370" t="s">
        <v>1571</v>
      </c>
      <c r="B469" s="370" t="s">
        <v>1586</v>
      </c>
      <c r="C469" s="370" t="s">
        <v>1588</v>
      </c>
      <c r="D469" s="370">
        <v>70402</v>
      </c>
      <c r="E469" s="323" t="str">
        <f t="shared" si="7"/>
        <v>Limon-Talamanca-Sixaola-70402</v>
      </c>
    </row>
    <row r="470" spans="1:5" x14ac:dyDescent="0.2">
      <c r="A470" s="370" t="s">
        <v>1571</v>
      </c>
      <c r="B470" s="370" t="s">
        <v>1586</v>
      </c>
      <c r="C470" s="370" t="s">
        <v>1589</v>
      </c>
      <c r="D470" s="370">
        <v>70403</v>
      </c>
      <c r="E470" s="323" t="str">
        <f t="shared" si="7"/>
        <v>Limon-Talamanca-Cahuita-70403</v>
      </c>
    </row>
    <row r="471" spans="1:5" x14ac:dyDescent="0.2">
      <c r="A471" s="370" t="s">
        <v>1571</v>
      </c>
      <c r="B471" s="370" t="s">
        <v>1586</v>
      </c>
      <c r="C471" s="370" t="s">
        <v>1590</v>
      </c>
      <c r="D471" s="370">
        <v>70404</v>
      </c>
      <c r="E471" s="323" t="str">
        <f t="shared" si="7"/>
        <v>Limon-Talamanca-Telire-70404</v>
      </c>
    </row>
    <row r="472" spans="1:5" x14ac:dyDescent="0.2">
      <c r="A472" s="370" t="s">
        <v>1571</v>
      </c>
      <c r="B472" s="370" t="s">
        <v>1591</v>
      </c>
      <c r="C472" s="370" t="s">
        <v>1591</v>
      </c>
      <c r="D472" s="370">
        <v>70501</v>
      </c>
      <c r="E472" s="323" t="str">
        <f t="shared" si="7"/>
        <v>Limon-Matina-Matina-70501</v>
      </c>
    </row>
    <row r="473" spans="1:5" x14ac:dyDescent="0.2">
      <c r="A473" s="370" t="s">
        <v>1571</v>
      </c>
      <c r="B473" s="370" t="s">
        <v>1591</v>
      </c>
      <c r="C473" s="370" t="s">
        <v>1592</v>
      </c>
      <c r="D473" s="370">
        <v>70502</v>
      </c>
      <c r="E473" s="323" t="str">
        <f t="shared" si="7"/>
        <v>Limon-Matina-Battan-70502</v>
      </c>
    </row>
    <row r="474" spans="1:5" x14ac:dyDescent="0.2">
      <c r="A474" s="370" t="s">
        <v>1571</v>
      </c>
      <c r="B474" s="370" t="s">
        <v>1591</v>
      </c>
      <c r="C474" s="370" t="s">
        <v>1593</v>
      </c>
      <c r="D474" s="370">
        <v>70503</v>
      </c>
      <c r="E474" s="323" t="str">
        <f t="shared" si="7"/>
        <v>Limon-Matina-Carrandi-70503</v>
      </c>
    </row>
    <row r="475" spans="1:5" x14ac:dyDescent="0.2">
      <c r="A475" s="370" t="s">
        <v>1571</v>
      </c>
      <c r="B475" s="370" t="s">
        <v>1594</v>
      </c>
      <c r="C475" s="370" t="s">
        <v>1594</v>
      </c>
      <c r="D475" s="370">
        <v>70601</v>
      </c>
      <c r="E475" s="323" t="str">
        <f t="shared" si="7"/>
        <v>Limon-Guacimo-Guacimo-70601</v>
      </c>
    </row>
    <row r="476" spans="1:5" x14ac:dyDescent="0.2">
      <c r="A476" s="370" t="s">
        <v>1571</v>
      </c>
      <c r="B476" s="370" t="s">
        <v>1594</v>
      </c>
      <c r="C476" s="370" t="s">
        <v>1278</v>
      </c>
      <c r="D476" s="370">
        <v>70602</v>
      </c>
      <c r="E476" s="323" t="str">
        <f t="shared" si="7"/>
        <v>Limon-Guacimo-Mercedes-70602</v>
      </c>
    </row>
    <row r="477" spans="1:5" x14ac:dyDescent="0.2">
      <c r="A477" s="370" t="s">
        <v>1571</v>
      </c>
      <c r="B477" s="370" t="s">
        <v>1594</v>
      </c>
      <c r="C477" s="370" t="s">
        <v>1595</v>
      </c>
      <c r="D477" s="370">
        <v>70603</v>
      </c>
      <c r="E477" s="323" t="str">
        <f t="shared" si="7"/>
        <v>Limon-Guacimo-Pocora-70603</v>
      </c>
    </row>
    <row r="478" spans="1:5" x14ac:dyDescent="0.2">
      <c r="A478" s="370" t="s">
        <v>1571</v>
      </c>
      <c r="B478" s="370" t="s">
        <v>1594</v>
      </c>
      <c r="C478" s="370" t="s">
        <v>1596</v>
      </c>
      <c r="D478" s="370">
        <v>70604</v>
      </c>
      <c r="E478" s="323" t="str">
        <f t="shared" si="7"/>
        <v>Limon-Guacimo-Rio Jimenez-70604</v>
      </c>
    </row>
    <row r="479" spans="1:5" x14ac:dyDescent="0.2">
      <c r="A479" s="370" t="s">
        <v>1571</v>
      </c>
      <c r="B479" s="370" t="s">
        <v>1594</v>
      </c>
      <c r="C479" s="370" t="s">
        <v>1597</v>
      </c>
      <c r="D479" s="370">
        <v>70605</v>
      </c>
      <c r="E479" s="323" t="str">
        <f t="shared" si="7"/>
        <v>Limon-Guacimo-Duacari-70605</v>
      </c>
    </row>
    <row r="483" spans="1:5" x14ac:dyDescent="0.2">
      <c r="A483" s="371" t="s">
        <v>1598</v>
      </c>
    </row>
    <row r="484" spans="1:5" x14ac:dyDescent="0.2">
      <c r="A484" s="371"/>
    </row>
    <row r="485" spans="1:5" x14ac:dyDescent="0.2">
      <c r="A485" s="371"/>
      <c r="B485" s="334" t="s">
        <v>1599</v>
      </c>
      <c r="E485" s="323" t="str">
        <f t="shared" ref="E485:E516" si="8">+CONCATENATE(A485,$E$1,B485)</f>
        <v>-Gasto de Inversión con fines lucrativos</v>
      </c>
    </row>
    <row r="486" spans="1:5" x14ac:dyDescent="0.2">
      <c r="A486" s="371">
        <v>102</v>
      </c>
      <c r="B486" s="334" t="s">
        <v>1600</v>
      </c>
      <c r="E486" s="323" t="str">
        <f t="shared" si="8"/>
        <v>102-Compra de terreno para la actividad productiva</v>
      </c>
    </row>
    <row r="487" spans="1:5" x14ac:dyDescent="0.2">
      <c r="A487" s="371">
        <v>104</v>
      </c>
      <c r="B487" s="334" t="s">
        <v>1601</v>
      </c>
      <c r="E487" s="323" t="str">
        <f t="shared" si="8"/>
        <v>104-Compra de inmueble nuevo para la actividad productiva</v>
      </c>
    </row>
    <row r="488" spans="1:5" x14ac:dyDescent="0.2">
      <c r="A488" s="371">
        <v>106</v>
      </c>
      <c r="B488" s="334" t="s">
        <v>1602</v>
      </c>
      <c r="E488" s="323" t="str">
        <f t="shared" si="8"/>
        <v>106-Compra de inmueble usado para la actividad productiva</v>
      </c>
    </row>
    <row r="489" spans="1:5" x14ac:dyDescent="0.2">
      <c r="A489" s="371">
        <v>108</v>
      </c>
      <c r="B489" s="334" t="s">
        <v>1603</v>
      </c>
      <c r="E489" s="323" t="str">
        <f t="shared" si="8"/>
        <v>108-Compra y reparación de inmueble para la actividad productiva</v>
      </c>
    </row>
    <row r="490" spans="1:5" x14ac:dyDescent="0.2">
      <c r="A490" s="371">
        <v>110</v>
      </c>
      <c r="B490" s="334" t="s">
        <v>1604</v>
      </c>
      <c r="E490" s="323" t="str">
        <f t="shared" si="8"/>
        <v>110-Reparación  de inmueble para la actividad productiva</v>
      </c>
    </row>
    <row r="491" spans="1:5" x14ac:dyDescent="0.2">
      <c r="A491" s="371">
        <v>112</v>
      </c>
      <c r="B491" s="334" t="s">
        <v>1605</v>
      </c>
      <c r="E491" s="323" t="str">
        <f t="shared" si="8"/>
        <v>112-Construcción  de inmueble para la actividad productiva</v>
      </c>
    </row>
    <row r="492" spans="1:5" x14ac:dyDescent="0.2">
      <c r="A492" s="371">
        <v>114</v>
      </c>
      <c r="B492" s="334" t="s">
        <v>1606</v>
      </c>
      <c r="E492" s="323" t="str">
        <f t="shared" si="8"/>
        <v>114-Compra de maquinaria y equipo para la actividad productiva</v>
      </c>
    </row>
    <row r="493" spans="1:5" x14ac:dyDescent="0.2">
      <c r="A493" s="371">
        <v>116</v>
      </c>
      <c r="B493" s="334" t="s">
        <v>1607</v>
      </c>
      <c r="E493" s="323" t="str">
        <f t="shared" si="8"/>
        <v>116-Construcción de vía  de transporte y/o puente</v>
      </c>
    </row>
    <row r="494" spans="1:5" x14ac:dyDescent="0.2">
      <c r="A494" s="371">
        <v>118</v>
      </c>
      <c r="B494" s="334" t="s">
        <v>1608</v>
      </c>
      <c r="E494" s="323" t="str">
        <f t="shared" si="8"/>
        <v>118-Construcción de puerto (aéreo o marítimo)</v>
      </c>
    </row>
    <row r="495" spans="1:5" x14ac:dyDescent="0.2">
      <c r="A495" s="371">
        <v>120</v>
      </c>
      <c r="B495" s="334" t="s">
        <v>1609</v>
      </c>
      <c r="E495" s="323" t="str">
        <f t="shared" si="8"/>
        <v>120-Reparación  de maquinaria y equipo para la actividad productiva</v>
      </c>
    </row>
    <row r="496" spans="1:5" x14ac:dyDescent="0.2">
      <c r="A496" s="371">
        <v>190</v>
      </c>
      <c r="B496" s="334" t="s">
        <v>1610</v>
      </c>
      <c r="E496" s="323" t="str">
        <f t="shared" si="8"/>
        <v>190-Otros gastos de  capital  para la actividad productiva</v>
      </c>
    </row>
    <row r="497" spans="1:5" x14ac:dyDescent="0.2">
      <c r="A497" s="371"/>
      <c r="B497" s="334" t="s">
        <v>1611</v>
      </c>
      <c r="E497" s="323" t="str">
        <f t="shared" si="8"/>
        <v>-Gasto de Operación con fines lucrativos</v>
      </c>
    </row>
    <row r="498" spans="1:5" x14ac:dyDescent="0.2">
      <c r="A498" s="371">
        <v>202</v>
      </c>
      <c r="B498" s="334" t="s">
        <v>68</v>
      </c>
      <c r="E498" s="323" t="str">
        <f t="shared" si="8"/>
        <v>202-Capital de trabajo</v>
      </c>
    </row>
    <row r="499" spans="1:5" x14ac:dyDescent="0.2">
      <c r="A499" s="371">
        <v>204</v>
      </c>
      <c r="B499" s="334" t="s">
        <v>1612</v>
      </c>
      <c r="E499" s="323" t="str">
        <f t="shared" si="8"/>
        <v>204-Cancelación de deudas</v>
      </c>
    </row>
    <row r="500" spans="1:5" x14ac:dyDescent="0.2">
      <c r="A500" s="334">
        <v>280</v>
      </c>
      <c r="B500" s="334" t="s">
        <v>1613</v>
      </c>
      <c r="E500" s="323" t="str">
        <f t="shared" si="8"/>
        <v>280-Gestión de regulación de precios según inciso 5) del Art. 61 de la LOSBN</v>
      </c>
    </row>
    <row r="501" spans="1:5" x14ac:dyDescent="0.2">
      <c r="A501" s="334">
        <v>281</v>
      </c>
      <c r="B501" s="334" t="s">
        <v>1614</v>
      </c>
      <c r="E501" s="323" t="str">
        <f t="shared" si="8"/>
        <v>281-Artículo 61, inciso 5) Ley 1644, Operaciones activas Instituto Costarricense Acueductos y Alcantarillados ( ICAA)</v>
      </c>
    </row>
    <row r="502" spans="1:5" x14ac:dyDescent="0.2">
      <c r="A502" s="334">
        <v>282</v>
      </c>
      <c r="B502" s="334" t="s">
        <v>1615</v>
      </c>
      <c r="E502" s="323" t="str">
        <f t="shared" si="8"/>
        <v>282-Articulo 61, inciso 5) Ley 1644, Operaciones activas Caja Costarricense de Seguro Social ( CCSS)</v>
      </c>
    </row>
    <row r="503" spans="1:5" x14ac:dyDescent="0.2">
      <c r="A503" s="334">
        <v>290</v>
      </c>
      <c r="B503" s="334" t="s">
        <v>1616</v>
      </c>
      <c r="E503" s="323" t="str">
        <f t="shared" si="8"/>
        <v>290-Otros  gastos de operación  para la actividad productiva</v>
      </c>
    </row>
    <row r="504" spans="1:5" x14ac:dyDescent="0.2">
      <c r="B504" s="334" t="s">
        <v>1617</v>
      </c>
      <c r="E504" s="323" t="str">
        <f t="shared" si="8"/>
        <v>-Gastos con fines no  lucrativos</v>
      </c>
    </row>
    <row r="505" spans="1:5" x14ac:dyDescent="0.2">
      <c r="A505" s="334">
        <v>302</v>
      </c>
      <c r="B505" s="334" t="s">
        <v>1618</v>
      </c>
      <c r="E505" s="323" t="str">
        <f t="shared" si="8"/>
        <v xml:space="preserve">302-Compra de terreno para construcción de vivienda  del deudor </v>
      </c>
    </row>
    <row r="506" spans="1:5" x14ac:dyDescent="0.2">
      <c r="A506" s="334">
        <v>304</v>
      </c>
      <c r="B506" s="334" t="s">
        <v>1619</v>
      </c>
      <c r="E506" s="323" t="str">
        <f t="shared" si="8"/>
        <v>304-Compra de terreno para construcción de vivienda de terceros sin fines comerciales</v>
      </c>
    </row>
    <row r="507" spans="1:5" x14ac:dyDescent="0.2">
      <c r="A507" s="334">
        <v>306</v>
      </c>
      <c r="B507" s="334" t="s">
        <v>1620</v>
      </c>
      <c r="E507" s="323" t="str">
        <f t="shared" si="8"/>
        <v>306-Construcción de vivienda para el  deudor</v>
      </c>
    </row>
    <row r="508" spans="1:5" x14ac:dyDescent="0.2">
      <c r="A508" s="334">
        <v>308</v>
      </c>
      <c r="B508" s="334" t="s">
        <v>1621</v>
      </c>
      <c r="E508" s="323" t="str">
        <f t="shared" si="8"/>
        <v>308-Construcción de vivienda  para  terceros sin fines comerciales</v>
      </c>
    </row>
    <row r="509" spans="1:5" x14ac:dyDescent="0.2">
      <c r="A509" s="334">
        <v>310</v>
      </c>
      <c r="B509" s="334" t="s">
        <v>1622</v>
      </c>
      <c r="E509" s="323" t="str">
        <f t="shared" si="8"/>
        <v>310-Compra y/o reparación de vivienda para el  deudor</v>
      </c>
    </row>
    <row r="510" spans="1:5" x14ac:dyDescent="0.2">
      <c r="A510" s="334">
        <v>312</v>
      </c>
      <c r="B510" s="334" t="s">
        <v>1623</v>
      </c>
      <c r="E510" s="323" t="str">
        <f t="shared" si="8"/>
        <v>312-Compra y/o reparación de vivienda  para  terceros, sin fines comerciales</v>
      </c>
    </row>
    <row r="511" spans="1:5" x14ac:dyDescent="0.2">
      <c r="A511" s="334">
        <v>314</v>
      </c>
      <c r="B511" s="334" t="s">
        <v>409</v>
      </c>
      <c r="E511" s="323" t="str">
        <f t="shared" si="8"/>
        <v>314-Viaje</v>
      </c>
    </row>
    <row r="512" spans="1:5" x14ac:dyDescent="0.2">
      <c r="A512" s="334">
        <v>316</v>
      </c>
      <c r="B512" s="334" t="s">
        <v>1624</v>
      </c>
      <c r="E512" s="323" t="str">
        <f t="shared" si="8"/>
        <v>316-Compra  y/o  reparación  de vehículos</v>
      </c>
    </row>
    <row r="513" spans="1:12" x14ac:dyDescent="0.2">
      <c r="A513" s="334">
        <v>318</v>
      </c>
      <c r="B513" s="334" t="s">
        <v>1625</v>
      </c>
      <c r="E513" s="323" t="str">
        <f t="shared" si="8"/>
        <v>318-Educación de deudor o terceros</v>
      </c>
    </row>
    <row r="514" spans="1:12" x14ac:dyDescent="0.2">
      <c r="A514" s="334">
        <v>320</v>
      </c>
      <c r="B514" s="334" t="s">
        <v>419</v>
      </c>
      <c r="E514" s="323" t="str">
        <f t="shared" si="8"/>
        <v>320-Compra de menaje de casa</v>
      </c>
    </row>
    <row r="515" spans="1:12" x14ac:dyDescent="0.2">
      <c r="A515" s="334">
        <v>322</v>
      </c>
      <c r="B515" s="334" t="s">
        <v>411</v>
      </c>
      <c r="E515" s="323" t="str">
        <f t="shared" si="8"/>
        <v>322-Servicios médicos</v>
      </c>
    </row>
    <row r="516" spans="1:12" x14ac:dyDescent="0.2">
      <c r="A516" s="334">
        <v>390</v>
      </c>
      <c r="B516" s="334" t="s">
        <v>1626</v>
      </c>
      <c r="E516" s="323" t="str">
        <f t="shared" si="8"/>
        <v>390-Otros destinos de gasto no lucrativo</v>
      </c>
    </row>
    <row r="520" spans="1:12" x14ac:dyDescent="0.2">
      <c r="A520" s="372" t="s">
        <v>1627</v>
      </c>
      <c r="B520" s="373"/>
      <c r="E520" s="323" t="s">
        <v>2117</v>
      </c>
    </row>
    <row r="521" spans="1:12" x14ac:dyDescent="0.2">
      <c r="A521" s="372"/>
      <c r="B521" s="373"/>
    </row>
    <row r="522" spans="1:12" x14ac:dyDescent="0.2">
      <c r="A522" s="374">
        <v>101</v>
      </c>
      <c r="B522" s="375" t="s">
        <v>1628</v>
      </c>
      <c r="E522" s="323" t="str">
        <f t="shared" ref="E522:E529" si="9">+CONCATENATE(A522,$E$1,B522)</f>
        <v>101-AMPARO DE POBREZA</v>
      </c>
    </row>
    <row r="523" spans="1:12" x14ac:dyDescent="0.2">
      <c r="A523" s="374">
        <v>102</v>
      </c>
      <c r="B523" s="375" t="s">
        <v>1629</v>
      </c>
      <c r="E523" s="323" t="str">
        <f t="shared" si="9"/>
        <v>102-ARBITRO</v>
      </c>
    </row>
    <row r="524" spans="1:12" x14ac:dyDescent="0.2">
      <c r="A524" s="374">
        <v>103</v>
      </c>
      <c r="B524" s="375" t="s">
        <v>1630</v>
      </c>
      <c r="E524" s="323" t="str">
        <f t="shared" si="9"/>
        <v>103-CURADOR</v>
      </c>
      <c r="L524" s="323" t="s">
        <v>1631</v>
      </c>
    </row>
    <row r="525" spans="1:12" x14ac:dyDescent="0.2">
      <c r="A525" s="374">
        <v>104</v>
      </c>
      <c r="B525" s="375" t="s">
        <v>1632</v>
      </c>
      <c r="E525" s="323" t="str">
        <f t="shared" si="9"/>
        <v>104-ESPECIALISTA EN DERECHO PUBLICO O ADMINISTRATIVO</v>
      </c>
    </row>
    <row r="526" spans="1:12" x14ac:dyDescent="0.2">
      <c r="A526" s="374">
        <v>105</v>
      </c>
      <c r="B526" s="375" t="s">
        <v>1633</v>
      </c>
      <c r="E526" s="323" t="str">
        <f t="shared" si="9"/>
        <v>105-PARTIDOR</v>
      </c>
    </row>
    <row r="527" spans="1:12" x14ac:dyDescent="0.2">
      <c r="A527" s="374">
        <v>106</v>
      </c>
      <c r="B527" s="375" t="s">
        <v>1634</v>
      </c>
      <c r="E527" s="323" t="str">
        <f t="shared" si="9"/>
        <v>106-ABOGADO</v>
      </c>
    </row>
    <row r="528" spans="1:12" x14ac:dyDescent="0.2">
      <c r="A528" s="374">
        <v>107</v>
      </c>
      <c r="B528" s="375" t="s">
        <v>1635</v>
      </c>
      <c r="E528" s="323" t="str">
        <f t="shared" si="9"/>
        <v>107-LIQUIDADOR</v>
      </c>
    </row>
    <row r="529" spans="1:5" x14ac:dyDescent="0.2">
      <c r="A529" s="374">
        <v>108</v>
      </c>
      <c r="B529" s="375" t="s">
        <v>1636</v>
      </c>
      <c r="E529" s="323" t="str">
        <f t="shared" si="9"/>
        <v>108-SINDICO</v>
      </c>
    </row>
    <row r="530" spans="1:5" x14ac:dyDescent="0.2">
      <c r="A530" s="374"/>
      <c r="B530" s="375"/>
    </row>
    <row r="531" spans="1:5" x14ac:dyDescent="0.2">
      <c r="A531" s="372" t="s">
        <v>1637</v>
      </c>
      <c r="B531" s="376"/>
      <c r="E531" s="323" t="s">
        <v>2118</v>
      </c>
    </row>
    <row r="532" spans="1:5" x14ac:dyDescent="0.2">
      <c r="A532" s="372"/>
      <c r="B532" s="376"/>
    </row>
    <row r="533" spans="1:5" x14ac:dyDescent="0.2">
      <c r="A533" s="374">
        <v>201</v>
      </c>
      <c r="B533" s="375" t="s">
        <v>1638</v>
      </c>
      <c r="E533" s="323" t="str">
        <f t="shared" ref="E533:E544" si="10">+CONCATENATE(A533,$E$1,B533)</f>
        <v>201-PERITO VALUADOR DE BIENES INMUEBLES</v>
      </c>
    </row>
    <row r="534" spans="1:5" x14ac:dyDescent="0.2">
      <c r="A534" s="374">
        <v>202</v>
      </c>
      <c r="B534" s="375" t="s">
        <v>1639</v>
      </c>
      <c r="E534" s="323" t="str">
        <f t="shared" si="10"/>
        <v>202-PERITO VALUADOR DE BIENES MUEBLES</v>
      </c>
    </row>
    <row r="535" spans="1:5" x14ac:dyDescent="0.2">
      <c r="A535" s="374">
        <v>203</v>
      </c>
      <c r="B535" s="375" t="s">
        <v>1640</v>
      </c>
      <c r="E535" s="323" t="str">
        <f t="shared" si="10"/>
        <v>203-PERITO VALUADOR DE JOYAS</v>
      </c>
    </row>
    <row r="536" spans="1:5" x14ac:dyDescent="0.2">
      <c r="A536" s="374">
        <v>204</v>
      </c>
      <c r="B536" s="375" t="s">
        <v>1641</v>
      </c>
      <c r="E536" s="323" t="str">
        <f t="shared" si="10"/>
        <v>204-PERITO VALUADOR DE OBRAS DE ARTE</v>
      </c>
    </row>
    <row r="537" spans="1:5" x14ac:dyDescent="0.2">
      <c r="A537" s="374">
        <v>205</v>
      </c>
      <c r="B537" s="375" t="s">
        <v>1642</v>
      </c>
      <c r="E537" s="323" t="str">
        <f t="shared" si="10"/>
        <v>205-PERITO VALUADOR DE SEGUROS</v>
      </c>
    </row>
    <row r="538" spans="1:5" x14ac:dyDescent="0.2">
      <c r="A538" s="374">
        <v>206</v>
      </c>
      <c r="B538" s="375" t="s">
        <v>1643</v>
      </c>
      <c r="E538" s="323" t="str">
        <f t="shared" si="10"/>
        <v>206-PERITO VALUADOR DE MAQUINARIA PESADA</v>
      </c>
    </row>
    <row r="539" spans="1:5" x14ac:dyDescent="0.2">
      <c r="A539" s="374">
        <v>207</v>
      </c>
      <c r="B539" s="375" t="s">
        <v>1644</v>
      </c>
      <c r="E539" s="323" t="str">
        <f t="shared" si="10"/>
        <v>207-PERITO VALUADOR DE AUTOMOTORES</v>
      </c>
    </row>
    <row r="540" spans="1:5" x14ac:dyDescent="0.2">
      <c r="A540" s="374">
        <v>208</v>
      </c>
      <c r="B540" s="375" t="s">
        <v>1645</v>
      </c>
      <c r="E540" s="323" t="str">
        <f t="shared" si="10"/>
        <v>208-PERITO VALUADOR DE AERONAVES</v>
      </c>
    </row>
    <row r="541" spans="1:5" x14ac:dyDescent="0.2">
      <c r="A541" s="374">
        <v>209</v>
      </c>
      <c r="B541" s="375" t="s">
        <v>1646</v>
      </c>
      <c r="E541" s="323" t="str">
        <f t="shared" si="10"/>
        <v>209-PERITO VALUADOR DE BARCOS</v>
      </c>
    </row>
    <row r="542" spans="1:5" x14ac:dyDescent="0.2">
      <c r="A542" s="374">
        <v>210</v>
      </c>
      <c r="B542" s="375" t="s">
        <v>1647</v>
      </c>
      <c r="E542" s="323" t="str">
        <f t="shared" si="10"/>
        <v>210-PERITO VALUADOR DE DAÑOS Y PERJUICIOS</v>
      </c>
    </row>
    <row r="543" spans="1:5" x14ac:dyDescent="0.2">
      <c r="A543" s="377">
        <v>211</v>
      </c>
      <c r="B543" s="378" t="s">
        <v>1648</v>
      </c>
      <c r="E543" s="323" t="str">
        <f t="shared" si="10"/>
        <v>211-EQUIPO E INSTALACIONES INDUSTRIALES</v>
      </c>
    </row>
    <row r="544" spans="1:5" x14ac:dyDescent="0.2">
      <c r="A544" s="377">
        <v>212</v>
      </c>
      <c r="B544" s="378" t="s">
        <v>1649</v>
      </c>
      <c r="E544" s="323" t="str">
        <f t="shared" si="10"/>
        <v>212-PERITO VALUADOR DE INTANGIBLES</v>
      </c>
    </row>
    <row r="545" spans="1:5" x14ac:dyDescent="0.2">
      <c r="A545" s="377"/>
      <c r="B545" s="378"/>
    </row>
    <row r="546" spans="1:5" x14ac:dyDescent="0.2">
      <c r="A546" s="372" t="s">
        <v>1650</v>
      </c>
      <c r="B546" s="376"/>
      <c r="E546" s="323" t="s">
        <v>2119</v>
      </c>
    </row>
    <row r="547" spans="1:5" x14ac:dyDescent="0.2">
      <c r="A547" s="372"/>
      <c r="B547" s="376"/>
    </row>
    <row r="548" spans="1:5" x14ac:dyDescent="0.2">
      <c r="A548" s="374">
        <v>301</v>
      </c>
      <c r="B548" s="375" t="s">
        <v>1651</v>
      </c>
      <c r="E548" s="323" t="str">
        <f t="shared" ref="E548:E569" si="11">+CONCATENATE(A548,$E$1,B548)</f>
        <v>301-AGRONOMO</v>
      </c>
    </row>
    <row r="549" spans="1:5" x14ac:dyDescent="0.2">
      <c r="A549" s="374">
        <v>302</v>
      </c>
      <c r="B549" s="375" t="s">
        <v>1652</v>
      </c>
      <c r="E549" s="323" t="str">
        <f t="shared" si="11"/>
        <v>302-ARQUITECTO</v>
      </c>
    </row>
    <row r="550" spans="1:5" x14ac:dyDescent="0.2">
      <c r="A550" s="374">
        <v>303</v>
      </c>
      <c r="B550" s="375" t="s">
        <v>1653</v>
      </c>
      <c r="E550" s="323" t="str">
        <f t="shared" si="11"/>
        <v>303-INGENIERO CATASTRAL</v>
      </c>
    </row>
    <row r="551" spans="1:5" x14ac:dyDescent="0.2">
      <c r="A551" s="374">
        <v>304</v>
      </c>
      <c r="B551" s="375" t="s">
        <v>1654</v>
      </c>
      <c r="E551" s="323" t="str">
        <f t="shared" si="11"/>
        <v>304-INGENIERO CIVIL</v>
      </c>
    </row>
    <row r="552" spans="1:5" x14ac:dyDescent="0.2">
      <c r="A552" s="374">
        <v>305</v>
      </c>
      <c r="B552" s="375" t="s">
        <v>1655</v>
      </c>
      <c r="E552" s="323" t="str">
        <f t="shared" si="11"/>
        <v>305-INGENIERO ELECTRICO</v>
      </c>
    </row>
    <row r="553" spans="1:5" x14ac:dyDescent="0.2">
      <c r="A553" s="374">
        <v>306</v>
      </c>
      <c r="B553" s="375" t="s">
        <v>1656</v>
      </c>
      <c r="E553" s="323" t="str">
        <f t="shared" si="11"/>
        <v>306-INGENIERO ELECTRONICO</v>
      </c>
    </row>
    <row r="554" spans="1:5" x14ac:dyDescent="0.2">
      <c r="A554" s="374">
        <v>307</v>
      </c>
      <c r="B554" s="375" t="s">
        <v>1657</v>
      </c>
      <c r="E554" s="323" t="str">
        <f t="shared" si="11"/>
        <v>307-INGENIERO FORESTAL</v>
      </c>
    </row>
    <row r="555" spans="1:5" x14ac:dyDescent="0.2">
      <c r="A555" s="374">
        <v>308</v>
      </c>
      <c r="B555" s="375" t="s">
        <v>1658</v>
      </c>
      <c r="E555" s="323" t="str">
        <f t="shared" si="11"/>
        <v>308-INGENIERO INDUSTRIAL</v>
      </c>
    </row>
    <row r="556" spans="1:5" x14ac:dyDescent="0.2">
      <c r="A556" s="374">
        <v>309</v>
      </c>
      <c r="B556" s="375" t="s">
        <v>1659</v>
      </c>
      <c r="E556" s="323" t="str">
        <f t="shared" si="11"/>
        <v>309-INGENIERO MECANICO</v>
      </c>
    </row>
    <row r="557" spans="1:5" x14ac:dyDescent="0.2">
      <c r="A557" s="374">
        <v>310</v>
      </c>
      <c r="B557" s="375" t="s">
        <v>1660</v>
      </c>
      <c r="E557" s="323" t="str">
        <f t="shared" si="11"/>
        <v>310-INGENIERO METALURGICO</v>
      </c>
    </row>
    <row r="558" spans="1:5" x14ac:dyDescent="0.2">
      <c r="A558" s="374">
        <v>311</v>
      </c>
      <c r="B558" s="375" t="s">
        <v>1661</v>
      </c>
      <c r="E558" s="323" t="str">
        <f t="shared" si="11"/>
        <v>311-INGENIERO QUIMICO</v>
      </c>
    </row>
    <row r="559" spans="1:5" x14ac:dyDescent="0.2">
      <c r="A559" s="374">
        <v>312</v>
      </c>
      <c r="B559" s="375" t="s">
        <v>1662</v>
      </c>
      <c r="E559" s="323" t="str">
        <f t="shared" si="11"/>
        <v>312-INGENIERO SISTEMAS</v>
      </c>
    </row>
    <row r="560" spans="1:5" x14ac:dyDescent="0.2">
      <c r="A560" s="374">
        <v>313</v>
      </c>
      <c r="B560" s="375" t="s">
        <v>1663</v>
      </c>
      <c r="E560" s="323" t="str">
        <f t="shared" si="11"/>
        <v>313-INGENIERO AGRICOLA</v>
      </c>
    </row>
    <row r="561" spans="1:5" x14ac:dyDescent="0.2">
      <c r="A561" s="374">
        <v>314</v>
      </c>
      <c r="B561" s="375" t="s">
        <v>1664</v>
      </c>
      <c r="E561" s="323" t="str">
        <f t="shared" si="11"/>
        <v>314-INGENIERO GEOGRAFO</v>
      </c>
    </row>
    <row r="562" spans="1:5" x14ac:dyDescent="0.2">
      <c r="A562" s="374">
        <v>315</v>
      </c>
      <c r="B562" s="375" t="s">
        <v>1665</v>
      </c>
      <c r="E562" s="323" t="str">
        <f t="shared" si="11"/>
        <v>315-INGENIERO EN VIAS Y TRANSPORTES</v>
      </c>
    </row>
    <row r="563" spans="1:5" x14ac:dyDescent="0.2">
      <c r="A563" s="374">
        <v>316</v>
      </c>
      <c r="B563" s="375" t="s">
        <v>1666</v>
      </c>
      <c r="E563" s="323" t="str">
        <f t="shared" si="11"/>
        <v>316-TOPOGRAFO</v>
      </c>
    </row>
    <row r="564" spans="1:5" x14ac:dyDescent="0.2">
      <c r="A564" s="374">
        <v>317</v>
      </c>
      <c r="B564" s="375" t="s">
        <v>1667</v>
      </c>
      <c r="E564" s="323" t="str">
        <f t="shared" si="11"/>
        <v>317-INGENIERO DE PETROLEOS</v>
      </c>
    </row>
    <row r="565" spans="1:5" x14ac:dyDescent="0.2">
      <c r="A565" s="374">
        <v>318</v>
      </c>
      <c r="B565" s="375" t="s">
        <v>1668</v>
      </c>
      <c r="E565" s="323" t="str">
        <f t="shared" si="11"/>
        <v>318-AGROLOGO</v>
      </c>
    </row>
    <row r="566" spans="1:5" x14ac:dyDescent="0.2">
      <c r="A566" s="374">
        <v>319</v>
      </c>
      <c r="B566" s="375" t="s">
        <v>1669</v>
      </c>
      <c r="E566" s="323" t="str">
        <f t="shared" si="11"/>
        <v>319-INGENIERO SANITARIO</v>
      </c>
    </row>
    <row r="567" spans="1:5" x14ac:dyDescent="0.2">
      <c r="A567" s="374">
        <v>320</v>
      </c>
      <c r="B567" s="375" t="s">
        <v>1670</v>
      </c>
      <c r="E567" s="323" t="str">
        <f t="shared" si="11"/>
        <v>320-INGENIERO EN AUTOMATIZACION INDUSTRIAL</v>
      </c>
    </row>
    <row r="568" spans="1:5" x14ac:dyDescent="0.2">
      <c r="A568" s="374">
        <v>321</v>
      </c>
      <c r="B568" s="375" t="s">
        <v>1671</v>
      </c>
      <c r="E568" s="323" t="str">
        <f t="shared" si="11"/>
        <v>321-INGENIERO EN MINAS</v>
      </c>
    </row>
    <row r="569" spans="1:5" x14ac:dyDescent="0.2">
      <c r="A569" s="374">
        <v>322</v>
      </c>
      <c r="B569" s="375" t="s">
        <v>1672</v>
      </c>
      <c r="E569" s="323" t="str">
        <f t="shared" si="11"/>
        <v>322-INGENIERO FINANCIERO</v>
      </c>
    </row>
    <row r="570" spans="1:5" x14ac:dyDescent="0.2">
      <c r="A570" s="374"/>
      <c r="B570" s="375"/>
    </row>
    <row r="571" spans="1:5" x14ac:dyDescent="0.2">
      <c r="A571" s="372" t="s">
        <v>1673</v>
      </c>
      <c r="B571" s="376"/>
      <c r="E571" s="323" t="s">
        <v>2120</v>
      </c>
    </row>
    <row r="572" spans="1:5" x14ac:dyDescent="0.2">
      <c r="A572" s="372"/>
      <c r="B572" s="376"/>
    </row>
    <row r="573" spans="1:5" x14ac:dyDescent="0.2">
      <c r="A573" s="374">
        <v>401</v>
      </c>
      <c r="B573" s="375" t="s">
        <v>1674</v>
      </c>
      <c r="E573" s="323" t="str">
        <f t="shared" ref="E573:E615" si="12">+CONCATENATE(A573,$E$1,B573)</f>
        <v>401-AGRIMENSOR</v>
      </c>
    </row>
    <row r="574" spans="1:5" x14ac:dyDescent="0.2">
      <c r="A574" s="374">
        <v>402</v>
      </c>
      <c r="B574" s="375" t="s">
        <v>1675</v>
      </c>
      <c r="E574" s="323" t="str">
        <f t="shared" si="12"/>
        <v>402-DIBUJANTE TECNICO</v>
      </c>
    </row>
    <row r="575" spans="1:5" x14ac:dyDescent="0.2">
      <c r="A575" s="374">
        <v>403</v>
      </c>
      <c r="B575" s="375" t="s">
        <v>1676</v>
      </c>
      <c r="E575" s="323" t="str">
        <f t="shared" si="12"/>
        <v>403-TECNICO EN DISEÑO INDUSTRIAL</v>
      </c>
    </row>
    <row r="576" spans="1:5" x14ac:dyDescent="0.2">
      <c r="A576" s="374">
        <v>404</v>
      </c>
      <c r="B576" s="375" t="s">
        <v>1677</v>
      </c>
      <c r="E576" s="323" t="str">
        <f t="shared" si="12"/>
        <v>404-TECNICO EN ELECTRICIDAD</v>
      </c>
    </row>
    <row r="577" spans="1:5" x14ac:dyDescent="0.2">
      <c r="A577" s="374">
        <v>405</v>
      </c>
      <c r="B577" s="375" t="s">
        <v>1678</v>
      </c>
      <c r="E577" s="323" t="str">
        <f t="shared" si="12"/>
        <v>405-EXPERTO AGRICOLA</v>
      </c>
    </row>
    <row r="578" spans="1:5" x14ac:dyDescent="0.2">
      <c r="A578" s="374">
        <v>406</v>
      </c>
      <c r="B578" s="375" t="s">
        <v>1679</v>
      </c>
      <c r="E578" s="323" t="str">
        <f t="shared" si="12"/>
        <v>406-EXPERTO GANADERO</v>
      </c>
    </row>
    <row r="579" spans="1:5" x14ac:dyDescent="0.2">
      <c r="A579" s="374">
        <v>407</v>
      </c>
      <c r="B579" s="375" t="s">
        <v>1680</v>
      </c>
      <c r="E579" s="323" t="str">
        <f t="shared" si="12"/>
        <v>407-FOTOGRAFO</v>
      </c>
    </row>
    <row r="580" spans="1:5" x14ac:dyDescent="0.2">
      <c r="A580" s="374">
        <v>408</v>
      </c>
      <c r="B580" s="375" t="s">
        <v>1681</v>
      </c>
      <c r="E580" s="323" t="str">
        <f t="shared" si="12"/>
        <v>408-GRAFOLOGO</v>
      </c>
    </row>
    <row r="581" spans="1:5" x14ac:dyDescent="0.2">
      <c r="A581" s="374">
        <v>409</v>
      </c>
      <c r="B581" s="375" t="s">
        <v>1682</v>
      </c>
      <c r="E581" s="323" t="str">
        <f t="shared" si="12"/>
        <v>409-TECNICO EN LATONERIA Y PINTURA</v>
      </c>
    </row>
    <row r="582" spans="1:5" x14ac:dyDescent="0.2">
      <c r="A582" s="374">
        <v>410</v>
      </c>
      <c r="B582" s="375" t="s">
        <v>1683</v>
      </c>
      <c r="E582" s="323" t="str">
        <f t="shared" si="12"/>
        <v>410-MECANICO AUTOMOTRIZ</v>
      </c>
    </row>
    <row r="583" spans="1:5" x14ac:dyDescent="0.2">
      <c r="A583" s="374">
        <v>411</v>
      </c>
      <c r="B583" s="375" t="s">
        <v>1684</v>
      </c>
      <c r="E583" s="323" t="str">
        <f t="shared" si="12"/>
        <v>411-MECANICO INDUSTRIAL</v>
      </c>
    </row>
    <row r="584" spans="1:5" x14ac:dyDescent="0.2">
      <c r="A584" s="374">
        <v>412</v>
      </c>
      <c r="B584" s="375" t="s">
        <v>1685</v>
      </c>
      <c r="E584" s="323" t="str">
        <f t="shared" si="12"/>
        <v>412-TECNICO EN COMUNICACIONES</v>
      </c>
    </row>
    <row r="585" spans="1:5" x14ac:dyDescent="0.2">
      <c r="A585" s="374">
        <v>413</v>
      </c>
      <c r="B585" s="375" t="s">
        <v>1686</v>
      </c>
      <c r="E585" s="323" t="str">
        <f t="shared" si="12"/>
        <v>413-TECNICO EN  INGENIERIA INDUSTRIAL</v>
      </c>
    </row>
    <row r="586" spans="1:5" x14ac:dyDescent="0.2">
      <c r="A586" s="374">
        <v>414</v>
      </c>
      <c r="B586" s="375" t="s">
        <v>1687</v>
      </c>
      <c r="E586" s="323" t="str">
        <f t="shared" si="12"/>
        <v>414-TECNICO EN SISTEMAS</v>
      </c>
    </row>
    <row r="587" spans="1:5" x14ac:dyDescent="0.2">
      <c r="A587" s="374">
        <v>415</v>
      </c>
      <c r="B587" s="375" t="s">
        <v>1688</v>
      </c>
      <c r="E587" s="323" t="str">
        <f t="shared" si="12"/>
        <v>415-TECNICO EN ADMINISTRACION DE EMPRESAS</v>
      </c>
    </row>
    <row r="588" spans="1:5" x14ac:dyDescent="0.2">
      <c r="A588" s="374">
        <v>416</v>
      </c>
      <c r="B588" s="375" t="s">
        <v>1689</v>
      </c>
      <c r="E588" s="323" t="str">
        <f t="shared" si="12"/>
        <v>416-TECNICO QUIMICO</v>
      </c>
    </row>
    <row r="589" spans="1:5" x14ac:dyDescent="0.2">
      <c r="A589" s="374">
        <v>417</v>
      </c>
      <c r="B589" s="375" t="s">
        <v>1690</v>
      </c>
      <c r="E589" s="323" t="str">
        <f t="shared" si="12"/>
        <v>417-TECNICO EN ARTES GRAFICAS</v>
      </c>
    </row>
    <row r="590" spans="1:5" x14ac:dyDescent="0.2">
      <c r="A590" s="374">
        <v>418</v>
      </c>
      <c r="B590" s="375" t="s">
        <v>1691</v>
      </c>
      <c r="E590" s="323" t="str">
        <f t="shared" si="12"/>
        <v>418-EXPERTO EN COMERCIO BANCARIO</v>
      </c>
    </row>
    <row r="591" spans="1:5" x14ac:dyDescent="0.2">
      <c r="A591" s="374">
        <v>419</v>
      </c>
      <c r="B591" s="375" t="s">
        <v>1692</v>
      </c>
      <c r="E591" s="323" t="str">
        <f t="shared" si="12"/>
        <v>419-MECANICO DENTAL</v>
      </c>
    </row>
    <row r="592" spans="1:5" x14ac:dyDescent="0.2">
      <c r="A592" s="374">
        <v>420</v>
      </c>
      <c r="B592" s="375" t="s">
        <v>1693</v>
      </c>
      <c r="E592" s="323" t="str">
        <f t="shared" si="12"/>
        <v>420-TECNICO ELECTRONICO</v>
      </c>
    </row>
    <row r="593" spans="1:5" x14ac:dyDescent="0.2">
      <c r="A593" s="374">
        <v>421</v>
      </c>
      <c r="B593" s="375" t="s">
        <v>1694</v>
      </c>
      <c r="E593" s="323" t="str">
        <f t="shared" si="12"/>
        <v>421-TECNICO EN PUBLICIDAD</v>
      </c>
    </row>
    <row r="594" spans="1:5" x14ac:dyDescent="0.2">
      <c r="A594" s="374">
        <v>422</v>
      </c>
      <c r="B594" s="375" t="s">
        <v>1695</v>
      </c>
      <c r="E594" s="323" t="str">
        <f t="shared" si="12"/>
        <v>422-TECNICO EN CONTABILIDAD Y FINANZAS</v>
      </c>
    </row>
    <row r="595" spans="1:5" x14ac:dyDescent="0.2">
      <c r="A595" s="374">
        <v>423</v>
      </c>
      <c r="B595" s="375" t="s">
        <v>1696</v>
      </c>
      <c r="E595" s="323" t="str">
        <f t="shared" si="12"/>
        <v>423-TECNICO TOPOGRAFO</v>
      </c>
    </row>
    <row r="596" spans="1:5" x14ac:dyDescent="0.2">
      <c r="A596" s="374">
        <v>424</v>
      </c>
      <c r="B596" s="375" t="s">
        <v>1697</v>
      </c>
      <c r="E596" s="323" t="str">
        <f t="shared" si="12"/>
        <v>424-TECNICO EN COMERCIO EXTERIOR</v>
      </c>
    </row>
    <row r="597" spans="1:5" x14ac:dyDescent="0.2">
      <c r="A597" s="374">
        <v>425</v>
      </c>
      <c r="B597" s="375" t="s">
        <v>1698</v>
      </c>
      <c r="E597" s="323" t="str">
        <f t="shared" si="12"/>
        <v>425-TECNICO TEXTIL</v>
      </c>
    </row>
    <row r="598" spans="1:5" x14ac:dyDescent="0.2">
      <c r="A598" s="374">
        <v>426</v>
      </c>
      <c r="B598" s="375" t="s">
        <v>1699</v>
      </c>
      <c r="E598" s="323" t="str">
        <f t="shared" si="12"/>
        <v>426-TECNICO CONSTRUCTOR</v>
      </c>
    </row>
    <row r="599" spans="1:5" x14ac:dyDescent="0.2">
      <c r="A599" s="374">
        <v>427</v>
      </c>
      <c r="B599" s="375" t="s">
        <v>1700</v>
      </c>
      <c r="E599" s="323" t="str">
        <f t="shared" si="12"/>
        <v>427-TECNICO EN ADMINISTRACION BANCARIA</v>
      </c>
    </row>
    <row r="600" spans="1:5" x14ac:dyDescent="0.2">
      <c r="A600" s="374">
        <v>428</v>
      </c>
      <c r="B600" s="375" t="s">
        <v>1701</v>
      </c>
      <c r="E600" s="323" t="str">
        <f t="shared" si="12"/>
        <v>428-DELINEANTE DE ARQUITECTURA E INGENIERIA</v>
      </c>
    </row>
    <row r="601" spans="1:5" x14ac:dyDescent="0.2">
      <c r="A601" s="374">
        <v>429</v>
      </c>
      <c r="B601" s="375" t="s">
        <v>1702</v>
      </c>
      <c r="E601" s="323" t="str">
        <f t="shared" si="12"/>
        <v>429-INSTRUMENTADOR(A) QUIRURGICO(A)</v>
      </c>
    </row>
    <row r="602" spans="1:5" x14ac:dyDescent="0.2">
      <c r="A602" s="374">
        <v>430</v>
      </c>
      <c r="B602" s="375" t="s">
        <v>1703</v>
      </c>
      <c r="E602" s="323" t="str">
        <f t="shared" si="12"/>
        <v>430-TECNICO EN TELEFONIA FIJA</v>
      </c>
    </row>
    <row r="603" spans="1:5" x14ac:dyDescent="0.2">
      <c r="A603" s="374">
        <v>431</v>
      </c>
      <c r="B603" s="375" t="s">
        <v>1704</v>
      </c>
      <c r="E603" s="323" t="str">
        <f t="shared" si="12"/>
        <v>431-TECNICO EN ADMINISTRACION DE EMPRESAS PUBLICAS</v>
      </c>
    </row>
    <row r="604" spans="1:5" x14ac:dyDescent="0.2">
      <c r="A604" s="374">
        <v>432</v>
      </c>
      <c r="B604" s="375" t="s">
        <v>1705</v>
      </c>
      <c r="E604" s="323" t="str">
        <f t="shared" si="12"/>
        <v>432-EXPERTO EN IDENTIFICACION DE VEHICULOS</v>
      </c>
    </row>
    <row r="605" spans="1:5" x14ac:dyDescent="0.2">
      <c r="A605" s="374">
        <v>433</v>
      </c>
      <c r="B605" s="375" t="s">
        <v>1706</v>
      </c>
      <c r="E605" s="323" t="str">
        <f t="shared" si="12"/>
        <v>433-INSTRUCTOR AERONAUTICO</v>
      </c>
    </row>
    <row r="606" spans="1:5" x14ac:dyDescent="0.2">
      <c r="A606" s="374">
        <v>434</v>
      </c>
      <c r="B606" s="375" t="s">
        <v>1707</v>
      </c>
      <c r="E606" s="323" t="str">
        <f t="shared" si="12"/>
        <v>434-TECNOLOGO EN OBRAS CIVILES</v>
      </c>
    </row>
    <row r="607" spans="1:5" x14ac:dyDescent="0.2">
      <c r="A607" s="374">
        <v>435</v>
      </c>
      <c r="B607" s="375" t="s">
        <v>1708</v>
      </c>
      <c r="E607" s="323" t="str">
        <f t="shared" si="12"/>
        <v>435-TECNICO EN TELEFONIA CELULAR</v>
      </c>
    </row>
    <row r="608" spans="1:5" x14ac:dyDescent="0.2">
      <c r="A608" s="374">
        <v>436</v>
      </c>
      <c r="B608" s="375" t="s">
        <v>1709</v>
      </c>
      <c r="E608" s="323" t="str">
        <f t="shared" si="12"/>
        <v>436-TECNICO EN EQUIPOS DE COMUNICACION CELULAR</v>
      </c>
    </row>
    <row r="609" spans="1:5" x14ac:dyDescent="0.2">
      <c r="A609" s="377">
        <v>437</v>
      </c>
      <c r="B609" s="378" t="s">
        <v>1710</v>
      </c>
      <c r="E609" s="323" t="str">
        <f t="shared" si="12"/>
        <v>437-ESTETICISTA</v>
      </c>
    </row>
    <row r="610" spans="1:5" x14ac:dyDescent="0.2">
      <c r="A610" s="377">
        <v>438</v>
      </c>
      <c r="B610" s="378" t="s">
        <v>1711</v>
      </c>
      <c r="E610" s="323" t="str">
        <f t="shared" si="12"/>
        <v>438-PSÍQUICO</v>
      </c>
    </row>
    <row r="611" spans="1:5" x14ac:dyDescent="0.2">
      <c r="A611" s="377">
        <v>439</v>
      </c>
      <c r="B611" s="378" t="s">
        <v>1712</v>
      </c>
      <c r="E611" s="323" t="str">
        <f t="shared" si="12"/>
        <v>439-FARMACÉUTICO HOMEÓPATA</v>
      </c>
    </row>
    <row r="612" spans="1:5" x14ac:dyDescent="0.2">
      <c r="A612" s="377">
        <v>440</v>
      </c>
      <c r="B612" s="378" t="s">
        <v>1713</v>
      </c>
      <c r="E612" s="323" t="str">
        <f t="shared" si="12"/>
        <v>440-AUXILIAR DE FARMACIA HOMEÓPATICA</v>
      </c>
    </row>
    <row r="613" spans="1:5" x14ac:dyDescent="0.2">
      <c r="A613" s="377">
        <v>441</v>
      </c>
      <c r="B613" s="378" t="s">
        <v>1714</v>
      </c>
      <c r="E613" s="323" t="str">
        <f t="shared" si="12"/>
        <v>441-EXPERTO FINANCIERO</v>
      </c>
    </row>
    <row r="614" spans="1:5" x14ac:dyDescent="0.2">
      <c r="A614" s="377">
        <v>442</v>
      </c>
      <c r="B614" s="378" t="s">
        <v>1715</v>
      </c>
      <c r="E614" s="323" t="str">
        <f t="shared" si="12"/>
        <v>442-EXPERTO ASESOR EN MERCADEO</v>
      </c>
    </row>
    <row r="615" spans="1:5" x14ac:dyDescent="0.2">
      <c r="A615" s="377">
        <v>443</v>
      </c>
      <c r="B615" s="378" t="s">
        <v>1716</v>
      </c>
      <c r="E615" s="323" t="str">
        <f t="shared" si="12"/>
        <v>443-TECNICO EN ALIMENTOS</v>
      </c>
    </row>
    <row r="616" spans="1:5" x14ac:dyDescent="0.2">
      <c r="A616" s="377"/>
      <c r="B616" s="378"/>
    </row>
    <row r="617" spans="1:5" x14ac:dyDescent="0.2">
      <c r="A617" s="372" t="s">
        <v>1717</v>
      </c>
      <c r="B617" s="376"/>
      <c r="E617" s="323" t="s">
        <v>2121</v>
      </c>
    </row>
    <row r="618" spans="1:5" x14ac:dyDescent="0.2">
      <c r="A618" s="372"/>
      <c r="B618" s="376"/>
    </row>
    <row r="619" spans="1:5" x14ac:dyDescent="0.2">
      <c r="A619" s="374">
        <v>501</v>
      </c>
      <c r="B619" s="375" t="s">
        <v>1718</v>
      </c>
      <c r="E619" s="323" t="str">
        <f t="shared" ref="E619:E659" si="13">+CONCATENATE(A619,$E$1,B619)</f>
        <v>501-ADMINISTRADOR DE EMPRESAS</v>
      </c>
    </row>
    <row r="620" spans="1:5" x14ac:dyDescent="0.2">
      <c r="A620" s="374">
        <v>502</v>
      </c>
      <c r="B620" s="375" t="s">
        <v>1719</v>
      </c>
      <c r="E620" s="323" t="str">
        <f t="shared" si="13"/>
        <v>502-CALCULISTA ACTUARIAL</v>
      </c>
    </row>
    <row r="621" spans="1:5" x14ac:dyDescent="0.2">
      <c r="A621" s="374">
        <v>503</v>
      </c>
      <c r="B621" s="375" t="s">
        <v>1720</v>
      </c>
      <c r="E621" s="323" t="str">
        <f t="shared" si="13"/>
        <v>503-CONTADOR PUBLICO</v>
      </c>
    </row>
    <row r="622" spans="1:5" x14ac:dyDescent="0.2">
      <c r="A622" s="374">
        <v>504</v>
      </c>
      <c r="B622" s="375" t="s">
        <v>1721</v>
      </c>
      <c r="E622" s="323" t="str">
        <f t="shared" si="13"/>
        <v>504-CRIMINALISTA</v>
      </c>
    </row>
    <row r="623" spans="1:5" x14ac:dyDescent="0.2">
      <c r="A623" s="374">
        <v>505</v>
      </c>
      <c r="B623" s="375" t="s">
        <v>1722</v>
      </c>
      <c r="E623" s="323" t="str">
        <f t="shared" si="13"/>
        <v>505-ECONOMISTA</v>
      </c>
    </row>
    <row r="624" spans="1:5" x14ac:dyDescent="0.2">
      <c r="A624" s="374">
        <v>506</v>
      </c>
      <c r="B624" s="375" t="s">
        <v>1723</v>
      </c>
      <c r="E624" s="323" t="str">
        <f t="shared" si="13"/>
        <v>506-MARCAS Y PATENTES</v>
      </c>
    </row>
    <row r="625" spans="1:5" x14ac:dyDescent="0.2">
      <c r="A625" s="374">
        <v>507</v>
      </c>
      <c r="B625" s="375" t="s">
        <v>1724</v>
      </c>
      <c r="E625" s="323" t="str">
        <f t="shared" si="13"/>
        <v>507-ODONTOLOGO</v>
      </c>
    </row>
    <row r="626" spans="1:5" x14ac:dyDescent="0.2">
      <c r="A626" s="374">
        <v>508</v>
      </c>
      <c r="B626" s="375" t="s">
        <v>1725</v>
      </c>
      <c r="E626" s="323" t="str">
        <f t="shared" si="13"/>
        <v>508-QUIMICO</v>
      </c>
    </row>
    <row r="627" spans="1:5" x14ac:dyDescent="0.2">
      <c r="A627" s="374">
        <v>509</v>
      </c>
      <c r="B627" s="375" t="s">
        <v>1726</v>
      </c>
      <c r="E627" s="323" t="str">
        <f t="shared" si="13"/>
        <v>509-SICOLOGO</v>
      </c>
    </row>
    <row r="628" spans="1:5" x14ac:dyDescent="0.2">
      <c r="A628" s="374">
        <v>510</v>
      </c>
      <c r="B628" s="375" t="s">
        <v>1727</v>
      </c>
      <c r="E628" s="323" t="str">
        <f t="shared" si="13"/>
        <v>510-VETERINARIO</v>
      </c>
    </row>
    <row r="629" spans="1:5" x14ac:dyDescent="0.2">
      <c r="A629" s="374">
        <v>511</v>
      </c>
      <c r="B629" s="375" t="s">
        <v>1728</v>
      </c>
      <c r="E629" s="323" t="str">
        <f t="shared" si="13"/>
        <v>511-GEOLOGO</v>
      </c>
    </row>
    <row r="630" spans="1:5" x14ac:dyDescent="0.2">
      <c r="A630" s="374">
        <v>512</v>
      </c>
      <c r="B630" s="375" t="s">
        <v>1729</v>
      </c>
      <c r="E630" s="323" t="str">
        <f t="shared" si="13"/>
        <v>512-FISIOTERAPISTA</v>
      </c>
    </row>
    <row r="631" spans="1:5" x14ac:dyDescent="0.2">
      <c r="A631" s="374">
        <v>513</v>
      </c>
      <c r="B631" s="375" t="s">
        <v>1730</v>
      </c>
      <c r="E631" s="323" t="str">
        <f t="shared" si="13"/>
        <v>513-ZOOTECNISTA</v>
      </c>
    </row>
    <row r="632" spans="1:5" x14ac:dyDescent="0.2">
      <c r="A632" s="374">
        <v>514</v>
      </c>
      <c r="B632" s="375" t="s">
        <v>1731</v>
      </c>
      <c r="E632" s="323" t="str">
        <f t="shared" si="13"/>
        <v>514-DACTILOSCOPISTA</v>
      </c>
    </row>
    <row r="633" spans="1:5" x14ac:dyDescent="0.2">
      <c r="A633" s="374">
        <v>515</v>
      </c>
      <c r="B633" s="375" t="s">
        <v>1732</v>
      </c>
      <c r="E633" s="323" t="str">
        <f t="shared" si="13"/>
        <v>515-ESPECIALISTA EN EDUCACION ESPECIAL</v>
      </c>
    </row>
    <row r="634" spans="1:5" x14ac:dyDescent="0.2">
      <c r="A634" s="374">
        <v>516</v>
      </c>
      <c r="B634" s="375" t="s">
        <v>1733</v>
      </c>
      <c r="E634" s="323" t="str">
        <f t="shared" si="13"/>
        <v>516-ESPECIALISTA EN TERAPIA DE LENGUAJE</v>
      </c>
    </row>
    <row r="635" spans="1:5" x14ac:dyDescent="0.2">
      <c r="A635" s="374">
        <v>517</v>
      </c>
      <c r="B635" s="375" t="s">
        <v>1734</v>
      </c>
      <c r="E635" s="323" t="str">
        <f t="shared" si="13"/>
        <v>517-ESPECIALISTA EN SALUD/TERAPIA OCUPACIONAL</v>
      </c>
    </row>
    <row r="636" spans="1:5" x14ac:dyDescent="0.2">
      <c r="A636" s="374">
        <v>518</v>
      </c>
      <c r="B636" s="375" t="s">
        <v>1735</v>
      </c>
      <c r="E636" s="323" t="str">
        <f t="shared" si="13"/>
        <v>518-GENETISTA</v>
      </c>
    </row>
    <row r="637" spans="1:5" x14ac:dyDescent="0.2">
      <c r="A637" s="374">
        <v>519</v>
      </c>
      <c r="B637" s="375" t="s">
        <v>1736</v>
      </c>
      <c r="E637" s="323" t="str">
        <f t="shared" si="13"/>
        <v>519-TRABAJADOR SOCIAL</v>
      </c>
    </row>
    <row r="638" spans="1:5" x14ac:dyDescent="0.2">
      <c r="A638" s="374">
        <v>520</v>
      </c>
      <c r="B638" s="375" t="s">
        <v>1737</v>
      </c>
      <c r="E638" s="323" t="str">
        <f t="shared" si="13"/>
        <v>520-ESPECIALISTA EN MEDIO AMBIENTE</v>
      </c>
    </row>
    <row r="639" spans="1:5" x14ac:dyDescent="0.2">
      <c r="A639" s="374">
        <v>521</v>
      </c>
      <c r="B639" s="375" t="s">
        <v>1738</v>
      </c>
      <c r="E639" s="323" t="str">
        <f t="shared" si="13"/>
        <v>521-EXPERTO ASESOR EN IMPUESTOS</v>
      </c>
    </row>
    <row r="640" spans="1:5" x14ac:dyDescent="0.2">
      <c r="A640" s="374">
        <v>522</v>
      </c>
      <c r="B640" s="375" t="s">
        <v>1739</v>
      </c>
      <c r="E640" s="323" t="str">
        <f t="shared" si="13"/>
        <v>522-ESPECIALISTA EN TERAPIA RESPIRATORIA</v>
      </c>
    </row>
    <row r="641" spans="1:5" x14ac:dyDescent="0.2">
      <c r="A641" s="374">
        <v>523</v>
      </c>
      <c r="B641" s="375" t="s">
        <v>1740</v>
      </c>
      <c r="E641" s="323" t="str">
        <f t="shared" si="13"/>
        <v>523-ESPECIALISTA EN ADMINISTRACION EN ALTAS FINANZAS</v>
      </c>
    </row>
    <row r="642" spans="1:5" x14ac:dyDescent="0.2">
      <c r="A642" s="374">
        <v>524</v>
      </c>
      <c r="B642" s="375" t="s">
        <v>1741</v>
      </c>
      <c r="E642" s="323" t="str">
        <f t="shared" si="13"/>
        <v>524-BIOLOGO</v>
      </c>
    </row>
    <row r="643" spans="1:5" x14ac:dyDescent="0.2">
      <c r="A643" s="374">
        <v>525</v>
      </c>
      <c r="B643" s="375" t="s">
        <v>1742</v>
      </c>
      <c r="E643" s="323" t="str">
        <f t="shared" si="13"/>
        <v>525-ESPECIALISTA GERENCIA EN SERVICIO DE SALUD</v>
      </c>
    </row>
    <row r="644" spans="1:5" x14ac:dyDescent="0.2">
      <c r="A644" s="374">
        <v>526</v>
      </c>
      <c r="B644" s="375" t="s">
        <v>1743</v>
      </c>
      <c r="E644" s="323" t="str">
        <f t="shared" si="13"/>
        <v>526-ESPECIALISTA AUDITORIA EN CALIDAD DE LA SALUD</v>
      </c>
    </row>
    <row r="645" spans="1:5" x14ac:dyDescent="0.2">
      <c r="A645" s="374">
        <v>527</v>
      </c>
      <c r="B645" s="375" t="s">
        <v>1744</v>
      </c>
      <c r="E645" s="323" t="str">
        <f t="shared" si="13"/>
        <v>527-MAGISTER EN ADMINISTRACION</v>
      </c>
    </row>
    <row r="646" spans="1:5" x14ac:dyDescent="0.2">
      <c r="A646" s="374">
        <v>528</v>
      </c>
      <c r="B646" s="375" t="s">
        <v>1745</v>
      </c>
      <c r="E646" s="323" t="str">
        <f t="shared" si="13"/>
        <v>528-MAGISTER EN ECONOMIA</v>
      </c>
    </row>
    <row r="647" spans="1:5" x14ac:dyDescent="0.2">
      <c r="A647" s="374">
        <v>529</v>
      </c>
      <c r="B647" s="375" t="s">
        <v>1746</v>
      </c>
      <c r="E647" s="323" t="str">
        <f t="shared" si="13"/>
        <v>529-ESPECIALISTA EN MATEMATICA FINANCIERA</v>
      </c>
    </row>
    <row r="648" spans="1:5" x14ac:dyDescent="0.2">
      <c r="A648" s="374">
        <v>530</v>
      </c>
      <c r="B648" s="375" t="s">
        <v>1747</v>
      </c>
      <c r="E648" s="323" t="str">
        <f t="shared" si="13"/>
        <v>530-ESPECIALISTA EN COMUNICACIONES</v>
      </c>
    </row>
    <row r="649" spans="1:5" x14ac:dyDescent="0.2">
      <c r="A649" s="374">
        <v>531</v>
      </c>
      <c r="B649" s="375" t="s">
        <v>1748</v>
      </c>
      <c r="E649" s="323" t="str">
        <f t="shared" si="13"/>
        <v>531-ESPECIALISTA EN UPAC / UVR</v>
      </c>
    </row>
    <row r="650" spans="1:5" x14ac:dyDescent="0.2">
      <c r="A650" s="377">
        <v>532</v>
      </c>
      <c r="B650" s="378" t="s">
        <v>1749</v>
      </c>
      <c r="E650" s="323" t="str">
        <f t="shared" si="13"/>
        <v>532-ESPECIALISTA EN SANEAMIENTO AMBIENTAL</v>
      </c>
    </row>
    <row r="651" spans="1:5" x14ac:dyDescent="0.2">
      <c r="A651" s="377">
        <v>533</v>
      </c>
      <c r="B651" s="378" t="s">
        <v>1750</v>
      </c>
      <c r="E651" s="323" t="str">
        <f t="shared" si="13"/>
        <v>533-ADMINISTRADOR PUBLICO</v>
      </c>
    </row>
    <row r="652" spans="1:5" x14ac:dyDescent="0.2">
      <c r="A652" s="377">
        <v>534</v>
      </c>
      <c r="B652" s="378" t="s">
        <v>1751</v>
      </c>
      <c r="E652" s="323" t="str">
        <f t="shared" si="13"/>
        <v>534-EXPERTO AVALUADOR DE INTANGIBLES</v>
      </c>
    </row>
    <row r="653" spans="1:5" x14ac:dyDescent="0.2">
      <c r="A653" s="377">
        <v>535</v>
      </c>
      <c r="B653" s="378" t="s">
        <v>1714</v>
      </c>
      <c r="E653" s="323" t="str">
        <f t="shared" si="13"/>
        <v>535-EXPERTO FINANCIERO</v>
      </c>
    </row>
    <row r="654" spans="1:5" x14ac:dyDescent="0.2">
      <c r="A654" s="377">
        <v>536</v>
      </c>
      <c r="B654" s="378" t="s">
        <v>1715</v>
      </c>
      <c r="E654" s="323" t="str">
        <f t="shared" si="13"/>
        <v>536-EXPERTO ASESOR EN MERCADEO</v>
      </c>
    </row>
    <row r="655" spans="1:5" x14ac:dyDescent="0.2">
      <c r="A655" s="377">
        <v>537</v>
      </c>
      <c r="B655" s="378" t="s">
        <v>1752</v>
      </c>
      <c r="E655" s="323" t="str">
        <f t="shared" si="13"/>
        <v>537-ADMINISTRATIVO</v>
      </c>
    </row>
    <row r="656" spans="1:5" x14ac:dyDescent="0.2">
      <c r="A656" s="377">
        <v>538</v>
      </c>
      <c r="B656" s="378" t="s">
        <v>1753</v>
      </c>
      <c r="E656" s="323" t="str">
        <f t="shared" si="13"/>
        <v>538-ALERGOLOGO</v>
      </c>
    </row>
    <row r="657" spans="1:5" x14ac:dyDescent="0.2">
      <c r="A657" s="377">
        <v>539</v>
      </c>
      <c r="B657" s="378" t="s">
        <v>1754</v>
      </c>
      <c r="E657" s="323" t="str">
        <f t="shared" si="13"/>
        <v>539-ASESOR</v>
      </c>
    </row>
    <row r="658" spans="1:5" x14ac:dyDescent="0.2">
      <c r="A658" s="377">
        <v>540</v>
      </c>
      <c r="B658" s="378" t="s">
        <v>1755</v>
      </c>
      <c r="E658" s="323" t="str">
        <f t="shared" si="13"/>
        <v>540-ANESTESISTA</v>
      </c>
    </row>
    <row r="659" spans="1:5" x14ac:dyDescent="0.2">
      <c r="A659" s="377">
        <v>541</v>
      </c>
      <c r="B659" s="378" t="s">
        <v>1756</v>
      </c>
      <c r="E659" s="323" t="str">
        <f t="shared" si="13"/>
        <v>541-AVICULTOR</v>
      </c>
    </row>
    <row r="660" spans="1:5" x14ac:dyDescent="0.2">
      <c r="A660" s="377"/>
      <c r="B660" s="378"/>
    </row>
    <row r="661" spans="1:5" x14ac:dyDescent="0.2">
      <c r="A661" s="372" t="s">
        <v>1757</v>
      </c>
      <c r="B661" s="379"/>
      <c r="E661" s="323" t="s">
        <v>2122</v>
      </c>
    </row>
    <row r="662" spans="1:5" x14ac:dyDescent="0.2">
      <c r="A662" s="372"/>
      <c r="B662" s="379"/>
    </row>
    <row r="663" spans="1:5" x14ac:dyDescent="0.2">
      <c r="A663" s="374">
        <v>601</v>
      </c>
      <c r="B663" s="375" t="s">
        <v>1758</v>
      </c>
      <c r="E663" s="323" t="str">
        <f t="shared" ref="E663:E680" si="14">+CONCATENATE(A663,$E$1,B663)</f>
        <v>601-CARDIOLOGO</v>
      </c>
    </row>
    <row r="664" spans="1:5" x14ac:dyDescent="0.2">
      <c r="A664" s="374">
        <v>602</v>
      </c>
      <c r="B664" s="375" t="s">
        <v>1759</v>
      </c>
      <c r="E664" s="323" t="str">
        <f t="shared" si="14"/>
        <v>602-GINECOLOGO</v>
      </c>
    </row>
    <row r="665" spans="1:5" x14ac:dyDescent="0.2">
      <c r="A665" s="374">
        <v>603</v>
      </c>
      <c r="B665" s="375" t="s">
        <v>1760</v>
      </c>
      <c r="E665" s="323" t="str">
        <f t="shared" si="14"/>
        <v>603-MEDICO GENERAL</v>
      </c>
    </row>
    <row r="666" spans="1:5" x14ac:dyDescent="0.2">
      <c r="A666" s="374">
        <v>604</v>
      </c>
      <c r="B666" s="375" t="s">
        <v>1761</v>
      </c>
      <c r="E666" s="323" t="str">
        <f t="shared" si="14"/>
        <v>604-OTORRINO</v>
      </c>
    </row>
    <row r="667" spans="1:5" x14ac:dyDescent="0.2">
      <c r="A667" s="374">
        <v>605</v>
      </c>
      <c r="B667" s="375" t="s">
        <v>1762</v>
      </c>
      <c r="E667" s="323" t="str">
        <f t="shared" si="14"/>
        <v>605-SIQUIATRA</v>
      </c>
    </row>
    <row r="668" spans="1:5" x14ac:dyDescent="0.2">
      <c r="A668" s="374">
        <v>606</v>
      </c>
      <c r="B668" s="375" t="s">
        <v>1763</v>
      </c>
      <c r="E668" s="323" t="str">
        <f t="shared" si="14"/>
        <v>606-OFTALMOLOGO</v>
      </c>
    </row>
    <row r="669" spans="1:5" x14ac:dyDescent="0.2">
      <c r="A669" s="374">
        <v>607</v>
      </c>
      <c r="B669" s="375" t="s">
        <v>1764</v>
      </c>
      <c r="E669" s="323" t="str">
        <f t="shared" si="14"/>
        <v>607-PEDIATRA</v>
      </c>
    </row>
    <row r="670" spans="1:5" x14ac:dyDescent="0.2">
      <c r="A670" s="374">
        <v>608</v>
      </c>
      <c r="B670" s="375" t="s">
        <v>1765</v>
      </c>
      <c r="E670" s="323" t="str">
        <f t="shared" si="14"/>
        <v>608-FONOADIOLOGO</v>
      </c>
    </row>
    <row r="671" spans="1:5" x14ac:dyDescent="0.2">
      <c r="A671" s="374">
        <v>609</v>
      </c>
      <c r="B671" s="375" t="s">
        <v>1766</v>
      </c>
      <c r="E671" s="323" t="str">
        <f t="shared" si="14"/>
        <v>609-ORTOPEDISTA</v>
      </c>
    </row>
    <row r="672" spans="1:5" x14ac:dyDescent="0.2">
      <c r="A672" s="374">
        <v>610</v>
      </c>
      <c r="B672" s="375" t="s">
        <v>1767</v>
      </c>
      <c r="E672" s="323" t="str">
        <f t="shared" si="14"/>
        <v>610-CIRUJANO PLASTICO</v>
      </c>
    </row>
    <row r="673" spans="1:5" x14ac:dyDescent="0.2">
      <c r="A673" s="374">
        <v>611</v>
      </c>
      <c r="B673" s="375" t="s">
        <v>1768</v>
      </c>
      <c r="E673" s="323" t="str">
        <f t="shared" si="14"/>
        <v>611-UROLOGO</v>
      </c>
    </row>
    <row r="674" spans="1:5" x14ac:dyDescent="0.2">
      <c r="A674" s="374">
        <v>612</v>
      </c>
      <c r="B674" s="375" t="s">
        <v>1769</v>
      </c>
      <c r="E674" s="323" t="str">
        <f t="shared" si="14"/>
        <v>612-DERMATOLOGO</v>
      </c>
    </row>
    <row r="675" spans="1:5" x14ac:dyDescent="0.2">
      <c r="A675" s="374">
        <v>613</v>
      </c>
      <c r="B675" s="375" t="s">
        <v>1770</v>
      </c>
      <c r="E675" s="323" t="str">
        <f t="shared" si="14"/>
        <v>613-OMEOPATA</v>
      </c>
    </row>
    <row r="676" spans="1:5" x14ac:dyDescent="0.2">
      <c r="A676" s="374">
        <v>614</v>
      </c>
      <c r="B676" s="375" t="s">
        <v>1771</v>
      </c>
      <c r="E676" s="323" t="str">
        <f t="shared" si="14"/>
        <v>614-ESPECIALISTA EN VALORACION DEL DAÑO CORPORAL</v>
      </c>
    </row>
    <row r="677" spans="1:5" x14ac:dyDescent="0.2">
      <c r="A677" s="374">
        <v>615</v>
      </c>
      <c r="B677" s="375" t="s">
        <v>1772</v>
      </c>
      <c r="E677" s="323" t="str">
        <f t="shared" si="14"/>
        <v>615-HEMATOLOGO</v>
      </c>
    </row>
    <row r="678" spans="1:5" x14ac:dyDescent="0.2">
      <c r="A678" s="374">
        <v>616</v>
      </c>
      <c r="B678" s="375" t="s">
        <v>1773</v>
      </c>
      <c r="E678" s="323" t="str">
        <f t="shared" si="14"/>
        <v>616-RADIOLOGO</v>
      </c>
    </row>
    <row r="679" spans="1:5" x14ac:dyDescent="0.2">
      <c r="A679" s="374">
        <v>617</v>
      </c>
      <c r="B679" s="375" t="s">
        <v>1774</v>
      </c>
      <c r="E679" s="323" t="str">
        <f t="shared" si="14"/>
        <v>617-OPTOMETRA</v>
      </c>
    </row>
    <row r="680" spans="1:5" x14ac:dyDescent="0.2">
      <c r="A680" s="374">
        <v>618</v>
      </c>
      <c r="B680" s="375" t="s">
        <v>1775</v>
      </c>
      <c r="E680" s="323" t="str">
        <f t="shared" si="14"/>
        <v>618-ONCOLOGO</v>
      </c>
    </row>
    <row r="681" spans="1:5" x14ac:dyDescent="0.2">
      <c r="A681" s="374"/>
      <c r="B681" s="375"/>
    </row>
    <row r="682" spans="1:5" x14ac:dyDescent="0.2">
      <c r="A682" s="372" t="s">
        <v>1776</v>
      </c>
      <c r="B682" s="372"/>
      <c r="E682" s="323" t="s">
        <v>2123</v>
      </c>
    </row>
    <row r="683" spans="1:5" x14ac:dyDescent="0.2">
      <c r="A683" s="372"/>
      <c r="B683" s="372"/>
    </row>
    <row r="684" spans="1:5" x14ac:dyDescent="0.2">
      <c r="A684" s="374">
        <v>687</v>
      </c>
      <c r="B684" s="375" t="s">
        <v>1777</v>
      </c>
      <c r="E684" s="323" t="str">
        <f t="shared" ref="E684:E706" si="15">+CONCATENATE(A684,$E$1,B684)</f>
        <v>687-CORREDOR DE BOLSA</v>
      </c>
    </row>
    <row r="685" spans="1:5" x14ac:dyDescent="0.2">
      <c r="A685" s="374">
        <v>688</v>
      </c>
      <c r="B685" s="375" t="s">
        <v>1778</v>
      </c>
      <c r="E685" s="323" t="str">
        <f t="shared" si="15"/>
        <v>688-CHEF</v>
      </c>
    </row>
    <row r="686" spans="1:5" x14ac:dyDescent="0.2">
      <c r="A686" s="374">
        <v>689</v>
      </c>
      <c r="B686" s="375" t="s">
        <v>1779</v>
      </c>
      <c r="E686" s="323" t="str">
        <f t="shared" si="15"/>
        <v>689-AMA DE CASA</v>
      </c>
    </row>
    <row r="687" spans="1:5" x14ac:dyDescent="0.2">
      <c r="A687" s="374">
        <v>690</v>
      </c>
      <c r="B687" s="375" t="s">
        <v>1780</v>
      </c>
      <c r="E687" s="323" t="str">
        <f t="shared" si="15"/>
        <v>690-FILOLOGO</v>
      </c>
    </row>
    <row r="688" spans="1:5" x14ac:dyDescent="0.2">
      <c r="A688" s="374">
        <v>691</v>
      </c>
      <c r="B688" s="375" t="s">
        <v>1781</v>
      </c>
      <c r="E688" s="323" t="str">
        <f t="shared" si="15"/>
        <v>691-ACADEMICO</v>
      </c>
    </row>
    <row r="689" spans="1:5" x14ac:dyDescent="0.2">
      <c r="A689" s="374">
        <v>692</v>
      </c>
      <c r="B689" s="375" t="s">
        <v>1782</v>
      </c>
      <c r="E689" s="323" t="str">
        <f t="shared" si="15"/>
        <v>692-ALMACENERO</v>
      </c>
    </row>
    <row r="690" spans="1:5" x14ac:dyDescent="0.2">
      <c r="A690" s="374">
        <v>693</v>
      </c>
      <c r="B690" s="375" t="s">
        <v>1783</v>
      </c>
      <c r="E690" s="323" t="str">
        <f t="shared" si="15"/>
        <v>693-ASISTENTE</v>
      </c>
    </row>
    <row r="691" spans="1:5" x14ac:dyDescent="0.2">
      <c r="A691" s="374">
        <v>694</v>
      </c>
      <c r="B691" s="375" t="s">
        <v>1784</v>
      </c>
      <c r="E691" s="323" t="str">
        <f t="shared" si="15"/>
        <v>694-AUXILIAR</v>
      </c>
    </row>
    <row r="692" spans="1:5" x14ac:dyDescent="0.2">
      <c r="A692" s="374">
        <v>695</v>
      </c>
      <c r="B692" s="375" t="s">
        <v>1785</v>
      </c>
      <c r="E692" s="323" t="str">
        <f t="shared" si="15"/>
        <v>695-ATLETA</v>
      </c>
    </row>
    <row r="693" spans="1:5" x14ac:dyDescent="0.2">
      <c r="A693" s="374">
        <v>696</v>
      </c>
      <c r="B693" s="375" t="s">
        <v>1786</v>
      </c>
      <c r="E693" s="323" t="str">
        <f t="shared" si="15"/>
        <v>696-AUTOR</v>
      </c>
    </row>
    <row r="694" spans="1:5" x14ac:dyDescent="0.2">
      <c r="A694" s="374">
        <v>697</v>
      </c>
      <c r="B694" s="375" t="s">
        <v>1787</v>
      </c>
      <c r="E694" s="323" t="str">
        <f t="shared" si="15"/>
        <v>697-HISTORIADOR</v>
      </c>
    </row>
    <row r="695" spans="1:5" x14ac:dyDescent="0.2">
      <c r="A695" s="374">
        <v>698</v>
      </c>
      <c r="B695" s="375" t="s">
        <v>1788</v>
      </c>
      <c r="E695" s="323" t="str">
        <f t="shared" si="15"/>
        <v>698-ESTUDIANTE</v>
      </c>
    </row>
    <row r="696" spans="1:5" x14ac:dyDescent="0.2">
      <c r="A696" s="374">
        <v>699</v>
      </c>
      <c r="B696" s="375" t="s">
        <v>1789</v>
      </c>
      <c r="E696" s="323" t="str">
        <f t="shared" si="15"/>
        <v>699-EMPRESARIO</v>
      </c>
    </row>
    <row r="697" spans="1:5" x14ac:dyDescent="0.2">
      <c r="A697" s="374">
        <v>700</v>
      </c>
      <c r="B697" s="375" t="s">
        <v>1790</v>
      </c>
      <c r="E697" s="323" t="str">
        <f t="shared" si="15"/>
        <v>700-COMERCIANTE</v>
      </c>
    </row>
    <row r="698" spans="1:5" x14ac:dyDescent="0.2">
      <c r="A698" s="374">
        <v>701</v>
      </c>
      <c r="B698" s="375" t="s">
        <v>1791</v>
      </c>
      <c r="E698" s="323" t="str">
        <f t="shared" si="15"/>
        <v>701-PERIODISTA / COMUNICADOR SOCIAL</v>
      </c>
    </row>
    <row r="699" spans="1:5" x14ac:dyDescent="0.2">
      <c r="A699" s="374">
        <v>702</v>
      </c>
      <c r="B699" s="375" t="s">
        <v>1792</v>
      </c>
      <c r="E699" s="323" t="str">
        <f t="shared" si="15"/>
        <v>702-GUARDADOR</v>
      </c>
    </row>
    <row r="700" spans="1:5" x14ac:dyDescent="0.2">
      <c r="A700" s="374">
        <v>703</v>
      </c>
      <c r="B700" s="375" t="s">
        <v>1793</v>
      </c>
      <c r="E700" s="323" t="str">
        <f t="shared" si="15"/>
        <v>703-INTERPRETE</v>
      </c>
    </row>
    <row r="701" spans="1:5" x14ac:dyDescent="0.2">
      <c r="A701" s="374">
        <v>704</v>
      </c>
      <c r="B701" s="375" t="s">
        <v>1794</v>
      </c>
      <c r="E701" s="323" t="str">
        <f t="shared" si="15"/>
        <v>704-SECUESTRE (Municipios &lt; 200.000 hab.)</v>
      </c>
    </row>
    <row r="702" spans="1:5" x14ac:dyDescent="0.2">
      <c r="A702" s="374">
        <v>705</v>
      </c>
      <c r="B702" s="375" t="s">
        <v>1795</v>
      </c>
      <c r="E702" s="323" t="str">
        <f t="shared" si="15"/>
        <v>705-TRADUCTOR</v>
      </c>
    </row>
    <row r="703" spans="1:5" x14ac:dyDescent="0.2">
      <c r="A703" s="374">
        <v>706</v>
      </c>
      <c r="B703" s="375" t="s">
        <v>1796</v>
      </c>
      <c r="E703" s="323" t="str">
        <f t="shared" si="15"/>
        <v>706-TUTOR</v>
      </c>
    </row>
    <row r="704" spans="1:5" x14ac:dyDescent="0.2">
      <c r="A704" s="374">
        <v>707</v>
      </c>
      <c r="B704" s="375" t="s">
        <v>1797</v>
      </c>
      <c r="E704" s="323" t="str">
        <f t="shared" si="15"/>
        <v>707-SECUESTRE BIENES INMUEBLES</v>
      </c>
    </row>
    <row r="705" spans="1:5" x14ac:dyDescent="0.2">
      <c r="A705" s="374">
        <v>708</v>
      </c>
      <c r="B705" s="375" t="s">
        <v>1798</v>
      </c>
      <c r="E705" s="323" t="str">
        <f t="shared" si="15"/>
        <v>708-SECUESTRE BIENES MUEBLES</v>
      </c>
    </row>
    <row r="706" spans="1:5" x14ac:dyDescent="0.2">
      <c r="A706" s="374">
        <v>709</v>
      </c>
      <c r="B706" s="375" t="s">
        <v>1799</v>
      </c>
      <c r="E706" s="323" t="str">
        <f t="shared" si="15"/>
        <v>709-INTERPRETE PARA SORDOMUDOS</v>
      </c>
    </row>
    <row r="708" spans="1:5" x14ac:dyDescent="0.2">
      <c r="A708" s="334" t="s">
        <v>1800</v>
      </c>
    </row>
    <row r="709" spans="1:5" x14ac:dyDescent="0.2">
      <c r="A709" s="334" t="s">
        <v>1801</v>
      </c>
    </row>
    <row r="710" spans="1:5" x14ac:dyDescent="0.2">
      <c r="A710" s="334" t="s">
        <v>1802</v>
      </c>
    </row>
    <row r="711" spans="1:5" x14ac:dyDescent="0.2">
      <c r="A711" s="334" t="s">
        <v>1803</v>
      </c>
    </row>
    <row r="712" spans="1:5" x14ac:dyDescent="0.2">
      <c r="A712" s="334" t="s">
        <v>1804</v>
      </c>
    </row>
    <row r="713" spans="1:5" x14ac:dyDescent="0.2">
      <c r="A713" s="334" t="s">
        <v>1805</v>
      </c>
    </row>
    <row r="714" spans="1:5" x14ac:dyDescent="0.2">
      <c r="A714" s="334" t="s">
        <v>1806</v>
      </c>
    </row>
    <row r="715" spans="1:5" x14ac:dyDescent="0.2">
      <c r="A715" s="334" t="s">
        <v>1807</v>
      </c>
    </row>
    <row r="716" spans="1:5" x14ac:dyDescent="0.2">
      <c r="A716" s="334" t="s">
        <v>1808</v>
      </c>
    </row>
    <row r="717" spans="1:5" x14ac:dyDescent="0.2">
      <c r="A717" s="334" t="s">
        <v>1809</v>
      </c>
    </row>
    <row r="718" spans="1:5" x14ac:dyDescent="0.2">
      <c r="A718" s="334" t="s">
        <v>1810</v>
      </c>
    </row>
    <row r="719" spans="1:5" x14ac:dyDescent="0.2">
      <c r="A719" s="334" t="s">
        <v>1811</v>
      </c>
    </row>
    <row r="720" spans="1:5" x14ac:dyDescent="0.2">
      <c r="A720" s="334" t="s">
        <v>1812</v>
      </c>
    </row>
    <row r="722" spans="1:5" x14ac:dyDescent="0.2">
      <c r="A722" s="371" t="s">
        <v>2136</v>
      </c>
    </row>
    <row r="723" spans="1:5" x14ac:dyDescent="0.2">
      <c r="A723" s="333" t="s">
        <v>2137</v>
      </c>
      <c r="B723" s="333" t="s">
        <v>2138</v>
      </c>
    </row>
    <row r="724" spans="1:5" x14ac:dyDescent="0.2">
      <c r="A724" s="333"/>
      <c r="B724" s="333"/>
    </row>
    <row r="725" spans="1:5" x14ac:dyDescent="0.2">
      <c r="A725" s="333">
        <v>102</v>
      </c>
      <c r="B725" s="333" t="s">
        <v>2139</v>
      </c>
      <c r="E725" s="323" t="str">
        <f t="shared" ref="E725:E758" si="16">+CONCATENATE(A725,$E$1,B725)</f>
        <v>102-Banco Central de Costa Rica</v>
      </c>
    </row>
    <row r="726" spans="1:5" x14ac:dyDescent="0.2">
      <c r="A726" s="333">
        <v>104</v>
      </c>
      <c r="B726" s="333" t="s">
        <v>2140</v>
      </c>
      <c r="E726" s="323" t="str">
        <f t="shared" si="16"/>
        <v>104-Bancos públicos  (incluye estatales y de derecho público) (no incluye al BANHVI)</v>
      </c>
    </row>
    <row r="727" spans="1:5" x14ac:dyDescent="0.2">
      <c r="A727" s="333">
        <v>106</v>
      </c>
      <c r="B727" s="333" t="s">
        <v>2141</v>
      </c>
      <c r="E727" s="323" t="str">
        <f t="shared" si="16"/>
        <v>106-Bancos privados</v>
      </c>
    </row>
    <row r="728" spans="1:5" x14ac:dyDescent="0.2">
      <c r="A728" s="333">
        <v>108</v>
      </c>
      <c r="B728" s="333" t="s">
        <v>2142</v>
      </c>
      <c r="E728" s="323" t="str">
        <f t="shared" si="16"/>
        <v>108-Bancos extraterritoriales  (Banca  Offshore de  grupos  financieros)</v>
      </c>
    </row>
    <row r="729" spans="1:5" x14ac:dyDescent="0.2">
      <c r="A729" s="333">
        <v>110</v>
      </c>
      <c r="B729" s="333" t="s">
        <v>2143</v>
      </c>
      <c r="E729" s="323" t="str">
        <f t="shared" si="16"/>
        <v>110-Sociedades  privadas financieras  no bancarias  (sólo financieras)</v>
      </c>
    </row>
    <row r="730" spans="1:5" x14ac:dyDescent="0.2">
      <c r="A730" s="333">
        <v>112</v>
      </c>
      <c r="B730" s="333" t="s">
        <v>2144</v>
      </c>
      <c r="E730" s="323" t="str">
        <f t="shared" si="16"/>
        <v>112-Mutuales de ahorro y préstamo</v>
      </c>
    </row>
    <row r="731" spans="1:5" x14ac:dyDescent="0.2">
      <c r="A731" s="333">
        <v>114</v>
      </c>
      <c r="B731" s="333" t="s">
        <v>2145</v>
      </c>
      <c r="E731" s="323" t="str">
        <f t="shared" si="16"/>
        <v>114-Cooperativas de ahorro y crédito  (supervisadas por SUGEF)</v>
      </c>
    </row>
    <row r="732" spans="1:5" x14ac:dyDescent="0.2">
      <c r="A732" s="333">
        <v>116</v>
      </c>
      <c r="B732" s="333" t="s">
        <v>2146</v>
      </c>
      <c r="E732" s="323" t="str">
        <f t="shared" si="16"/>
        <v>116-Cooperativas de ahorro y crédito  ( NO supervisadas por SUGEF)</v>
      </c>
    </row>
    <row r="733" spans="1:5" x14ac:dyDescent="0.2">
      <c r="A733" s="333">
        <v>118</v>
      </c>
      <c r="B733" s="333" t="s">
        <v>2147</v>
      </c>
      <c r="E733" s="323" t="str">
        <f t="shared" si="16"/>
        <v>118-Asociaciones  solidaristas (supervisadas por SUGEF)</v>
      </c>
    </row>
    <row r="734" spans="1:5" x14ac:dyDescent="0.2">
      <c r="A734" s="333">
        <v>120</v>
      </c>
      <c r="B734" s="333" t="s">
        <v>2148</v>
      </c>
      <c r="E734" s="323" t="str">
        <f t="shared" si="16"/>
        <v>120-Asociaciones  solidaristas (NO supervisadas por SUGEF)</v>
      </c>
    </row>
    <row r="735" spans="1:5" x14ac:dyDescent="0.2">
      <c r="A735" s="333">
        <v>122</v>
      </c>
      <c r="B735" s="333" t="s">
        <v>2149</v>
      </c>
      <c r="E735" s="323" t="str">
        <f t="shared" si="16"/>
        <v xml:space="preserve">122-Sociedades de  seguros </v>
      </c>
    </row>
    <row r="736" spans="1:5" x14ac:dyDescent="0.2">
      <c r="A736" s="333">
        <v>124</v>
      </c>
      <c r="B736" s="333" t="s">
        <v>2150</v>
      </c>
      <c r="E736" s="323" t="str">
        <f t="shared" si="16"/>
        <v xml:space="preserve">124-Instituciones  públicas  financieras  no  bancarias </v>
      </c>
    </row>
    <row r="737" spans="1:5" x14ac:dyDescent="0.2">
      <c r="A737" s="333">
        <v>128</v>
      </c>
      <c r="B737" s="333" t="s">
        <v>2151</v>
      </c>
      <c r="E737" s="323" t="str">
        <f t="shared" si="16"/>
        <v>128-Otras entidades  privadas financieras no bancarias ( Caja de ANDE  y otras)</v>
      </c>
    </row>
    <row r="738" spans="1:5" x14ac:dyDescent="0.2">
      <c r="A738" s="333">
        <v>140</v>
      </c>
      <c r="B738" s="333" t="s">
        <v>2152</v>
      </c>
      <c r="E738" s="323" t="str">
        <f t="shared" si="16"/>
        <v>140-Sociedades  administradoras de  fondos de  inversión</v>
      </c>
    </row>
    <row r="739" spans="1:5" x14ac:dyDescent="0.2">
      <c r="A739" s="333">
        <v>142</v>
      </c>
      <c r="B739" s="333" t="s">
        <v>2153</v>
      </c>
      <c r="E739" s="323" t="str">
        <f t="shared" si="16"/>
        <v>142-Sociedades  administradoras de  fondos de  pensión</v>
      </c>
    </row>
    <row r="740" spans="1:5" x14ac:dyDescent="0.2">
      <c r="A740" s="333">
        <v>144</v>
      </c>
      <c r="B740" s="333" t="s">
        <v>2154</v>
      </c>
      <c r="E740" s="323" t="str">
        <f t="shared" si="16"/>
        <v>144-Puestos de bolsa</v>
      </c>
    </row>
    <row r="741" spans="1:5" x14ac:dyDescent="0.2">
      <c r="A741" s="333">
        <v>146</v>
      </c>
      <c r="B741" s="333" t="s">
        <v>2155</v>
      </c>
      <c r="E741" s="323" t="str">
        <f t="shared" si="16"/>
        <v>146-Casas  de cambio</v>
      </c>
    </row>
    <row r="742" spans="1:5" x14ac:dyDescent="0.2">
      <c r="A742" s="333">
        <v>150</v>
      </c>
      <c r="B742" s="333" t="s">
        <v>2156</v>
      </c>
      <c r="E742" s="323" t="str">
        <f t="shared" si="16"/>
        <v>150-Otros  auxiliares  financieros</v>
      </c>
    </row>
    <row r="743" spans="1:5" x14ac:dyDescent="0.2">
      <c r="A743" s="333">
        <v>202</v>
      </c>
      <c r="B743" s="333" t="s">
        <v>2157</v>
      </c>
      <c r="E743" s="323" t="str">
        <f t="shared" si="16"/>
        <v>202-Gobierno  Central</v>
      </c>
    </row>
    <row r="744" spans="1:5" x14ac:dyDescent="0.2">
      <c r="A744" s="333">
        <v>206</v>
      </c>
      <c r="B744" s="333" t="s">
        <v>2158</v>
      </c>
      <c r="E744" s="323" t="str">
        <f t="shared" si="16"/>
        <v>206-Municipalidades</v>
      </c>
    </row>
    <row r="745" spans="1:5" x14ac:dyDescent="0.2">
      <c r="A745" s="333">
        <v>204</v>
      </c>
      <c r="B745" s="333" t="s">
        <v>2159</v>
      </c>
      <c r="E745" s="323" t="str">
        <f t="shared" si="16"/>
        <v>204-Instituciones  públicas descentralizadas</v>
      </c>
    </row>
    <row r="746" spans="1:5" x14ac:dyDescent="0.2">
      <c r="A746" s="333">
        <v>208</v>
      </c>
      <c r="B746" s="333" t="s">
        <v>2160</v>
      </c>
      <c r="E746" s="323" t="str">
        <f t="shared" si="16"/>
        <v>208-Fondos de  la seguridad social  (C.C.S.S.)</v>
      </c>
    </row>
    <row r="747" spans="1:5" x14ac:dyDescent="0.2">
      <c r="A747" s="333">
        <v>210</v>
      </c>
      <c r="B747" s="333" t="s">
        <v>2161</v>
      </c>
      <c r="E747" s="323" t="str">
        <f t="shared" si="16"/>
        <v>210-Resto  de instituciones  públicas  no financieras</v>
      </c>
    </row>
    <row r="748" spans="1:5" x14ac:dyDescent="0.2">
      <c r="A748" s="333">
        <v>302</v>
      </c>
      <c r="B748" s="333" t="s">
        <v>2162</v>
      </c>
      <c r="E748" s="323" t="str">
        <f t="shared" si="16"/>
        <v>302-Hogares (personas físicas)</v>
      </c>
    </row>
    <row r="749" spans="1:5" x14ac:dyDescent="0.2">
      <c r="A749" s="333">
        <v>304</v>
      </c>
      <c r="B749" s="333" t="s">
        <v>2163</v>
      </c>
      <c r="E749" s="323" t="str">
        <f t="shared" si="16"/>
        <v>304-Sociedades (empresas)  privadas  no  financieras</v>
      </c>
    </row>
    <row r="750" spans="1:5" x14ac:dyDescent="0.2">
      <c r="A750" s="333">
        <v>306</v>
      </c>
      <c r="B750" s="333" t="s">
        <v>2164</v>
      </c>
      <c r="E750" s="323" t="str">
        <f t="shared" si="16"/>
        <v>306-Instituciones  sin fines de lucro (sólo  aquellas que sirven a los  hogares)</v>
      </c>
    </row>
    <row r="751" spans="1:5" x14ac:dyDescent="0.2">
      <c r="A751" s="333">
        <v>402</v>
      </c>
      <c r="B751" s="333" t="s">
        <v>2165</v>
      </c>
      <c r="E751" s="323" t="str">
        <f t="shared" si="16"/>
        <v>402-Gobiernos  extranjeros</v>
      </c>
    </row>
    <row r="752" spans="1:5" x14ac:dyDescent="0.2">
      <c r="A752" s="333">
        <v>404</v>
      </c>
      <c r="B752" s="333" t="s">
        <v>2166</v>
      </c>
      <c r="E752" s="323" t="str">
        <f t="shared" si="16"/>
        <v>404-Entidades  públicas no financieras  extranjeras</v>
      </c>
    </row>
    <row r="753" spans="1:5" x14ac:dyDescent="0.2">
      <c r="A753" s="333">
        <v>406</v>
      </c>
      <c r="B753" s="333" t="s">
        <v>2167</v>
      </c>
      <c r="E753" s="323" t="str">
        <f t="shared" si="16"/>
        <v>406-Autoridades monetarias extranjeras</v>
      </c>
    </row>
    <row r="754" spans="1:5" x14ac:dyDescent="0.2">
      <c r="A754" s="333">
        <v>408</v>
      </c>
      <c r="B754" s="333" t="s">
        <v>2168</v>
      </c>
      <c r="E754" s="323" t="str">
        <f t="shared" si="16"/>
        <v>408-Entidades  financieras extranjeras (no incluye banca offshore ni  organismos  internacionales)</v>
      </c>
    </row>
    <row r="755" spans="1:5" x14ac:dyDescent="0.2">
      <c r="A755" s="333">
        <v>410</v>
      </c>
      <c r="B755" s="333" t="s">
        <v>2169</v>
      </c>
      <c r="E755" s="323" t="str">
        <f t="shared" si="16"/>
        <v>410-Organismos  internacionales</v>
      </c>
    </row>
    <row r="756" spans="1:5" x14ac:dyDescent="0.2">
      <c r="A756" s="333">
        <v>412</v>
      </c>
      <c r="B756" s="333" t="s">
        <v>2170</v>
      </c>
      <c r="E756" s="323" t="str">
        <f t="shared" si="16"/>
        <v>412-Sector privado no financiero  extranjero (personas físicas y jurídicas)</v>
      </c>
    </row>
    <row r="757" spans="1:5" x14ac:dyDescent="0.2">
      <c r="A757" s="333">
        <v>902</v>
      </c>
      <c r="B757" s="333" t="s">
        <v>2171</v>
      </c>
      <c r="E757" s="323" t="str">
        <f t="shared" si="16"/>
        <v>902-Sector no identificado en venta de títulos con pacto de recompra</v>
      </c>
    </row>
    <row r="758" spans="1:5" x14ac:dyDescent="0.2">
      <c r="A758" s="333">
        <v>904</v>
      </c>
      <c r="B758" s="333" t="s">
        <v>2172</v>
      </c>
      <c r="E758" s="323" t="str">
        <f t="shared" si="16"/>
        <v>904-Sector no identificado en  compra de títulos con pacto de reventa</v>
      </c>
    </row>
  </sheetData>
  <sheetProtection algorithmName="SHA-512" hashValue="Fid9nJO18ickLend/sTKxhUexeBKuc6kS5w4yo38LMgDDK/LmuNyAKx8qiEja5tekCKakjZYb7+312XiUC1OAg==" saltValue="NzZqXKnRhTey9T3HVDbT+Q==" spinCount="100000" sheet="1" objects="1" scenarios="1" selectLockedCells="1" selectUnlockedCells="1"/>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A1:O399"/>
  <sheetViews>
    <sheetView showGridLines="0" zoomScale="85" zoomScaleNormal="85" workbookViewId="0"/>
  </sheetViews>
  <sheetFormatPr baseColWidth="10" defaultRowHeight="15.75" x14ac:dyDescent="0.3"/>
  <cols>
    <col min="1" max="1" width="2" style="54" bestFit="1" customWidth="1"/>
    <col min="2" max="2" width="11.5546875" style="425"/>
    <col min="3" max="3" width="38.44140625" style="380" customWidth="1"/>
    <col min="4" max="4" width="37.21875" style="380" bestFit="1" customWidth="1"/>
    <col min="5" max="5" width="16.21875" style="382" bestFit="1" customWidth="1"/>
    <col min="6" max="6" width="1.33203125" style="382" bestFit="1" customWidth="1"/>
    <col min="7" max="7" width="38.44140625" style="380" customWidth="1"/>
    <col min="8" max="8" width="30.44140625" style="380" customWidth="1"/>
    <col min="9" max="9" width="87.88671875" style="574" bestFit="1" customWidth="1"/>
    <col min="10" max="10" width="4.5546875" style="569" bestFit="1" customWidth="1"/>
    <col min="11" max="11" width="7" style="569" bestFit="1" customWidth="1"/>
    <col min="12" max="12" width="11.5546875" style="570"/>
    <col min="13" max="14" width="11.5546875" style="569"/>
    <col min="15" max="15" width="11.5546875" style="422"/>
    <col min="16" max="257" width="11.5546875" style="380"/>
    <col min="258" max="258" width="30.44140625" style="380" customWidth="1"/>
    <col min="259" max="259" width="23.6640625" style="380" customWidth="1"/>
    <col min="260" max="260" width="3.44140625" style="380" bestFit="1" customWidth="1"/>
    <col min="261" max="261" width="38.44140625" style="380" customWidth="1"/>
    <col min="262" max="262" width="6.33203125" style="380" bestFit="1" customWidth="1"/>
    <col min="263" max="263" width="38.44140625" style="380" customWidth="1"/>
    <col min="264" max="513" width="11.5546875" style="380"/>
    <col min="514" max="514" width="30.44140625" style="380" customWidth="1"/>
    <col min="515" max="515" width="23.6640625" style="380" customWidth="1"/>
    <col min="516" max="516" width="3.44140625" style="380" bestFit="1" customWidth="1"/>
    <col min="517" max="517" width="38.44140625" style="380" customWidth="1"/>
    <col min="518" max="518" width="6.33203125" style="380" bestFit="1" customWidth="1"/>
    <col min="519" max="519" width="38.44140625" style="380" customWidth="1"/>
    <col min="520" max="769" width="11.5546875" style="380"/>
    <col min="770" max="770" width="30.44140625" style="380" customWidth="1"/>
    <col min="771" max="771" width="23.6640625" style="380" customWidth="1"/>
    <col min="772" max="772" width="3.44140625" style="380" bestFit="1" customWidth="1"/>
    <col min="773" max="773" width="38.44140625" style="380" customWidth="1"/>
    <col min="774" max="774" width="6.33203125" style="380" bestFit="1" customWidth="1"/>
    <col min="775" max="775" width="38.44140625" style="380" customWidth="1"/>
    <col min="776" max="1025" width="11.5546875" style="380"/>
    <col min="1026" max="1026" width="30.44140625" style="380" customWidth="1"/>
    <col min="1027" max="1027" width="23.6640625" style="380" customWidth="1"/>
    <col min="1028" max="1028" width="3.44140625" style="380" bestFit="1" customWidth="1"/>
    <col min="1029" max="1029" width="38.44140625" style="380" customWidth="1"/>
    <col min="1030" max="1030" width="6.33203125" style="380" bestFit="1" customWidth="1"/>
    <col min="1031" max="1031" width="38.44140625" style="380" customWidth="1"/>
    <col min="1032" max="1281" width="11.5546875" style="380"/>
    <col min="1282" max="1282" width="30.44140625" style="380" customWidth="1"/>
    <col min="1283" max="1283" width="23.6640625" style="380" customWidth="1"/>
    <col min="1284" max="1284" width="3.44140625" style="380" bestFit="1" customWidth="1"/>
    <col min="1285" max="1285" width="38.44140625" style="380" customWidth="1"/>
    <col min="1286" max="1286" width="6.33203125" style="380" bestFit="1" customWidth="1"/>
    <col min="1287" max="1287" width="38.44140625" style="380" customWidth="1"/>
    <col min="1288" max="1537" width="11.5546875" style="380"/>
    <col min="1538" max="1538" width="30.44140625" style="380" customWidth="1"/>
    <col min="1539" max="1539" width="23.6640625" style="380" customWidth="1"/>
    <col min="1540" max="1540" width="3.44140625" style="380" bestFit="1" customWidth="1"/>
    <col min="1541" max="1541" width="38.44140625" style="380" customWidth="1"/>
    <col min="1542" max="1542" width="6.33203125" style="380" bestFit="1" customWidth="1"/>
    <col min="1543" max="1543" width="38.44140625" style="380" customWidth="1"/>
    <col min="1544" max="1793" width="11.5546875" style="380"/>
    <col min="1794" max="1794" width="30.44140625" style="380" customWidth="1"/>
    <col min="1795" max="1795" width="23.6640625" style="380" customWidth="1"/>
    <col min="1796" max="1796" width="3.44140625" style="380" bestFit="1" customWidth="1"/>
    <col min="1797" max="1797" width="38.44140625" style="380" customWidth="1"/>
    <col min="1798" max="1798" width="6.33203125" style="380" bestFit="1" customWidth="1"/>
    <col min="1799" max="1799" width="38.44140625" style="380" customWidth="1"/>
    <col min="1800" max="2049" width="11.5546875" style="380"/>
    <col min="2050" max="2050" width="30.44140625" style="380" customWidth="1"/>
    <col min="2051" max="2051" width="23.6640625" style="380" customWidth="1"/>
    <col min="2052" max="2052" width="3.44140625" style="380" bestFit="1" customWidth="1"/>
    <col min="2053" max="2053" width="38.44140625" style="380" customWidth="1"/>
    <col min="2054" max="2054" width="6.33203125" style="380" bestFit="1" customWidth="1"/>
    <col min="2055" max="2055" width="38.44140625" style="380" customWidth="1"/>
    <col min="2056" max="2305" width="11.5546875" style="380"/>
    <col min="2306" max="2306" width="30.44140625" style="380" customWidth="1"/>
    <col min="2307" max="2307" width="23.6640625" style="380" customWidth="1"/>
    <col min="2308" max="2308" width="3.44140625" style="380" bestFit="1" customWidth="1"/>
    <col min="2309" max="2309" width="38.44140625" style="380" customWidth="1"/>
    <col min="2310" max="2310" width="6.33203125" style="380" bestFit="1" customWidth="1"/>
    <col min="2311" max="2311" width="38.44140625" style="380" customWidth="1"/>
    <col min="2312" max="2561" width="11.5546875" style="380"/>
    <col min="2562" max="2562" width="30.44140625" style="380" customWidth="1"/>
    <col min="2563" max="2563" width="23.6640625" style="380" customWidth="1"/>
    <col min="2564" max="2564" width="3.44140625" style="380" bestFit="1" customWidth="1"/>
    <col min="2565" max="2565" width="38.44140625" style="380" customWidth="1"/>
    <col min="2566" max="2566" width="6.33203125" style="380" bestFit="1" customWidth="1"/>
    <col min="2567" max="2567" width="38.44140625" style="380" customWidth="1"/>
    <col min="2568" max="2817" width="11.5546875" style="380"/>
    <col min="2818" max="2818" width="30.44140625" style="380" customWidth="1"/>
    <col min="2819" max="2819" width="23.6640625" style="380" customWidth="1"/>
    <col min="2820" max="2820" width="3.44140625" style="380" bestFit="1" customWidth="1"/>
    <col min="2821" max="2821" width="38.44140625" style="380" customWidth="1"/>
    <col min="2822" max="2822" width="6.33203125" style="380" bestFit="1" customWidth="1"/>
    <col min="2823" max="2823" width="38.44140625" style="380" customWidth="1"/>
    <col min="2824" max="3073" width="11.5546875" style="380"/>
    <col min="3074" max="3074" width="30.44140625" style="380" customWidth="1"/>
    <col min="3075" max="3075" width="23.6640625" style="380" customWidth="1"/>
    <col min="3076" max="3076" width="3.44140625" style="380" bestFit="1" customWidth="1"/>
    <col min="3077" max="3077" width="38.44140625" style="380" customWidth="1"/>
    <col min="3078" max="3078" width="6.33203125" style="380" bestFit="1" customWidth="1"/>
    <col min="3079" max="3079" width="38.44140625" style="380" customWidth="1"/>
    <col min="3080" max="3329" width="11.5546875" style="380"/>
    <col min="3330" max="3330" width="30.44140625" style="380" customWidth="1"/>
    <col min="3331" max="3331" width="23.6640625" style="380" customWidth="1"/>
    <col min="3332" max="3332" width="3.44140625" style="380" bestFit="1" customWidth="1"/>
    <col min="3333" max="3333" width="38.44140625" style="380" customWidth="1"/>
    <col min="3334" max="3334" width="6.33203125" style="380" bestFit="1" customWidth="1"/>
    <col min="3335" max="3335" width="38.44140625" style="380" customWidth="1"/>
    <col min="3336" max="3585" width="11.5546875" style="380"/>
    <col min="3586" max="3586" width="30.44140625" style="380" customWidth="1"/>
    <col min="3587" max="3587" width="23.6640625" style="380" customWidth="1"/>
    <col min="3588" max="3588" width="3.44140625" style="380" bestFit="1" customWidth="1"/>
    <col min="3589" max="3589" width="38.44140625" style="380" customWidth="1"/>
    <col min="3590" max="3590" width="6.33203125" style="380" bestFit="1" customWidth="1"/>
    <col min="3591" max="3591" width="38.44140625" style="380" customWidth="1"/>
    <col min="3592" max="3841" width="11.5546875" style="380"/>
    <col min="3842" max="3842" width="30.44140625" style="380" customWidth="1"/>
    <col min="3843" max="3843" width="23.6640625" style="380" customWidth="1"/>
    <col min="3844" max="3844" width="3.44140625" style="380" bestFit="1" customWidth="1"/>
    <col min="3845" max="3845" width="38.44140625" style="380" customWidth="1"/>
    <col min="3846" max="3846" width="6.33203125" style="380" bestFit="1" customWidth="1"/>
    <col min="3847" max="3847" width="38.44140625" style="380" customWidth="1"/>
    <col min="3848" max="4097" width="11.5546875" style="380"/>
    <col min="4098" max="4098" width="30.44140625" style="380" customWidth="1"/>
    <col min="4099" max="4099" width="23.6640625" style="380" customWidth="1"/>
    <col min="4100" max="4100" width="3.44140625" style="380" bestFit="1" customWidth="1"/>
    <col min="4101" max="4101" width="38.44140625" style="380" customWidth="1"/>
    <col min="4102" max="4102" width="6.33203125" style="380" bestFit="1" customWidth="1"/>
    <col min="4103" max="4103" width="38.44140625" style="380" customWidth="1"/>
    <col min="4104" max="4353" width="11.5546875" style="380"/>
    <col min="4354" max="4354" width="30.44140625" style="380" customWidth="1"/>
    <col min="4355" max="4355" width="23.6640625" style="380" customWidth="1"/>
    <col min="4356" max="4356" width="3.44140625" style="380" bestFit="1" customWidth="1"/>
    <col min="4357" max="4357" width="38.44140625" style="380" customWidth="1"/>
    <col min="4358" max="4358" width="6.33203125" style="380" bestFit="1" customWidth="1"/>
    <col min="4359" max="4359" width="38.44140625" style="380" customWidth="1"/>
    <col min="4360" max="4609" width="11.5546875" style="380"/>
    <col min="4610" max="4610" width="30.44140625" style="380" customWidth="1"/>
    <col min="4611" max="4611" width="23.6640625" style="380" customWidth="1"/>
    <col min="4612" max="4612" width="3.44140625" style="380" bestFit="1" customWidth="1"/>
    <col min="4613" max="4613" width="38.44140625" style="380" customWidth="1"/>
    <col min="4614" max="4614" width="6.33203125" style="380" bestFit="1" customWidth="1"/>
    <col min="4615" max="4615" width="38.44140625" style="380" customWidth="1"/>
    <col min="4616" max="4865" width="11.5546875" style="380"/>
    <col min="4866" max="4866" width="30.44140625" style="380" customWidth="1"/>
    <col min="4867" max="4867" width="23.6640625" style="380" customWidth="1"/>
    <col min="4868" max="4868" width="3.44140625" style="380" bestFit="1" customWidth="1"/>
    <col min="4869" max="4869" width="38.44140625" style="380" customWidth="1"/>
    <col min="4870" max="4870" width="6.33203125" style="380" bestFit="1" customWidth="1"/>
    <col min="4871" max="4871" width="38.44140625" style="380" customWidth="1"/>
    <col min="4872" max="5121" width="11.5546875" style="380"/>
    <col min="5122" max="5122" width="30.44140625" style="380" customWidth="1"/>
    <col min="5123" max="5123" width="23.6640625" style="380" customWidth="1"/>
    <col min="5124" max="5124" width="3.44140625" style="380" bestFit="1" customWidth="1"/>
    <col min="5125" max="5125" width="38.44140625" style="380" customWidth="1"/>
    <col min="5126" max="5126" width="6.33203125" style="380" bestFit="1" customWidth="1"/>
    <col min="5127" max="5127" width="38.44140625" style="380" customWidth="1"/>
    <col min="5128" max="5377" width="11.5546875" style="380"/>
    <col min="5378" max="5378" width="30.44140625" style="380" customWidth="1"/>
    <col min="5379" max="5379" width="23.6640625" style="380" customWidth="1"/>
    <col min="5380" max="5380" width="3.44140625" style="380" bestFit="1" customWidth="1"/>
    <col min="5381" max="5381" width="38.44140625" style="380" customWidth="1"/>
    <col min="5382" max="5382" width="6.33203125" style="380" bestFit="1" customWidth="1"/>
    <col min="5383" max="5383" width="38.44140625" style="380" customWidth="1"/>
    <col min="5384" max="5633" width="11.5546875" style="380"/>
    <col min="5634" max="5634" width="30.44140625" style="380" customWidth="1"/>
    <col min="5635" max="5635" width="23.6640625" style="380" customWidth="1"/>
    <col min="5636" max="5636" width="3.44140625" style="380" bestFit="1" customWidth="1"/>
    <col min="5637" max="5637" width="38.44140625" style="380" customWidth="1"/>
    <col min="5638" max="5638" width="6.33203125" style="380" bestFit="1" customWidth="1"/>
    <col min="5639" max="5639" width="38.44140625" style="380" customWidth="1"/>
    <col min="5640" max="5889" width="11.5546875" style="380"/>
    <col min="5890" max="5890" width="30.44140625" style="380" customWidth="1"/>
    <col min="5891" max="5891" width="23.6640625" style="380" customWidth="1"/>
    <col min="5892" max="5892" width="3.44140625" style="380" bestFit="1" customWidth="1"/>
    <col min="5893" max="5893" width="38.44140625" style="380" customWidth="1"/>
    <col min="5894" max="5894" width="6.33203125" style="380" bestFit="1" customWidth="1"/>
    <col min="5895" max="5895" width="38.44140625" style="380" customWidth="1"/>
    <col min="5896" max="6145" width="11.5546875" style="380"/>
    <col min="6146" max="6146" width="30.44140625" style="380" customWidth="1"/>
    <col min="6147" max="6147" width="23.6640625" style="380" customWidth="1"/>
    <col min="6148" max="6148" width="3.44140625" style="380" bestFit="1" customWidth="1"/>
    <col min="6149" max="6149" width="38.44140625" style="380" customWidth="1"/>
    <col min="6150" max="6150" width="6.33203125" style="380" bestFit="1" customWidth="1"/>
    <col min="6151" max="6151" width="38.44140625" style="380" customWidth="1"/>
    <col min="6152" max="6401" width="11.5546875" style="380"/>
    <col min="6402" max="6402" width="30.44140625" style="380" customWidth="1"/>
    <col min="6403" max="6403" width="23.6640625" style="380" customWidth="1"/>
    <col min="6404" max="6404" width="3.44140625" style="380" bestFit="1" customWidth="1"/>
    <col min="6405" max="6405" width="38.44140625" style="380" customWidth="1"/>
    <col min="6406" max="6406" width="6.33203125" style="380" bestFit="1" customWidth="1"/>
    <col min="6407" max="6407" width="38.44140625" style="380" customWidth="1"/>
    <col min="6408" max="6657" width="11.5546875" style="380"/>
    <col min="6658" max="6658" width="30.44140625" style="380" customWidth="1"/>
    <col min="6659" max="6659" width="23.6640625" style="380" customWidth="1"/>
    <col min="6660" max="6660" width="3.44140625" style="380" bestFit="1" customWidth="1"/>
    <col min="6661" max="6661" width="38.44140625" style="380" customWidth="1"/>
    <col min="6662" max="6662" width="6.33203125" style="380" bestFit="1" customWidth="1"/>
    <col min="6663" max="6663" width="38.44140625" style="380" customWidth="1"/>
    <col min="6664" max="6913" width="11.5546875" style="380"/>
    <col min="6914" max="6914" width="30.44140625" style="380" customWidth="1"/>
    <col min="6915" max="6915" width="23.6640625" style="380" customWidth="1"/>
    <col min="6916" max="6916" width="3.44140625" style="380" bestFit="1" customWidth="1"/>
    <col min="6917" max="6917" width="38.44140625" style="380" customWidth="1"/>
    <col min="6918" max="6918" width="6.33203125" style="380" bestFit="1" customWidth="1"/>
    <col min="6919" max="6919" width="38.44140625" style="380" customWidth="1"/>
    <col min="6920" max="7169" width="11.5546875" style="380"/>
    <col min="7170" max="7170" width="30.44140625" style="380" customWidth="1"/>
    <col min="7171" max="7171" width="23.6640625" style="380" customWidth="1"/>
    <col min="7172" max="7172" width="3.44140625" style="380" bestFit="1" customWidth="1"/>
    <col min="7173" max="7173" width="38.44140625" style="380" customWidth="1"/>
    <col min="7174" max="7174" width="6.33203125" style="380" bestFit="1" customWidth="1"/>
    <col min="7175" max="7175" width="38.44140625" style="380" customWidth="1"/>
    <col min="7176" max="7425" width="11.5546875" style="380"/>
    <col min="7426" max="7426" width="30.44140625" style="380" customWidth="1"/>
    <col min="7427" max="7427" width="23.6640625" style="380" customWidth="1"/>
    <col min="7428" max="7428" width="3.44140625" style="380" bestFit="1" customWidth="1"/>
    <col min="7429" max="7429" width="38.44140625" style="380" customWidth="1"/>
    <col min="7430" max="7430" width="6.33203125" style="380" bestFit="1" customWidth="1"/>
    <col min="7431" max="7431" width="38.44140625" style="380" customWidth="1"/>
    <col min="7432" max="7681" width="11.5546875" style="380"/>
    <col min="7682" max="7682" width="30.44140625" style="380" customWidth="1"/>
    <col min="7683" max="7683" width="23.6640625" style="380" customWidth="1"/>
    <col min="7684" max="7684" width="3.44140625" style="380" bestFit="1" customWidth="1"/>
    <col min="7685" max="7685" width="38.44140625" style="380" customWidth="1"/>
    <col min="7686" max="7686" width="6.33203125" style="380" bestFit="1" customWidth="1"/>
    <col min="7687" max="7687" width="38.44140625" style="380" customWidth="1"/>
    <col min="7688" max="7937" width="11.5546875" style="380"/>
    <col min="7938" max="7938" width="30.44140625" style="380" customWidth="1"/>
    <col min="7939" max="7939" width="23.6640625" style="380" customWidth="1"/>
    <col min="7940" max="7940" width="3.44140625" style="380" bestFit="1" customWidth="1"/>
    <col min="7941" max="7941" width="38.44140625" style="380" customWidth="1"/>
    <col min="7942" max="7942" width="6.33203125" style="380" bestFit="1" customWidth="1"/>
    <col min="7943" max="7943" width="38.44140625" style="380" customWidth="1"/>
    <col min="7944" max="8193" width="11.5546875" style="380"/>
    <col min="8194" max="8194" width="30.44140625" style="380" customWidth="1"/>
    <col min="8195" max="8195" width="23.6640625" style="380" customWidth="1"/>
    <col min="8196" max="8196" width="3.44140625" style="380" bestFit="1" customWidth="1"/>
    <col min="8197" max="8197" width="38.44140625" style="380" customWidth="1"/>
    <col min="8198" max="8198" width="6.33203125" style="380" bestFit="1" customWidth="1"/>
    <col min="8199" max="8199" width="38.44140625" style="380" customWidth="1"/>
    <col min="8200" max="8449" width="11.5546875" style="380"/>
    <col min="8450" max="8450" width="30.44140625" style="380" customWidth="1"/>
    <col min="8451" max="8451" width="23.6640625" style="380" customWidth="1"/>
    <col min="8452" max="8452" width="3.44140625" style="380" bestFit="1" customWidth="1"/>
    <col min="8453" max="8453" width="38.44140625" style="380" customWidth="1"/>
    <col min="8454" max="8454" width="6.33203125" style="380" bestFit="1" customWidth="1"/>
    <col min="8455" max="8455" width="38.44140625" style="380" customWidth="1"/>
    <col min="8456" max="8705" width="11.5546875" style="380"/>
    <col min="8706" max="8706" width="30.44140625" style="380" customWidth="1"/>
    <col min="8707" max="8707" width="23.6640625" style="380" customWidth="1"/>
    <col min="8708" max="8708" width="3.44140625" style="380" bestFit="1" customWidth="1"/>
    <col min="8709" max="8709" width="38.44140625" style="380" customWidth="1"/>
    <col min="8710" max="8710" width="6.33203125" style="380" bestFit="1" customWidth="1"/>
    <col min="8711" max="8711" width="38.44140625" style="380" customWidth="1"/>
    <col min="8712" max="8961" width="11.5546875" style="380"/>
    <col min="8962" max="8962" width="30.44140625" style="380" customWidth="1"/>
    <col min="8963" max="8963" width="23.6640625" style="380" customWidth="1"/>
    <col min="8964" max="8964" width="3.44140625" style="380" bestFit="1" customWidth="1"/>
    <col min="8965" max="8965" width="38.44140625" style="380" customWidth="1"/>
    <col min="8966" max="8966" width="6.33203125" style="380" bestFit="1" customWidth="1"/>
    <col min="8967" max="8967" width="38.44140625" style="380" customWidth="1"/>
    <col min="8968" max="9217" width="11.5546875" style="380"/>
    <col min="9218" max="9218" width="30.44140625" style="380" customWidth="1"/>
    <col min="9219" max="9219" width="23.6640625" style="380" customWidth="1"/>
    <col min="9220" max="9220" width="3.44140625" style="380" bestFit="1" customWidth="1"/>
    <col min="9221" max="9221" width="38.44140625" style="380" customWidth="1"/>
    <col min="9222" max="9222" width="6.33203125" style="380" bestFit="1" customWidth="1"/>
    <col min="9223" max="9223" width="38.44140625" style="380" customWidth="1"/>
    <col min="9224" max="9473" width="11.5546875" style="380"/>
    <col min="9474" max="9474" width="30.44140625" style="380" customWidth="1"/>
    <col min="9475" max="9475" width="23.6640625" style="380" customWidth="1"/>
    <col min="9476" max="9476" width="3.44140625" style="380" bestFit="1" customWidth="1"/>
    <col min="9477" max="9477" width="38.44140625" style="380" customWidth="1"/>
    <col min="9478" max="9478" width="6.33203125" style="380" bestFit="1" customWidth="1"/>
    <col min="9479" max="9479" width="38.44140625" style="380" customWidth="1"/>
    <col min="9480" max="9729" width="11.5546875" style="380"/>
    <col min="9730" max="9730" width="30.44140625" style="380" customWidth="1"/>
    <col min="9731" max="9731" width="23.6640625" style="380" customWidth="1"/>
    <col min="9732" max="9732" width="3.44140625" style="380" bestFit="1" customWidth="1"/>
    <col min="9733" max="9733" width="38.44140625" style="380" customWidth="1"/>
    <col min="9734" max="9734" width="6.33203125" style="380" bestFit="1" customWidth="1"/>
    <col min="9735" max="9735" width="38.44140625" style="380" customWidth="1"/>
    <col min="9736" max="9985" width="11.5546875" style="380"/>
    <col min="9986" max="9986" width="30.44140625" style="380" customWidth="1"/>
    <col min="9987" max="9987" width="23.6640625" style="380" customWidth="1"/>
    <col min="9988" max="9988" width="3.44140625" style="380" bestFit="1" customWidth="1"/>
    <col min="9989" max="9989" width="38.44140625" style="380" customWidth="1"/>
    <col min="9990" max="9990" width="6.33203125" style="380" bestFit="1" customWidth="1"/>
    <col min="9991" max="9991" width="38.44140625" style="380" customWidth="1"/>
    <col min="9992" max="10241" width="11.5546875" style="380"/>
    <col min="10242" max="10242" width="30.44140625" style="380" customWidth="1"/>
    <col min="10243" max="10243" width="23.6640625" style="380" customWidth="1"/>
    <col min="10244" max="10244" width="3.44140625" style="380" bestFit="1" customWidth="1"/>
    <col min="10245" max="10245" width="38.44140625" style="380" customWidth="1"/>
    <col min="10246" max="10246" width="6.33203125" style="380" bestFit="1" customWidth="1"/>
    <col min="10247" max="10247" width="38.44140625" style="380" customWidth="1"/>
    <col min="10248" max="10497" width="11.5546875" style="380"/>
    <col min="10498" max="10498" width="30.44140625" style="380" customWidth="1"/>
    <col min="10499" max="10499" width="23.6640625" style="380" customWidth="1"/>
    <col min="10500" max="10500" width="3.44140625" style="380" bestFit="1" customWidth="1"/>
    <col min="10501" max="10501" width="38.44140625" style="380" customWidth="1"/>
    <col min="10502" max="10502" width="6.33203125" style="380" bestFit="1" customWidth="1"/>
    <col min="10503" max="10503" width="38.44140625" style="380" customWidth="1"/>
    <col min="10504" max="10753" width="11.5546875" style="380"/>
    <col min="10754" max="10754" width="30.44140625" style="380" customWidth="1"/>
    <col min="10755" max="10755" width="23.6640625" style="380" customWidth="1"/>
    <col min="10756" max="10756" width="3.44140625" style="380" bestFit="1" customWidth="1"/>
    <col min="10757" max="10757" width="38.44140625" style="380" customWidth="1"/>
    <col min="10758" max="10758" width="6.33203125" style="380" bestFit="1" customWidth="1"/>
    <col min="10759" max="10759" width="38.44140625" style="380" customWidth="1"/>
    <col min="10760" max="11009" width="11.5546875" style="380"/>
    <col min="11010" max="11010" width="30.44140625" style="380" customWidth="1"/>
    <col min="11011" max="11011" width="23.6640625" style="380" customWidth="1"/>
    <col min="11012" max="11012" width="3.44140625" style="380" bestFit="1" customWidth="1"/>
    <col min="11013" max="11013" width="38.44140625" style="380" customWidth="1"/>
    <col min="11014" max="11014" width="6.33203125" style="380" bestFit="1" customWidth="1"/>
    <col min="11015" max="11015" width="38.44140625" style="380" customWidth="1"/>
    <col min="11016" max="11265" width="11.5546875" style="380"/>
    <col min="11266" max="11266" width="30.44140625" style="380" customWidth="1"/>
    <col min="11267" max="11267" width="23.6640625" style="380" customWidth="1"/>
    <col min="11268" max="11268" width="3.44140625" style="380" bestFit="1" customWidth="1"/>
    <col min="11269" max="11269" width="38.44140625" style="380" customWidth="1"/>
    <col min="11270" max="11270" width="6.33203125" style="380" bestFit="1" customWidth="1"/>
    <col min="11271" max="11271" width="38.44140625" style="380" customWidth="1"/>
    <col min="11272" max="11521" width="11.5546875" style="380"/>
    <col min="11522" max="11522" width="30.44140625" style="380" customWidth="1"/>
    <col min="11523" max="11523" width="23.6640625" style="380" customWidth="1"/>
    <col min="11524" max="11524" width="3.44140625" style="380" bestFit="1" customWidth="1"/>
    <col min="11525" max="11525" width="38.44140625" style="380" customWidth="1"/>
    <col min="11526" max="11526" width="6.33203125" style="380" bestFit="1" customWidth="1"/>
    <col min="11527" max="11527" width="38.44140625" style="380" customWidth="1"/>
    <col min="11528" max="11777" width="11.5546875" style="380"/>
    <col min="11778" max="11778" width="30.44140625" style="380" customWidth="1"/>
    <col min="11779" max="11779" width="23.6640625" style="380" customWidth="1"/>
    <col min="11780" max="11780" width="3.44140625" style="380" bestFit="1" customWidth="1"/>
    <col min="11781" max="11781" width="38.44140625" style="380" customWidth="1"/>
    <col min="11782" max="11782" width="6.33203125" style="380" bestFit="1" customWidth="1"/>
    <col min="11783" max="11783" width="38.44140625" style="380" customWidth="1"/>
    <col min="11784" max="12033" width="11.5546875" style="380"/>
    <col min="12034" max="12034" width="30.44140625" style="380" customWidth="1"/>
    <col min="12035" max="12035" width="23.6640625" style="380" customWidth="1"/>
    <col min="12036" max="12036" width="3.44140625" style="380" bestFit="1" customWidth="1"/>
    <col min="12037" max="12037" width="38.44140625" style="380" customWidth="1"/>
    <col min="12038" max="12038" width="6.33203125" style="380" bestFit="1" customWidth="1"/>
    <col min="12039" max="12039" width="38.44140625" style="380" customWidth="1"/>
    <col min="12040" max="12289" width="11.5546875" style="380"/>
    <col min="12290" max="12290" width="30.44140625" style="380" customWidth="1"/>
    <col min="12291" max="12291" width="23.6640625" style="380" customWidth="1"/>
    <col min="12292" max="12292" width="3.44140625" style="380" bestFit="1" customWidth="1"/>
    <col min="12293" max="12293" width="38.44140625" style="380" customWidth="1"/>
    <col min="12294" max="12294" width="6.33203125" style="380" bestFit="1" customWidth="1"/>
    <col min="12295" max="12295" width="38.44140625" style="380" customWidth="1"/>
    <col min="12296" max="12545" width="11.5546875" style="380"/>
    <col min="12546" max="12546" width="30.44140625" style="380" customWidth="1"/>
    <col min="12547" max="12547" width="23.6640625" style="380" customWidth="1"/>
    <col min="12548" max="12548" width="3.44140625" style="380" bestFit="1" customWidth="1"/>
    <col min="12549" max="12549" width="38.44140625" style="380" customWidth="1"/>
    <col min="12550" max="12550" width="6.33203125" style="380" bestFit="1" customWidth="1"/>
    <col min="12551" max="12551" width="38.44140625" style="380" customWidth="1"/>
    <col min="12552" max="12801" width="11.5546875" style="380"/>
    <col min="12802" max="12802" width="30.44140625" style="380" customWidth="1"/>
    <col min="12803" max="12803" width="23.6640625" style="380" customWidth="1"/>
    <col min="12804" max="12804" width="3.44140625" style="380" bestFit="1" customWidth="1"/>
    <col min="12805" max="12805" width="38.44140625" style="380" customWidth="1"/>
    <col min="12806" max="12806" width="6.33203125" style="380" bestFit="1" customWidth="1"/>
    <col min="12807" max="12807" width="38.44140625" style="380" customWidth="1"/>
    <col min="12808" max="13057" width="11.5546875" style="380"/>
    <col min="13058" max="13058" width="30.44140625" style="380" customWidth="1"/>
    <col min="13059" max="13059" width="23.6640625" style="380" customWidth="1"/>
    <col min="13060" max="13060" width="3.44140625" style="380" bestFit="1" customWidth="1"/>
    <col min="13061" max="13061" width="38.44140625" style="380" customWidth="1"/>
    <col min="13062" max="13062" width="6.33203125" style="380" bestFit="1" customWidth="1"/>
    <col min="13063" max="13063" width="38.44140625" style="380" customWidth="1"/>
    <col min="13064" max="13313" width="11.5546875" style="380"/>
    <col min="13314" max="13314" width="30.44140625" style="380" customWidth="1"/>
    <col min="13315" max="13315" width="23.6640625" style="380" customWidth="1"/>
    <col min="13316" max="13316" width="3.44140625" style="380" bestFit="1" customWidth="1"/>
    <col min="13317" max="13317" width="38.44140625" style="380" customWidth="1"/>
    <col min="13318" max="13318" width="6.33203125" style="380" bestFit="1" customWidth="1"/>
    <col min="13319" max="13319" width="38.44140625" style="380" customWidth="1"/>
    <col min="13320" max="13569" width="11.5546875" style="380"/>
    <col min="13570" max="13570" width="30.44140625" style="380" customWidth="1"/>
    <col min="13571" max="13571" width="23.6640625" style="380" customWidth="1"/>
    <col min="13572" max="13572" width="3.44140625" style="380" bestFit="1" customWidth="1"/>
    <col min="13573" max="13573" width="38.44140625" style="380" customWidth="1"/>
    <col min="13574" max="13574" width="6.33203125" style="380" bestFit="1" customWidth="1"/>
    <col min="13575" max="13575" width="38.44140625" style="380" customWidth="1"/>
    <col min="13576" max="13825" width="11.5546875" style="380"/>
    <col min="13826" max="13826" width="30.44140625" style="380" customWidth="1"/>
    <col min="13827" max="13827" width="23.6640625" style="380" customWidth="1"/>
    <col min="13828" max="13828" width="3.44140625" style="380" bestFit="1" customWidth="1"/>
    <col min="13829" max="13829" width="38.44140625" style="380" customWidth="1"/>
    <col min="13830" max="13830" width="6.33203125" style="380" bestFit="1" customWidth="1"/>
    <col min="13831" max="13831" width="38.44140625" style="380" customWidth="1"/>
    <col min="13832" max="14081" width="11.5546875" style="380"/>
    <col min="14082" max="14082" width="30.44140625" style="380" customWidth="1"/>
    <col min="14083" max="14083" width="23.6640625" style="380" customWidth="1"/>
    <col min="14084" max="14084" width="3.44140625" style="380" bestFit="1" customWidth="1"/>
    <col min="14085" max="14085" width="38.44140625" style="380" customWidth="1"/>
    <col min="14086" max="14086" width="6.33203125" style="380" bestFit="1" customWidth="1"/>
    <col min="14087" max="14087" width="38.44140625" style="380" customWidth="1"/>
    <col min="14088" max="14337" width="11.5546875" style="380"/>
    <col min="14338" max="14338" width="30.44140625" style="380" customWidth="1"/>
    <col min="14339" max="14339" width="23.6640625" style="380" customWidth="1"/>
    <col min="14340" max="14340" width="3.44140625" style="380" bestFit="1" customWidth="1"/>
    <col min="14341" max="14341" width="38.44140625" style="380" customWidth="1"/>
    <col min="14342" max="14342" width="6.33203125" style="380" bestFit="1" customWidth="1"/>
    <col min="14343" max="14343" width="38.44140625" style="380" customWidth="1"/>
    <col min="14344" max="14593" width="11.5546875" style="380"/>
    <col min="14594" max="14594" width="30.44140625" style="380" customWidth="1"/>
    <col min="14595" max="14595" width="23.6640625" style="380" customWidth="1"/>
    <col min="14596" max="14596" width="3.44140625" style="380" bestFit="1" customWidth="1"/>
    <col min="14597" max="14597" width="38.44140625" style="380" customWidth="1"/>
    <col min="14598" max="14598" width="6.33203125" style="380" bestFit="1" customWidth="1"/>
    <col min="14599" max="14599" width="38.44140625" style="380" customWidth="1"/>
    <col min="14600" max="14849" width="11.5546875" style="380"/>
    <col min="14850" max="14850" width="30.44140625" style="380" customWidth="1"/>
    <col min="14851" max="14851" width="23.6640625" style="380" customWidth="1"/>
    <col min="14852" max="14852" width="3.44140625" style="380" bestFit="1" customWidth="1"/>
    <col min="14853" max="14853" width="38.44140625" style="380" customWidth="1"/>
    <col min="14854" max="14854" width="6.33203125" style="380" bestFit="1" customWidth="1"/>
    <col min="14855" max="14855" width="38.44140625" style="380" customWidth="1"/>
    <col min="14856" max="15105" width="11.5546875" style="380"/>
    <col min="15106" max="15106" width="30.44140625" style="380" customWidth="1"/>
    <col min="15107" max="15107" width="23.6640625" style="380" customWidth="1"/>
    <col min="15108" max="15108" width="3.44140625" style="380" bestFit="1" customWidth="1"/>
    <col min="15109" max="15109" width="38.44140625" style="380" customWidth="1"/>
    <col min="15110" max="15110" width="6.33203125" style="380" bestFit="1" customWidth="1"/>
    <col min="15111" max="15111" width="38.44140625" style="380" customWidth="1"/>
    <col min="15112" max="15361" width="11.5546875" style="380"/>
    <col min="15362" max="15362" width="30.44140625" style="380" customWidth="1"/>
    <col min="15363" max="15363" width="23.6640625" style="380" customWidth="1"/>
    <col min="15364" max="15364" width="3.44140625" style="380" bestFit="1" customWidth="1"/>
    <col min="15365" max="15365" width="38.44140625" style="380" customWidth="1"/>
    <col min="15366" max="15366" width="6.33203125" style="380" bestFit="1" customWidth="1"/>
    <col min="15367" max="15367" width="38.44140625" style="380" customWidth="1"/>
    <col min="15368" max="15617" width="11.5546875" style="380"/>
    <col min="15618" max="15618" width="30.44140625" style="380" customWidth="1"/>
    <col min="15619" max="15619" width="23.6640625" style="380" customWidth="1"/>
    <col min="15620" max="15620" width="3.44140625" style="380" bestFit="1" customWidth="1"/>
    <col min="15621" max="15621" width="38.44140625" style="380" customWidth="1"/>
    <col min="15622" max="15622" width="6.33203125" style="380" bestFit="1" customWidth="1"/>
    <col min="15623" max="15623" width="38.44140625" style="380" customWidth="1"/>
    <col min="15624" max="15873" width="11.5546875" style="380"/>
    <col min="15874" max="15874" width="30.44140625" style="380" customWidth="1"/>
    <col min="15875" max="15875" width="23.6640625" style="380" customWidth="1"/>
    <col min="15876" max="15876" width="3.44140625" style="380" bestFit="1" customWidth="1"/>
    <col min="15877" max="15877" width="38.44140625" style="380" customWidth="1"/>
    <col min="15878" max="15878" width="6.33203125" style="380" bestFit="1" customWidth="1"/>
    <col min="15879" max="15879" width="38.44140625" style="380" customWidth="1"/>
    <col min="15880" max="16129" width="11.5546875" style="380"/>
    <col min="16130" max="16130" width="30.44140625" style="380" customWidth="1"/>
    <col min="16131" max="16131" width="23.6640625" style="380" customWidth="1"/>
    <col min="16132" max="16132" width="3.44140625" style="380" bestFit="1" customWidth="1"/>
    <col min="16133" max="16133" width="38.44140625" style="380" customWidth="1"/>
    <col min="16134" max="16134" width="6.33203125" style="380" bestFit="1" customWidth="1"/>
    <col min="16135" max="16135" width="38.44140625" style="380" customWidth="1"/>
    <col min="16136" max="16384" width="11.5546875" style="380"/>
  </cols>
  <sheetData>
    <row r="1" spans="1:15" s="417" customFormat="1" x14ac:dyDescent="0.3">
      <c r="A1" s="426" t="s">
        <v>2038</v>
      </c>
      <c r="B1" s="427" t="s">
        <v>1180</v>
      </c>
      <c r="C1" s="428" t="s">
        <v>1131</v>
      </c>
      <c r="D1" s="429" t="s">
        <v>1179</v>
      </c>
      <c r="E1" s="428" t="s">
        <v>401</v>
      </c>
      <c r="F1" s="428" t="s">
        <v>1947</v>
      </c>
      <c r="G1" s="428" t="s">
        <v>402</v>
      </c>
      <c r="H1" s="430" t="s">
        <v>1178</v>
      </c>
      <c r="I1" s="562" t="s">
        <v>2039</v>
      </c>
      <c r="J1" s="563" t="s">
        <v>2037</v>
      </c>
      <c r="K1" s="563" t="s">
        <v>2104</v>
      </c>
      <c r="L1" s="564"/>
      <c r="M1" s="563"/>
      <c r="N1" s="563"/>
      <c r="O1" s="416"/>
    </row>
    <row r="2" spans="1:15" s="421" customFormat="1" x14ac:dyDescent="0.3">
      <c r="A2" s="418" t="s">
        <v>1631</v>
      </c>
      <c r="B2" s="419">
        <v>111</v>
      </c>
      <c r="C2" s="380" t="s">
        <v>1102</v>
      </c>
      <c r="D2" s="381" t="s">
        <v>883</v>
      </c>
      <c r="E2" s="382" t="s">
        <v>1130</v>
      </c>
      <c r="F2" s="382" t="s">
        <v>40</v>
      </c>
      <c r="G2" s="380" t="s">
        <v>1129</v>
      </c>
      <c r="H2" s="383" t="s">
        <v>878</v>
      </c>
      <c r="I2" s="565" t="s">
        <v>1813</v>
      </c>
      <c r="J2" s="566" t="str">
        <f>+IF(CARATULA!$M$5=MAPEO!B2,MAPEO!I2,"")</f>
        <v/>
      </c>
      <c r="K2" s="567">
        <v>2</v>
      </c>
      <c r="L2"/>
      <c r="M2" s="566"/>
      <c r="N2" s="566"/>
      <c r="O2" s="420"/>
    </row>
    <row r="3" spans="1:15" x14ac:dyDescent="0.3">
      <c r="A3" s="418" t="s">
        <v>1631</v>
      </c>
      <c r="B3" s="419">
        <v>111</v>
      </c>
      <c r="C3" s="380" t="s">
        <v>1102</v>
      </c>
      <c r="D3" s="381" t="s">
        <v>883</v>
      </c>
      <c r="E3" s="382" t="s">
        <v>1128</v>
      </c>
      <c r="F3" s="382" t="s">
        <v>40</v>
      </c>
      <c r="G3" s="380" t="s">
        <v>1127</v>
      </c>
      <c r="H3" s="383" t="s">
        <v>878</v>
      </c>
      <c r="I3" s="565" t="s">
        <v>1814</v>
      </c>
      <c r="J3" s="566" t="str">
        <f>+IF(CARATULA!$M$5=MAPEO!B3,MAPEO!I3,"")</f>
        <v/>
      </c>
      <c r="K3" s="567">
        <v>2</v>
      </c>
      <c r="L3" s="568"/>
    </row>
    <row r="4" spans="1:15" x14ac:dyDescent="0.3">
      <c r="A4" s="418" t="s">
        <v>1631</v>
      </c>
      <c r="B4" s="419">
        <v>111</v>
      </c>
      <c r="C4" s="380" t="s">
        <v>1102</v>
      </c>
      <c r="D4" s="381" t="s">
        <v>883</v>
      </c>
      <c r="E4" s="382" t="s">
        <v>1126</v>
      </c>
      <c r="F4" s="382" t="s">
        <v>40</v>
      </c>
      <c r="G4" s="380" t="s">
        <v>1125</v>
      </c>
      <c r="H4" s="383" t="s">
        <v>878</v>
      </c>
      <c r="I4" s="565" t="s">
        <v>1815</v>
      </c>
      <c r="J4" s="566" t="str">
        <f>+IF(CARATULA!$M$5=MAPEO!B4,MAPEO!I4,"")</f>
        <v/>
      </c>
      <c r="K4" s="567">
        <v>2</v>
      </c>
      <c r="L4" s="568"/>
    </row>
    <row r="5" spans="1:15" x14ac:dyDescent="0.3">
      <c r="A5" s="418" t="s">
        <v>1631</v>
      </c>
      <c r="B5" s="419">
        <v>111</v>
      </c>
      <c r="C5" s="380" t="s">
        <v>1102</v>
      </c>
      <c r="D5" s="381" t="s">
        <v>883</v>
      </c>
      <c r="E5" s="382" t="s">
        <v>1124</v>
      </c>
      <c r="F5" s="382" t="s">
        <v>40</v>
      </c>
      <c r="G5" s="380" t="s">
        <v>1123</v>
      </c>
      <c r="H5" s="383" t="s">
        <v>878</v>
      </c>
      <c r="I5" s="565" t="s">
        <v>1816</v>
      </c>
      <c r="J5" s="566" t="str">
        <f>+IF(CARATULA!$M$5=MAPEO!B5,MAPEO!I5,"")</f>
        <v/>
      </c>
      <c r="K5" s="567">
        <v>2</v>
      </c>
      <c r="L5" s="568"/>
    </row>
    <row r="6" spans="1:15" x14ac:dyDescent="0.3">
      <c r="A6" s="418" t="s">
        <v>1631</v>
      </c>
      <c r="B6" s="419">
        <v>111</v>
      </c>
      <c r="C6" s="380" t="s">
        <v>1102</v>
      </c>
      <c r="D6" s="381" t="s">
        <v>883</v>
      </c>
      <c r="E6" s="382" t="s">
        <v>1122</v>
      </c>
      <c r="F6" s="382" t="s">
        <v>40</v>
      </c>
      <c r="G6" s="380" t="s">
        <v>1121</v>
      </c>
      <c r="H6" s="383" t="s">
        <v>878</v>
      </c>
      <c r="I6" s="565" t="s">
        <v>1817</v>
      </c>
      <c r="J6" s="566" t="str">
        <f>+IF(CARATULA!$M$5=MAPEO!B6,MAPEO!I6,"")</f>
        <v/>
      </c>
      <c r="K6" s="567">
        <v>2</v>
      </c>
      <c r="L6" s="568"/>
    </row>
    <row r="7" spans="1:15" x14ac:dyDescent="0.3">
      <c r="A7" s="418" t="s">
        <v>1631</v>
      </c>
      <c r="B7" s="419">
        <v>111</v>
      </c>
      <c r="C7" s="380" t="s">
        <v>1102</v>
      </c>
      <c r="D7" s="381" t="s">
        <v>883</v>
      </c>
      <c r="E7" s="382" t="s">
        <v>1120</v>
      </c>
      <c r="F7" s="382" t="s">
        <v>40</v>
      </c>
      <c r="G7" s="380" t="s">
        <v>1119</v>
      </c>
      <c r="H7" s="383" t="s">
        <v>878</v>
      </c>
      <c r="I7" s="565" t="s">
        <v>1818</v>
      </c>
      <c r="J7" s="566" t="str">
        <f>+IF(CARATULA!$M$5=MAPEO!B7,MAPEO!I7,"")</f>
        <v/>
      </c>
      <c r="K7" s="567">
        <v>2</v>
      </c>
      <c r="L7" s="568"/>
    </row>
    <row r="8" spans="1:15" x14ac:dyDescent="0.3">
      <c r="A8" s="418" t="s">
        <v>1631</v>
      </c>
      <c r="B8" s="419">
        <v>111</v>
      </c>
      <c r="C8" s="380" t="s">
        <v>1102</v>
      </c>
      <c r="D8" s="381" t="s">
        <v>883</v>
      </c>
      <c r="E8" s="382" t="s">
        <v>1118</v>
      </c>
      <c r="F8" s="382" t="s">
        <v>40</v>
      </c>
      <c r="G8" s="380" t="s">
        <v>1117</v>
      </c>
      <c r="H8" s="383" t="s">
        <v>878</v>
      </c>
      <c r="I8" s="565" t="s">
        <v>1819</v>
      </c>
      <c r="J8" s="566" t="str">
        <f>+IF(CARATULA!$M$5=MAPEO!B8,MAPEO!I8,"")</f>
        <v/>
      </c>
      <c r="K8" s="567">
        <v>2</v>
      </c>
      <c r="L8" s="568"/>
    </row>
    <row r="9" spans="1:15" x14ac:dyDescent="0.3">
      <c r="A9" s="418" t="s">
        <v>1631</v>
      </c>
      <c r="B9" s="419">
        <v>111</v>
      </c>
      <c r="C9" s="380" t="s">
        <v>1102</v>
      </c>
      <c r="D9" s="381" t="s">
        <v>883</v>
      </c>
      <c r="E9" s="382" t="s">
        <v>1116</v>
      </c>
      <c r="F9" s="382" t="s">
        <v>40</v>
      </c>
      <c r="G9" s="380" t="s">
        <v>1115</v>
      </c>
      <c r="H9" s="383" t="s">
        <v>878</v>
      </c>
      <c r="I9" s="565" t="s">
        <v>1820</v>
      </c>
      <c r="J9" s="566" t="str">
        <f>+IF(CARATULA!$M$5=MAPEO!B9,MAPEO!I9,"")</f>
        <v/>
      </c>
      <c r="K9" s="567">
        <v>2</v>
      </c>
      <c r="L9" s="568"/>
    </row>
    <row r="10" spans="1:15" x14ac:dyDescent="0.3">
      <c r="A10" s="418" t="s">
        <v>1631</v>
      </c>
      <c r="B10" s="419">
        <v>111</v>
      </c>
      <c r="C10" s="380" t="s">
        <v>1102</v>
      </c>
      <c r="D10" s="381" t="s">
        <v>883</v>
      </c>
      <c r="E10" s="382" t="s">
        <v>1114</v>
      </c>
      <c r="F10" s="382" t="s">
        <v>40</v>
      </c>
      <c r="G10" s="380" t="s">
        <v>1113</v>
      </c>
      <c r="H10" s="383" t="s">
        <v>878</v>
      </c>
      <c r="I10" s="565" t="s">
        <v>1821</v>
      </c>
      <c r="J10" s="566" t="str">
        <f>+IF(CARATULA!$M$5=MAPEO!B10,MAPEO!I10,"")</f>
        <v/>
      </c>
      <c r="K10" s="567">
        <v>2</v>
      </c>
      <c r="L10" s="568"/>
    </row>
    <row r="11" spans="1:15" x14ac:dyDescent="0.3">
      <c r="A11" s="418" t="s">
        <v>1631</v>
      </c>
      <c r="B11" s="419">
        <v>111</v>
      </c>
      <c r="C11" s="380" t="s">
        <v>1102</v>
      </c>
      <c r="D11" s="381" t="s">
        <v>883</v>
      </c>
      <c r="E11" s="382" t="s">
        <v>1112</v>
      </c>
      <c r="F11" s="382" t="s">
        <v>40</v>
      </c>
      <c r="G11" s="380" t="s">
        <v>1111</v>
      </c>
      <c r="H11" s="383" t="s">
        <v>878</v>
      </c>
      <c r="I11" s="565" t="s">
        <v>1822</v>
      </c>
      <c r="J11" s="566" t="str">
        <f>+IF(CARATULA!$M$5=MAPEO!B11,MAPEO!I11,"")</f>
        <v/>
      </c>
      <c r="K11" s="567">
        <v>2</v>
      </c>
      <c r="L11" s="568"/>
    </row>
    <row r="12" spans="1:15" x14ac:dyDescent="0.3">
      <c r="A12" s="418" t="s">
        <v>1631</v>
      </c>
      <c r="B12" s="419">
        <v>111</v>
      </c>
      <c r="C12" s="380" t="s">
        <v>1102</v>
      </c>
      <c r="D12" s="381" t="s">
        <v>883</v>
      </c>
      <c r="E12" s="382" t="s">
        <v>1110</v>
      </c>
      <c r="F12" s="382" t="s">
        <v>40</v>
      </c>
      <c r="G12" s="380" t="s">
        <v>1109</v>
      </c>
      <c r="H12" s="383" t="s">
        <v>878</v>
      </c>
      <c r="I12" s="565" t="s">
        <v>1954</v>
      </c>
      <c r="J12" s="566" t="str">
        <f>+IF(CARATULA!$M$5=MAPEO!B12,MAPEO!I12,"")</f>
        <v/>
      </c>
      <c r="K12" s="567">
        <v>2</v>
      </c>
      <c r="L12" s="568"/>
    </row>
    <row r="13" spans="1:15" x14ac:dyDescent="0.3">
      <c r="A13" s="418" t="s">
        <v>1631</v>
      </c>
      <c r="B13" s="419">
        <v>111</v>
      </c>
      <c r="C13" s="380" t="s">
        <v>1102</v>
      </c>
      <c r="D13" s="381" t="s">
        <v>883</v>
      </c>
      <c r="E13" s="382" t="s">
        <v>1108</v>
      </c>
      <c r="F13" s="382" t="s">
        <v>40</v>
      </c>
      <c r="G13" s="380" t="s">
        <v>1107</v>
      </c>
      <c r="H13" s="383" t="s">
        <v>878</v>
      </c>
      <c r="I13" s="565" t="s">
        <v>1955</v>
      </c>
      <c r="J13" s="566" t="str">
        <f>+IF(CARATULA!$M$5=MAPEO!B13,MAPEO!I13,"")</f>
        <v/>
      </c>
      <c r="K13" s="567">
        <v>2</v>
      </c>
      <c r="L13" s="568"/>
    </row>
    <row r="14" spans="1:15" x14ac:dyDescent="0.3">
      <c r="A14" s="418" t="s">
        <v>1631</v>
      </c>
      <c r="B14" s="419">
        <v>111</v>
      </c>
      <c r="C14" s="380" t="s">
        <v>1102</v>
      </c>
      <c r="D14" s="381" t="s">
        <v>883</v>
      </c>
      <c r="E14" s="382" t="s">
        <v>403</v>
      </c>
      <c r="F14" s="382" t="s">
        <v>40</v>
      </c>
      <c r="G14" s="380" t="s">
        <v>404</v>
      </c>
      <c r="H14" s="383" t="s">
        <v>878</v>
      </c>
      <c r="I14" s="565" t="s">
        <v>1823</v>
      </c>
      <c r="J14" s="566" t="str">
        <f>+IF(CARATULA!$M$5=MAPEO!B14,MAPEO!I14,"")</f>
        <v/>
      </c>
      <c r="K14" s="567">
        <v>2</v>
      </c>
      <c r="L14" s="568"/>
    </row>
    <row r="15" spans="1:15" x14ac:dyDescent="0.3">
      <c r="A15" s="418" t="s">
        <v>1631</v>
      </c>
      <c r="B15" s="419">
        <v>111</v>
      </c>
      <c r="C15" s="380" t="s">
        <v>1102</v>
      </c>
      <c r="D15" s="381" t="s">
        <v>883</v>
      </c>
      <c r="E15" s="382" t="s">
        <v>1106</v>
      </c>
      <c r="F15" s="382" t="s">
        <v>40</v>
      </c>
      <c r="G15" s="380" t="s">
        <v>1105</v>
      </c>
      <c r="H15" s="383" t="s">
        <v>878</v>
      </c>
      <c r="I15" s="565" t="s">
        <v>1833</v>
      </c>
      <c r="J15" s="566" t="str">
        <f>+IF(CARATULA!$M$5=MAPEO!B15,MAPEO!I15,"")</f>
        <v/>
      </c>
      <c r="K15" s="567">
        <v>2</v>
      </c>
      <c r="L15" s="568"/>
    </row>
    <row r="16" spans="1:15" x14ac:dyDescent="0.3">
      <c r="A16" s="418" t="s">
        <v>1631</v>
      </c>
      <c r="B16" s="419">
        <v>111</v>
      </c>
      <c r="C16" s="380" t="s">
        <v>1102</v>
      </c>
      <c r="D16" s="381" t="s">
        <v>883</v>
      </c>
      <c r="E16" s="382" t="s">
        <v>1104</v>
      </c>
      <c r="F16" s="382" t="s">
        <v>40</v>
      </c>
      <c r="G16" s="380" t="s">
        <v>1103</v>
      </c>
      <c r="H16" s="383" t="s">
        <v>878</v>
      </c>
      <c r="I16" s="565" t="s">
        <v>1956</v>
      </c>
      <c r="J16" s="566" t="str">
        <f>+IF(CARATULA!$M$5=MAPEO!B16,MAPEO!I16,"")</f>
        <v/>
      </c>
      <c r="K16" s="567">
        <v>2</v>
      </c>
      <c r="L16" s="568"/>
    </row>
    <row r="17" spans="1:15" x14ac:dyDescent="0.3">
      <c r="A17" s="418" t="s">
        <v>1631</v>
      </c>
      <c r="B17" s="419">
        <v>111</v>
      </c>
      <c r="C17" s="380" t="s">
        <v>1102</v>
      </c>
      <c r="D17" s="381" t="s">
        <v>883</v>
      </c>
      <c r="E17" s="382" t="s">
        <v>1101</v>
      </c>
      <c r="F17" s="382" t="s">
        <v>40</v>
      </c>
      <c r="G17" s="380" t="s">
        <v>1100</v>
      </c>
      <c r="H17" s="383" t="s">
        <v>878</v>
      </c>
      <c r="I17" s="565" t="s">
        <v>1834</v>
      </c>
      <c r="J17" s="566" t="str">
        <f>+IF(CARATULA!$M$5=MAPEO!B17,MAPEO!I17,"")</f>
        <v/>
      </c>
      <c r="K17" s="567">
        <v>2</v>
      </c>
      <c r="L17" s="568"/>
    </row>
    <row r="18" spans="1:15" ht="12" x14ac:dyDescent="0.2">
      <c r="A18" s="418" t="s">
        <v>1631</v>
      </c>
      <c r="B18" s="419">
        <v>112</v>
      </c>
      <c r="C18" s="380" t="s">
        <v>1031</v>
      </c>
      <c r="D18" s="381" t="s">
        <v>883</v>
      </c>
      <c r="E18" s="382" t="s">
        <v>1041</v>
      </c>
      <c r="F18" s="382" t="s">
        <v>40</v>
      </c>
      <c r="G18" s="380" t="s">
        <v>1040</v>
      </c>
      <c r="H18" s="383" t="s">
        <v>878</v>
      </c>
      <c r="I18" s="565" t="s">
        <v>1957</v>
      </c>
      <c r="J18" s="566" t="str">
        <f>+IF(CARATULA!$M$5=MAPEO!B18,MAPEO!I18,"")</f>
        <v/>
      </c>
      <c r="K18" s="567">
        <v>2</v>
      </c>
      <c r="L18" s="569"/>
    </row>
    <row r="19" spans="1:15" ht="12" x14ac:dyDescent="0.2">
      <c r="A19" s="418" t="s">
        <v>1631</v>
      </c>
      <c r="B19" s="419">
        <v>112</v>
      </c>
      <c r="C19" s="380" t="s">
        <v>1031</v>
      </c>
      <c r="D19" s="381" t="s">
        <v>883</v>
      </c>
      <c r="E19" s="382" t="s">
        <v>1039</v>
      </c>
      <c r="F19" s="382" t="s">
        <v>40</v>
      </c>
      <c r="G19" s="380" t="s">
        <v>1038</v>
      </c>
      <c r="H19" s="383" t="s">
        <v>878</v>
      </c>
      <c r="I19" s="565" t="s">
        <v>1958</v>
      </c>
      <c r="J19" s="566" t="str">
        <f>+IF(CARATULA!$M$5=MAPEO!B19,MAPEO!I19,"")</f>
        <v/>
      </c>
      <c r="K19" s="567">
        <v>2</v>
      </c>
      <c r="L19" s="569"/>
    </row>
    <row r="20" spans="1:15" s="421" customFormat="1" ht="12" x14ac:dyDescent="0.2">
      <c r="A20" s="418" t="s">
        <v>1631</v>
      </c>
      <c r="B20" s="419">
        <v>112</v>
      </c>
      <c r="C20" s="380" t="s">
        <v>1031</v>
      </c>
      <c r="D20" s="381" t="s">
        <v>883</v>
      </c>
      <c r="E20" s="382" t="s">
        <v>1037</v>
      </c>
      <c r="F20" s="382" t="s">
        <v>40</v>
      </c>
      <c r="G20" s="380" t="s">
        <v>1036</v>
      </c>
      <c r="H20" s="383" t="s">
        <v>878</v>
      </c>
      <c r="I20" s="565" t="s">
        <v>1959</v>
      </c>
      <c r="J20" s="566" t="str">
        <f>+IF(CARATULA!$M$5=MAPEO!B20,MAPEO!I20,"")</f>
        <v/>
      </c>
      <c r="K20" s="567">
        <v>2</v>
      </c>
      <c r="L20" s="566"/>
      <c r="M20" s="566"/>
      <c r="N20" s="566"/>
      <c r="O20" s="420"/>
    </row>
    <row r="21" spans="1:15" ht="12" x14ac:dyDescent="0.2">
      <c r="A21" s="418" t="s">
        <v>1631</v>
      </c>
      <c r="B21" s="419">
        <v>112</v>
      </c>
      <c r="C21" s="380" t="s">
        <v>1031</v>
      </c>
      <c r="D21" s="381" t="s">
        <v>883</v>
      </c>
      <c r="E21" s="382" t="s">
        <v>1035</v>
      </c>
      <c r="F21" s="382" t="s">
        <v>40</v>
      </c>
      <c r="G21" s="380" t="s">
        <v>1034</v>
      </c>
      <c r="H21" s="383" t="s">
        <v>878</v>
      </c>
      <c r="I21" s="565" t="s">
        <v>1960</v>
      </c>
      <c r="J21" s="566" t="str">
        <f>+IF(CARATULA!$M$5=MAPEO!B21,MAPEO!I21,"")</f>
        <v/>
      </c>
      <c r="K21" s="567">
        <v>2</v>
      </c>
      <c r="L21" s="569"/>
    </row>
    <row r="22" spans="1:15" ht="12" x14ac:dyDescent="0.2">
      <c r="A22" s="418" t="s">
        <v>1631</v>
      </c>
      <c r="B22" s="419">
        <v>112</v>
      </c>
      <c r="C22" s="380" t="s">
        <v>1031</v>
      </c>
      <c r="D22" s="381" t="s">
        <v>883</v>
      </c>
      <c r="E22" s="382" t="s">
        <v>1033</v>
      </c>
      <c r="F22" s="382" t="s">
        <v>40</v>
      </c>
      <c r="G22" s="380" t="s">
        <v>1032</v>
      </c>
      <c r="H22" s="383" t="s">
        <v>878</v>
      </c>
      <c r="I22" s="565" t="s">
        <v>1961</v>
      </c>
      <c r="J22" s="566" t="str">
        <f>+IF(CARATULA!$M$5=MAPEO!B22,MAPEO!I22,"")</f>
        <v/>
      </c>
      <c r="K22" s="567">
        <v>2</v>
      </c>
      <c r="L22" s="569"/>
    </row>
    <row r="23" spans="1:15" ht="12" x14ac:dyDescent="0.2">
      <c r="A23" s="418" t="s">
        <v>1631</v>
      </c>
      <c r="B23" s="419">
        <v>112</v>
      </c>
      <c r="C23" s="380" t="s">
        <v>1031</v>
      </c>
      <c r="D23" s="381" t="s">
        <v>883</v>
      </c>
      <c r="E23" s="382" t="s">
        <v>1030</v>
      </c>
      <c r="F23" s="382" t="s">
        <v>40</v>
      </c>
      <c r="G23" s="380" t="s">
        <v>1029</v>
      </c>
      <c r="H23" s="383" t="s">
        <v>878</v>
      </c>
      <c r="I23" s="565" t="s">
        <v>1962</v>
      </c>
      <c r="J23" s="566" t="str">
        <f>+IF(CARATULA!$M$5=MAPEO!B23,MAPEO!I23,"")</f>
        <v/>
      </c>
      <c r="K23" s="567">
        <v>2</v>
      </c>
      <c r="L23" s="569"/>
    </row>
    <row r="24" spans="1:15" ht="12" x14ac:dyDescent="0.2">
      <c r="A24" s="418" t="s">
        <v>1631</v>
      </c>
      <c r="B24" s="419">
        <v>113</v>
      </c>
      <c r="C24" s="380" t="s">
        <v>1081</v>
      </c>
      <c r="D24" s="381" t="s">
        <v>883</v>
      </c>
      <c r="E24" s="382" t="s">
        <v>1099</v>
      </c>
      <c r="F24" s="382" t="s">
        <v>40</v>
      </c>
      <c r="G24" s="380" t="s">
        <v>1098</v>
      </c>
      <c r="H24" s="383" t="s">
        <v>878</v>
      </c>
      <c r="I24" s="565" t="s">
        <v>1824</v>
      </c>
      <c r="J24" s="566" t="str">
        <f>+IF(CARATULA!$M$5=MAPEO!B24,MAPEO!I24,"")</f>
        <v/>
      </c>
      <c r="K24" s="567">
        <v>2</v>
      </c>
      <c r="L24" s="569"/>
    </row>
    <row r="25" spans="1:15" ht="12" x14ac:dyDescent="0.2">
      <c r="A25" s="418" t="s">
        <v>1631</v>
      </c>
      <c r="B25" s="419">
        <v>113</v>
      </c>
      <c r="C25" s="380" t="s">
        <v>1081</v>
      </c>
      <c r="D25" s="381" t="s">
        <v>883</v>
      </c>
      <c r="E25" s="382" t="s">
        <v>1097</v>
      </c>
      <c r="F25" s="382" t="s">
        <v>40</v>
      </c>
      <c r="G25" s="380" t="s">
        <v>1096</v>
      </c>
      <c r="H25" s="383" t="s">
        <v>878</v>
      </c>
      <c r="I25" s="565" t="s">
        <v>1825</v>
      </c>
      <c r="J25" s="566" t="str">
        <f>+IF(CARATULA!$M$5=MAPEO!B25,MAPEO!I25,"")</f>
        <v/>
      </c>
      <c r="K25" s="567">
        <v>2</v>
      </c>
      <c r="L25" s="569"/>
    </row>
    <row r="26" spans="1:15" s="421" customFormat="1" ht="12" x14ac:dyDescent="0.2">
      <c r="A26" s="418" t="s">
        <v>1631</v>
      </c>
      <c r="B26" s="419">
        <v>113</v>
      </c>
      <c r="C26" s="380" t="s">
        <v>1081</v>
      </c>
      <c r="D26" s="381" t="s">
        <v>883</v>
      </c>
      <c r="E26" s="382" t="s">
        <v>1095</v>
      </c>
      <c r="F26" s="382" t="s">
        <v>40</v>
      </c>
      <c r="G26" s="380" t="s">
        <v>1094</v>
      </c>
      <c r="H26" s="383" t="s">
        <v>878</v>
      </c>
      <c r="I26" s="565" t="s">
        <v>1826</v>
      </c>
      <c r="J26" s="566" t="str">
        <f>+IF(CARATULA!$M$5=MAPEO!B26,MAPEO!I26,"")</f>
        <v/>
      </c>
      <c r="K26" s="567">
        <v>2</v>
      </c>
      <c r="L26" s="566"/>
      <c r="M26" s="566"/>
      <c r="N26" s="566"/>
      <c r="O26" s="420"/>
    </row>
    <row r="27" spans="1:15" ht="12" x14ac:dyDescent="0.2">
      <c r="A27" s="418" t="s">
        <v>1631</v>
      </c>
      <c r="B27" s="419">
        <v>113</v>
      </c>
      <c r="C27" s="380" t="s">
        <v>1081</v>
      </c>
      <c r="D27" s="381" t="s">
        <v>883</v>
      </c>
      <c r="E27" s="382" t="s">
        <v>1093</v>
      </c>
      <c r="F27" s="382" t="s">
        <v>40</v>
      </c>
      <c r="G27" s="380" t="s">
        <v>1092</v>
      </c>
      <c r="H27" s="383" t="s">
        <v>878</v>
      </c>
      <c r="I27" s="565" t="s">
        <v>1827</v>
      </c>
      <c r="J27" s="566" t="str">
        <f>+IF(CARATULA!$M$5=MAPEO!B27,MAPEO!I27,"")</f>
        <v/>
      </c>
      <c r="K27" s="567">
        <v>2</v>
      </c>
      <c r="L27" s="569"/>
    </row>
    <row r="28" spans="1:15" ht="12" x14ac:dyDescent="0.2">
      <c r="A28" s="418" t="s">
        <v>1631</v>
      </c>
      <c r="B28" s="419">
        <v>113</v>
      </c>
      <c r="C28" s="380" t="s">
        <v>1081</v>
      </c>
      <c r="D28" s="381" t="s">
        <v>883</v>
      </c>
      <c r="E28" s="382" t="s">
        <v>1091</v>
      </c>
      <c r="F28" s="382" t="s">
        <v>40</v>
      </c>
      <c r="G28" s="380" t="s">
        <v>1090</v>
      </c>
      <c r="H28" s="383" t="s">
        <v>878</v>
      </c>
      <c r="I28" s="565" t="s">
        <v>1828</v>
      </c>
      <c r="J28" s="566" t="str">
        <f>+IF(CARATULA!$M$5=MAPEO!B28,MAPEO!I28,"")</f>
        <v/>
      </c>
      <c r="K28" s="567">
        <v>2</v>
      </c>
      <c r="L28" s="569"/>
    </row>
    <row r="29" spans="1:15" ht="12" x14ac:dyDescent="0.2">
      <c r="A29" s="418" t="s">
        <v>1631</v>
      </c>
      <c r="B29" s="419">
        <v>113</v>
      </c>
      <c r="C29" s="380" t="s">
        <v>1081</v>
      </c>
      <c r="D29" s="381" t="s">
        <v>883</v>
      </c>
      <c r="E29" s="382" t="s">
        <v>1089</v>
      </c>
      <c r="F29" s="382" t="s">
        <v>40</v>
      </c>
      <c r="G29" s="380" t="s">
        <v>1088</v>
      </c>
      <c r="H29" s="383" t="s">
        <v>878</v>
      </c>
      <c r="I29" s="565" t="s">
        <v>1829</v>
      </c>
      <c r="J29" s="566" t="str">
        <f>+IF(CARATULA!$M$5=MAPEO!B29,MAPEO!I29,"")</f>
        <v/>
      </c>
      <c r="K29" s="567">
        <v>2</v>
      </c>
      <c r="L29" s="569"/>
    </row>
    <row r="30" spans="1:15" ht="12" x14ac:dyDescent="0.2">
      <c r="A30" s="418" t="s">
        <v>1631</v>
      </c>
      <c r="B30" s="419">
        <v>113</v>
      </c>
      <c r="C30" s="380" t="s">
        <v>1081</v>
      </c>
      <c r="D30" s="381" t="s">
        <v>883</v>
      </c>
      <c r="E30" s="382" t="s">
        <v>1087</v>
      </c>
      <c r="F30" s="382" t="s">
        <v>40</v>
      </c>
      <c r="G30" s="380" t="s">
        <v>1086</v>
      </c>
      <c r="H30" s="383" t="s">
        <v>878</v>
      </c>
      <c r="I30" s="565" t="s">
        <v>1963</v>
      </c>
      <c r="J30" s="566" t="str">
        <f>+IF(CARATULA!$M$5=MAPEO!B30,MAPEO!I30,"")</f>
        <v/>
      </c>
      <c r="K30" s="567">
        <v>2</v>
      </c>
      <c r="L30" s="569"/>
    </row>
    <row r="31" spans="1:15" ht="12" x14ac:dyDescent="0.2">
      <c r="A31" s="418" t="s">
        <v>1631</v>
      </c>
      <c r="B31" s="419">
        <v>113</v>
      </c>
      <c r="C31" s="380" t="s">
        <v>1081</v>
      </c>
      <c r="D31" s="381" t="s">
        <v>883</v>
      </c>
      <c r="E31" s="382" t="s">
        <v>1085</v>
      </c>
      <c r="F31" s="382" t="s">
        <v>40</v>
      </c>
      <c r="G31" s="380" t="s">
        <v>1084</v>
      </c>
      <c r="H31" s="383" t="s">
        <v>878</v>
      </c>
      <c r="I31" s="565" t="s">
        <v>1830</v>
      </c>
      <c r="J31" s="566" t="str">
        <f>+IF(CARATULA!$M$5=MAPEO!B31,MAPEO!I31,"")</f>
        <v/>
      </c>
      <c r="K31" s="567">
        <v>2</v>
      </c>
      <c r="L31" s="569"/>
    </row>
    <row r="32" spans="1:15" ht="12" x14ac:dyDescent="0.2">
      <c r="A32" s="418" t="s">
        <v>1631</v>
      </c>
      <c r="B32" s="419">
        <v>113</v>
      </c>
      <c r="C32" s="380" t="s">
        <v>1081</v>
      </c>
      <c r="D32" s="381" t="s">
        <v>883</v>
      </c>
      <c r="E32" s="382" t="s">
        <v>1083</v>
      </c>
      <c r="F32" s="382" t="s">
        <v>40</v>
      </c>
      <c r="G32" s="380" t="s">
        <v>1082</v>
      </c>
      <c r="H32" s="383" t="s">
        <v>878</v>
      </c>
      <c r="I32" s="565" t="s">
        <v>1831</v>
      </c>
      <c r="J32" s="566" t="str">
        <f>+IF(CARATULA!$M$5=MAPEO!B32,MAPEO!I32,"")</f>
        <v/>
      </c>
      <c r="K32" s="567">
        <v>2</v>
      </c>
      <c r="L32" s="569"/>
    </row>
    <row r="33" spans="1:12" ht="12" x14ac:dyDescent="0.2">
      <c r="A33" s="418" t="s">
        <v>1631</v>
      </c>
      <c r="B33" s="419">
        <v>113</v>
      </c>
      <c r="C33" s="380" t="s">
        <v>1081</v>
      </c>
      <c r="D33" s="381" t="s">
        <v>883</v>
      </c>
      <c r="E33" s="382" t="s">
        <v>1080</v>
      </c>
      <c r="F33" s="382" t="s">
        <v>40</v>
      </c>
      <c r="G33" s="380" t="s">
        <v>1079</v>
      </c>
      <c r="H33" s="383" t="s">
        <v>878</v>
      </c>
      <c r="I33" s="565" t="s">
        <v>1832</v>
      </c>
      <c r="J33" s="566" t="str">
        <f>+IF(CARATULA!$M$5=MAPEO!B33,MAPEO!I33,"")</f>
        <v/>
      </c>
      <c r="K33" s="567">
        <v>2</v>
      </c>
      <c r="L33" s="569"/>
    </row>
    <row r="34" spans="1:12" ht="12" x14ac:dyDescent="0.2">
      <c r="A34" s="418" t="s">
        <v>1631</v>
      </c>
      <c r="B34" s="419">
        <v>121</v>
      </c>
      <c r="C34" s="380" t="s">
        <v>976</v>
      </c>
      <c r="D34" s="381" t="s">
        <v>883</v>
      </c>
      <c r="E34" s="382" t="s">
        <v>982</v>
      </c>
      <c r="F34" s="382" t="s">
        <v>40</v>
      </c>
      <c r="G34" s="380" t="s">
        <v>981</v>
      </c>
      <c r="H34" s="383" t="s">
        <v>878</v>
      </c>
      <c r="I34" s="565" t="s">
        <v>1835</v>
      </c>
      <c r="J34" s="566" t="str">
        <f>+IF(CARATULA!$M$5=MAPEO!B34,MAPEO!I34,"")</f>
        <v/>
      </c>
      <c r="K34" s="567">
        <v>2</v>
      </c>
      <c r="L34" s="569"/>
    </row>
    <row r="35" spans="1:12" ht="12" x14ac:dyDescent="0.2">
      <c r="A35" s="418" t="s">
        <v>1631</v>
      </c>
      <c r="B35" s="419">
        <v>121</v>
      </c>
      <c r="C35" s="380" t="s">
        <v>976</v>
      </c>
      <c r="D35" s="381" t="s">
        <v>883</v>
      </c>
      <c r="E35" s="382" t="s">
        <v>980</v>
      </c>
      <c r="F35" s="382" t="s">
        <v>40</v>
      </c>
      <c r="G35" s="380" t="s">
        <v>979</v>
      </c>
      <c r="H35" s="383" t="s">
        <v>878</v>
      </c>
      <c r="I35" s="565" t="s">
        <v>1964</v>
      </c>
      <c r="J35" s="566" t="str">
        <f>+IF(CARATULA!$M$5=MAPEO!B35,MAPEO!I35,"")</f>
        <v/>
      </c>
      <c r="K35" s="567">
        <v>2</v>
      </c>
      <c r="L35" s="569"/>
    </row>
    <row r="36" spans="1:12" ht="12" x14ac:dyDescent="0.2">
      <c r="A36" s="418" t="s">
        <v>1631</v>
      </c>
      <c r="B36" s="419">
        <v>121</v>
      </c>
      <c r="C36" s="380" t="s">
        <v>976</v>
      </c>
      <c r="D36" s="381" t="s">
        <v>883</v>
      </c>
      <c r="E36" s="382" t="s">
        <v>978</v>
      </c>
      <c r="F36" s="382" t="s">
        <v>40</v>
      </c>
      <c r="G36" s="380" t="s">
        <v>977</v>
      </c>
      <c r="H36" s="383" t="s">
        <v>878</v>
      </c>
      <c r="I36" s="565" t="s">
        <v>1965</v>
      </c>
      <c r="J36" s="566" t="str">
        <f>+IF(CARATULA!$M$5=MAPEO!B36,MAPEO!I36,"")</f>
        <v/>
      </c>
      <c r="K36" s="567">
        <v>2</v>
      </c>
      <c r="L36" s="569"/>
    </row>
    <row r="37" spans="1:12" ht="12" x14ac:dyDescent="0.2">
      <c r="A37" s="418" t="s">
        <v>1631</v>
      </c>
      <c r="B37" s="419">
        <v>121</v>
      </c>
      <c r="C37" s="380" t="s">
        <v>976</v>
      </c>
      <c r="D37" s="381" t="s">
        <v>883</v>
      </c>
      <c r="E37" s="382" t="s">
        <v>975</v>
      </c>
      <c r="F37" s="382" t="s">
        <v>40</v>
      </c>
      <c r="G37" s="380" t="s">
        <v>974</v>
      </c>
      <c r="H37" s="383" t="s">
        <v>878</v>
      </c>
      <c r="I37" s="565" t="s">
        <v>1966</v>
      </c>
      <c r="J37" s="566" t="str">
        <f>+IF(CARATULA!$M$5=MAPEO!B37,MAPEO!I37,"")</f>
        <v/>
      </c>
      <c r="K37" s="567">
        <v>2</v>
      </c>
      <c r="L37" s="569"/>
    </row>
    <row r="38" spans="1:12" ht="12" x14ac:dyDescent="0.2">
      <c r="A38" s="418" t="s">
        <v>1631</v>
      </c>
      <c r="B38" s="419">
        <v>122</v>
      </c>
      <c r="C38" s="380" t="s">
        <v>943</v>
      </c>
      <c r="D38" s="381" t="s">
        <v>883</v>
      </c>
      <c r="E38" s="382" t="s">
        <v>945</v>
      </c>
      <c r="F38" s="382" t="s">
        <v>40</v>
      </c>
      <c r="G38" s="380" t="s">
        <v>944</v>
      </c>
      <c r="H38" s="383" t="s">
        <v>878</v>
      </c>
      <c r="I38" s="565" t="s">
        <v>1836</v>
      </c>
      <c r="J38" s="566" t="str">
        <f>+IF(CARATULA!$M$5=MAPEO!B38,MAPEO!I38,"")</f>
        <v/>
      </c>
      <c r="K38" s="567">
        <v>2</v>
      </c>
      <c r="L38" s="569"/>
    </row>
    <row r="39" spans="1:12" ht="12" x14ac:dyDescent="0.2">
      <c r="A39" s="418" t="s">
        <v>1631</v>
      </c>
      <c r="B39" s="419">
        <v>122</v>
      </c>
      <c r="C39" s="380" t="s">
        <v>943</v>
      </c>
      <c r="D39" s="381" t="s">
        <v>883</v>
      </c>
      <c r="E39" s="382" t="s">
        <v>942</v>
      </c>
      <c r="F39" s="382" t="s">
        <v>40</v>
      </c>
      <c r="G39" s="380" t="s">
        <v>941</v>
      </c>
      <c r="H39" s="383" t="s">
        <v>878</v>
      </c>
      <c r="I39" s="565" t="s">
        <v>1837</v>
      </c>
      <c r="J39" s="566" t="str">
        <f>+IF(CARATULA!$M$5=MAPEO!B39,MAPEO!I39,"")</f>
        <v/>
      </c>
      <c r="K39" s="567">
        <v>2</v>
      </c>
      <c r="L39" s="569"/>
    </row>
    <row r="40" spans="1:12" ht="12" x14ac:dyDescent="0.2">
      <c r="A40" s="418" t="s">
        <v>1631</v>
      </c>
      <c r="B40" s="419">
        <v>130</v>
      </c>
      <c r="C40" s="380" t="s">
        <v>888</v>
      </c>
      <c r="D40" s="381" t="s">
        <v>883</v>
      </c>
      <c r="E40" s="382" t="s">
        <v>889</v>
      </c>
      <c r="F40" s="382" t="s">
        <v>40</v>
      </c>
      <c r="G40" s="380" t="s">
        <v>888</v>
      </c>
      <c r="H40" s="383" t="s">
        <v>878</v>
      </c>
      <c r="I40" s="565" t="s">
        <v>1838</v>
      </c>
      <c r="J40" s="566" t="str">
        <f>+IF(CARATULA!$M$5=MAPEO!B40,MAPEO!I40,"")</f>
        <v/>
      </c>
      <c r="K40" s="567">
        <v>2</v>
      </c>
      <c r="L40" s="569"/>
    </row>
    <row r="41" spans="1:12" ht="12" x14ac:dyDescent="0.2">
      <c r="A41" s="418" t="s">
        <v>1631</v>
      </c>
      <c r="B41" s="419">
        <v>140</v>
      </c>
      <c r="C41" s="380" t="s">
        <v>887</v>
      </c>
      <c r="D41" s="381" t="s">
        <v>883</v>
      </c>
      <c r="E41" s="382" t="s">
        <v>886</v>
      </c>
      <c r="F41" s="382" t="s">
        <v>40</v>
      </c>
      <c r="G41" s="380" t="s">
        <v>885</v>
      </c>
      <c r="H41" s="383" t="s">
        <v>878</v>
      </c>
      <c r="I41" s="565" t="s">
        <v>1967</v>
      </c>
      <c r="J41" s="566" t="str">
        <f>+IF(CARATULA!$M$5=MAPEO!B41,MAPEO!I41,"")</f>
        <v/>
      </c>
      <c r="K41" s="567">
        <v>2</v>
      </c>
      <c r="L41" s="569"/>
    </row>
    <row r="42" spans="1:12" ht="12" x14ac:dyDescent="0.2">
      <c r="A42" s="418" t="s">
        <v>1631</v>
      </c>
      <c r="B42" s="419">
        <v>150</v>
      </c>
      <c r="C42" s="380" t="s">
        <v>884</v>
      </c>
      <c r="D42" s="381" t="s">
        <v>883</v>
      </c>
      <c r="E42" s="382" t="s">
        <v>399</v>
      </c>
      <c r="F42" s="382" t="s">
        <v>40</v>
      </c>
      <c r="G42" s="380" t="s">
        <v>400</v>
      </c>
      <c r="H42" s="383" t="s">
        <v>878</v>
      </c>
      <c r="I42" s="565" t="s">
        <v>1968</v>
      </c>
      <c r="J42" s="566" t="str">
        <f>+IF(CARATULA!$M$5=MAPEO!B42,MAPEO!I42,"")</f>
        <v/>
      </c>
      <c r="K42" s="567">
        <v>2</v>
      </c>
      <c r="L42" s="569"/>
    </row>
    <row r="43" spans="1:12" ht="12" x14ac:dyDescent="0.2">
      <c r="A43" s="418" t="s">
        <v>1631</v>
      </c>
      <c r="B43" s="419">
        <v>200</v>
      </c>
      <c r="C43" s="380" t="s">
        <v>938</v>
      </c>
      <c r="D43" s="381" t="s">
        <v>883</v>
      </c>
      <c r="E43" s="382" t="s">
        <v>940</v>
      </c>
      <c r="F43" s="382" t="s">
        <v>40</v>
      </c>
      <c r="G43" s="380" t="s">
        <v>939</v>
      </c>
      <c r="H43" s="383" t="s">
        <v>878</v>
      </c>
      <c r="I43" s="565" t="s">
        <v>1839</v>
      </c>
      <c r="J43" s="566" t="str">
        <f>+IF(CARATULA!$M$5=MAPEO!B43,MAPEO!I43,"")</f>
        <v/>
      </c>
      <c r="K43" s="567">
        <v>2</v>
      </c>
      <c r="L43" s="569"/>
    </row>
    <row r="44" spans="1:12" ht="12" x14ac:dyDescent="0.2">
      <c r="A44" s="418" t="s">
        <v>1631</v>
      </c>
      <c r="B44" s="419">
        <v>200</v>
      </c>
      <c r="C44" s="380" t="s">
        <v>938</v>
      </c>
      <c r="D44" s="381" t="s">
        <v>883</v>
      </c>
      <c r="E44" s="382" t="s">
        <v>937</v>
      </c>
      <c r="F44" s="382" t="s">
        <v>40</v>
      </c>
      <c r="G44" s="380" t="s">
        <v>936</v>
      </c>
      <c r="H44" s="383" t="s">
        <v>878</v>
      </c>
      <c r="I44" s="565" t="s">
        <v>1969</v>
      </c>
      <c r="J44" s="566" t="str">
        <f>+IF(CARATULA!$M$5=MAPEO!B44,MAPEO!I44,"")</f>
        <v/>
      </c>
      <c r="K44" s="567">
        <v>2</v>
      </c>
      <c r="L44" s="569"/>
    </row>
    <row r="45" spans="1:12" ht="12" x14ac:dyDescent="0.2">
      <c r="A45" s="418" t="s">
        <v>1938</v>
      </c>
      <c r="B45" s="419">
        <v>501</v>
      </c>
      <c r="C45" s="380" t="s">
        <v>1018</v>
      </c>
      <c r="D45" s="381" t="s">
        <v>881</v>
      </c>
      <c r="E45" s="382" t="s">
        <v>1028</v>
      </c>
      <c r="F45" s="382" t="s">
        <v>40</v>
      </c>
      <c r="G45" s="380" t="s">
        <v>1027</v>
      </c>
      <c r="H45" s="383" t="s">
        <v>878</v>
      </c>
      <c r="I45" s="565" t="s">
        <v>1970</v>
      </c>
      <c r="J45" s="566" t="str">
        <f>+IF(CARATULA!$M$5=MAPEO!B45,MAPEO!I45,"")</f>
        <v/>
      </c>
      <c r="K45" s="567">
        <v>2</v>
      </c>
      <c r="L45" s="569"/>
    </row>
    <row r="46" spans="1:12" ht="12" x14ac:dyDescent="0.2">
      <c r="A46" s="418" t="s">
        <v>1938</v>
      </c>
      <c r="B46" s="419">
        <v>501</v>
      </c>
      <c r="C46" s="380" t="s">
        <v>1018</v>
      </c>
      <c r="D46" s="381" t="s">
        <v>881</v>
      </c>
      <c r="E46" s="382" t="s">
        <v>1026</v>
      </c>
      <c r="F46" s="382" t="s">
        <v>40</v>
      </c>
      <c r="G46" s="380" t="s">
        <v>1025</v>
      </c>
      <c r="H46" s="383" t="s">
        <v>878</v>
      </c>
      <c r="I46" s="565" t="s">
        <v>1971</v>
      </c>
      <c r="J46" s="566" t="str">
        <f>+IF(CARATULA!$M$5=MAPEO!B46,MAPEO!I46,"")</f>
        <v/>
      </c>
      <c r="K46" s="567">
        <v>2</v>
      </c>
      <c r="L46" s="569"/>
    </row>
    <row r="47" spans="1:12" ht="12" x14ac:dyDescent="0.2">
      <c r="A47" s="418" t="s">
        <v>1938</v>
      </c>
      <c r="B47" s="419">
        <v>501</v>
      </c>
      <c r="C47" s="380" t="s">
        <v>1018</v>
      </c>
      <c r="D47" s="381" t="s">
        <v>881</v>
      </c>
      <c r="E47" s="382" t="s">
        <v>1024</v>
      </c>
      <c r="F47" s="382" t="s">
        <v>40</v>
      </c>
      <c r="G47" s="380" t="s">
        <v>1023</v>
      </c>
      <c r="H47" s="383" t="s">
        <v>878</v>
      </c>
      <c r="I47" s="565" t="s">
        <v>1972</v>
      </c>
      <c r="J47" s="566" t="str">
        <f>+IF(CARATULA!$M$5=MAPEO!B47,MAPEO!I47,"")</f>
        <v/>
      </c>
      <c r="K47" s="567">
        <v>2</v>
      </c>
      <c r="L47" s="569"/>
    </row>
    <row r="48" spans="1:12" ht="12" x14ac:dyDescent="0.2">
      <c r="A48" s="418" t="s">
        <v>1938</v>
      </c>
      <c r="B48" s="419">
        <v>501</v>
      </c>
      <c r="C48" s="380" t="s">
        <v>1018</v>
      </c>
      <c r="D48" s="381" t="s">
        <v>881</v>
      </c>
      <c r="E48" s="382" t="s">
        <v>1022</v>
      </c>
      <c r="F48" s="382" t="s">
        <v>40</v>
      </c>
      <c r="G48" s="380" t="s">
        <v>1021</v>
      </c>
      <c r="H48" s="383" t="s">
        <v>878</v>
      </c>
      <c r="I48" s="565" t="s">
        <v>1973</v>
      </c>
      <c r="J48" s="566" t="str">
        <f>+IF(CARATULA!$M$5=MAPEO!B48,MAPEO!I48,"")</f>
        <v/>
      </c>
      <c r="K48" s="567">
        <v>2</v>
      </c>
      <c r="L48" s="569"/>
    </row>
    <row r="49" spans="1:15" ht="12" x14ac:dyDescent="0.2">
      <c r="A49" s="418" t="s">
        <v>1938</v>
      </c>
      <c r="B49" s="419">
        <v>501</v>
      </c>
      <c r="C49" s="380" t="s">
        <v>1018</v>
      </c>
      <c r="D49" s="381" t="s">
        <v>881</v>
      </c>
      <c r="E49" s="382" t="s">
        <v>1020</v>
      </c>
      <c r="F49" s="382" t="s">
        <v>40</v>
      </c>
      <c r="G49" s="380" t="s">
        <v>1019</v>
      </c>
      <c r="H49" s="383" t="s">
        <v>878</v>
      </c>
      <c r="I49" s="565" t="s">
        <v>1974</v>
      </c>
      <c r="J49" s="566" t="str">
        <f>+IF(CARATULA!$M$5=MAPEO!B49,MAPEO!I49,"")</f>
        <v/>
      </c>
      <c r="K49" s="567">
        <v>2</v>
      </c>
      <c r="L49" s="569"/>
    </row>
    <row r="50" spans="1:15" ht="12" x14ac:dyDescent="0.2">
      <c r="A50" s="418" t="s">
        <v>1938</v>
      </c>
      <c r="B50" s="419">
        <v>501</v>
      </c>
      <c r="C50" s="380" t="s">
        <v>1018</v>
      </c>
      <c r="D50" s="381" t="s">
        <v>881</v>
      </c>
      <c r="E50" s="382" t="s">
        <v>1017</v>
      </c>
      <c r="F50" s="382" t="s">
        <v>40</v>
      </c>
      <c r="G50" s="380" t="s">
        <v>1016</v>
      </c>
      <c r="H50" s="383" t="s">
        <v>878</v>
      </c>
      <c r="I50" s="565" t="s">
        <v>1975</v>
      </c>
      <c r="J50" s="566" t="str">
        <f>+IF(CARATULA!$M$5=MAPEO!B50,MAPEO!I50,"")</f>
        <v/>
      </c>
      <c r="K50" s="567">
        <v>2</v>
      </c>
      <c r="L50" s="569"/>
    </row>
    <row r="51" spans="1:15" ht="12" x14ac:dyDescent="0.2">
      <c r="A51" s="418" t="s">
        <v>1938</v>
      </c>
      <c r="B51" s="419">
        <v>502</v>
      </c>
      <c r="C51" s="380" t="s">
        <v>882</v>
      </c>
      <c r="D51" s="381" t="s">
        <v>881</v>
      </c>
      <c r="E51" s="382" t="s">
        <v>880</v>
      </c>
      <c r="F51" s="382" t="s">
        <v>40</v>
      </c>
      <c r="G51" s="380" t="s">
        <v>879</v>
      </c>
      <c r="H51" s="383" t="s">
        <v>878</v>
      </c>
      <c r="I51" s="565" t="s">
        <v>1840</v>
      </c>
      <c r="J51" s="566" t="str">
        <f>+IF(CARATULA!$M$5=MAPEO!B51,MAPEO!I51,"")</f>
        <v/>
      </c>
      <c r="K51" s="567">
        <v>2</v>
      </c>
      <c r="L51" s="569"/>
    </row>
    <row r="52" spans="1:15" s="421" customFormat="1" ht="12" x14ac:dyDescent="0.2">
      <c r="A52" s="418" t="s">
        <v>1937</v>
      </c>
      <c r="B52" s="419">
        <v>1010</v>
      </c>
      <c r="C52" s="380" t="s">
        <v>877</v>
      </c>
      <c r="D52" s="381" t="s">
        <v>861</v>
      </c>
      <c r="E52" s="382" t="s">
        <v>860</v>
      </c>
      <c r="F52" s="382" t="s">
        <v>40</v>
      </c>
      <c r="G52" s="380" t="s">
        <v>859</v>
      </c>
      <c r="H52" s="383" t="s">
        <v>858</v>
      </c>
      <c r="I52" s="565" t="s">
        <v>1976</v>
      </c>
      <c r="J52" s="566" t="str">
        <f>+IF(CARATULA!$M$5=MAPEO!B52,MAPEO!I52,"")</f>
        <v/>
      </c>
      <c r="K52" s="567">
        <v>2</v>
      </c>
      <c r="L52" s="566"/>
      <c r="M52" s="566"/>
      <c r="N52" s="566"/>
      <c r="O52" s="420"/>
    </row>
    <row r="53" spans="1:15" ht="12" x14ac:dyDescent="0.2">
      <c r="A53" s="418" t="s">
        <v>1937</v>
      </c>
      <c r="B53" s="419">
        <v>1020</v>
      </c>
      <c r="C53" s="380" t="s">
        <v>876</v>
      </c>
      <c r="D53" s="381" t="s">
        <v>861</v>
      </c>
      <c r="E53" s="382" t="s">
        <v>860</v>
      </c>
      <c r="F53" s="382" t="s">
        <v>40</v>
      </c>
      <c r="G53" s="380" t="s">
        <v>859</v>
      </c>
      <c r="H53" s="383" t="s">
        <v>858</v>
      </c>
      <c r="I53" s="565" t="s">
        <v>1976</v>
      </c>
      <c r="J53" s="566" t="str">
        <f>+IF(CARATULA!$M$5=MAPEO!B53,MAPEO!I53,"")</f>
        <v/>
      </c>
      <c r="K53" s="567">
        <v>2</v>
      </c>
      <c r="L53" s="569"/>
    </row>
    <row r="54" spans="1:15" ht="12" x14ac:dyDescent="0.2">
      <c r="A54" s="418" t="s">
        <v>1937</v>
      </c>
      <c r="B54" s="419">
        <v>1030</v>
      </c>
      <c r="C54" s="380" t="s">
        <v>875</v>
      </c>
      <c r="D54" s="381" t="s">
        <v>861</v>
      </c>
      <c r="E54" s="382" t="s">
        <v>860</v>
      </c>
      <c r="F54" s="382" t="s">
        <v>40</v>
      </c>
      <c r="G54" s="380" t="s">
        <v>859</v>
      </c>
      <c r="H54" s="383" t="s">
        <v>858</v>
      </c>
      <c r="I54" s="565" t="s">
        <v>1976</v>
      </c>
      <c r="J54" s="566" t="str">
        <f>+IF(CARATULA!$M$5=MAPEO!B54,MAPEO!I54,"")</f>
        <v/>
      </c>
      <c r="K54" s="567">
        <v>2</v>
      </c>
      <c r="L54" s="569"/>
    </row>
    <row r="55" spans="1:15" ht="12" x14ac:dyDescent="0.2">
      <c r="A55" s="418" t="s">
        <v>1937</v>
      </c>
      <c r="B55" s="419">
        <v>1110</v>
      </c>
      <c r="C55" s="380" t="s">
        <v>874</v>
      </c>
      <c r="D55" s="381" t="s">
        <v>861</v>
      </c>
      <c r="E55" s="382" t="s">
        <v>872</v>
      </c>
      <c r="F55" s="382" t="s">
        <v>40</v>
      </c>
      <c r="G55" s="380" t="s">
        <v>871</v>
      </c>
      <c r="H55" s="383" t="s">
        <v>858</v>
      </c>
      <c r="I55" s="565" t="s">
        <v>1841</v>
      </c>
      <c r="J55" s="566" t="str">
        <f>+IF(CARATULA!$M$5=MAPEO!B55,MAPEO!I55,"")</f>
        <v/>
      </c>
      <c r="K55" s="567">
        <v>2</v>
      </c>
      <c r="L55" s="569"/>
    </row>
    <row r="56" spans="1:15" ht="12" x14ac:dyDescent="0.2">
      <c r="A56" s="418" t="s">
        <v>1937</v>
      </c>
      <c r="B56" s="419">
        <v>1120</v>
      </c>
      <c r="C56" s="380" t="s">
        <v>873</v>
      </c>
      <c r="D56" s="381" t="s">
        <v>861</v>
      </c>
      <c r="E56" s="382" t="s">
        <v>872</v>
      </c>
      <c r="F56" s="382" t="s">
        <v>40</v>
      </c>
      <c r="G56" s="380" t="s">
        <v>871</v>
      </c>
      <c r="H56" s="383" t="s">
        <v>858</v>
      </c>
      <c r="I56" s="565" t="s">
        <v>1841</v>
      </c>
      <c r="J56" s="566" t="str">
        <f>+IF(CARATULA!$M$5=MAPEO!B56,MAPEO!I56,"")</f>
        <v/>
      </c>
      <c r="K56" s="567">
        <v>2</v>
      </c>
      <c r="L56" s="569"/>
    </row>
    <row r="57" spans="1:15" ht="12" x14ac:dyDescent="0.2">
      <c r="A57" s="418" t="s">
        <v>1937</v>
      </c>
      <c r="B57" s="419">
        <v>1200</v>
      </c>
      <c r="C57" s="380" t="s">
        <v>870</v>
      </c>
      <c r="D57" s="381" t="s">
        <v>861</v>
      </c>
      <c r="E57" s="382" t="s">
        <v>867</v>
      </c>
      <c r="F57" s="382" t="s">
        <v>40</v>
      </c>
      <c r="G57" s="380" t="s">
        <v>866</v>
      </c>
      <c r="H57" s="383" t="s">
        <v>858</v>
      </c>
      <c r="I57" s="565" t="s">
        <v>1842</v>
      </c>
      <c r="J57" s="566" t="str">
        <f>+IF(CARATULA!$M$5=MAPEO!B57,MAPEO!I57,"")</f>
        <v/>
      </c>
      <c r="K57" s="567">
        <v>2</v>
      </c>
      <c r="L57" s="569"/>
    </row>
    <row r="58" spans="1:15" ht="12" x14ac:dyDescent="0.2">
      <c r="A58" s="418" t="s">
        <v>1937</v>
      </c>
      <c r="B58" s="419">
        <v>1310</v>
      </c>
      <c r="C58" s="380" t="s">
        <v>869</v>
      </c>
      <c r="D58" s="381" t="s">
        <v>861</v>
      </c>
      <c r="E58" s="382" t="s">
        <v>867</v>
      </c>
      <c r="F58" s="382" t="s">
        <v>40</v>
      </c>
      <c r="G58" s="380" t="s">
        <v>866</v>
      </c>
      <c r="H58" s="383" t="s">
        <v>858</v>
      </c>
      <c r="I58" s="565" t="s">
        <v>1842</v>
      </c>
      <c r="J58" s="566" t="str">
        <f>+IF(CARATULA!$M$5=MAPEO!B58,MAPEO!I58,"")</f>
        <v/>
      </c>
      <c r="K58" s="567">
        <v>2</v>
      </c>
      <c r="L58" s="569"/>
    </row>
    <row r="59" spans="1:15" ht="12" x14ac:dyDescent="0.2">
      <c r="A59" s="418" t="s">
        <v>1937</v>
      </c>
      <c r="B59" s="419">
        <v>1320</v>
      </c>
      <c r="C59" s="380" t="s">
        <v>868</v>
      </c>
      <c r="D59" s="381" t="s">
        <v>861</v>
      </c>
      <c r="E59" s="382" t="s">
        <v>867</v>
      </c>
      <c r="F59" s="382" t="s">
        <v>40</v>
      </c>
      <c r="G59" s="380" t="s">
        <v>866</v>
      </c>
      <c r="H59" s="383" t="s">
        <v>858</v>
      </c>
      <c r="I59" s="565" t="s">
        <v>1842</v>
      </c>
      <c r="J59" s="566" t="str">
        <f>+IF(CARATULA!$M$5=MAPEO!B59,MAPEO!I59,"")</f>
        <v/>
      </c>
      <c r="K59" s="567">
        <v>2</v>
      </c>
      <c r="L59" s="569"/>
    </row>
    <row r="60" spans="1:15" ht="12" x14ac:dyDescent="0.2">
      <c r="A60" s="418" t="s">
        <v>1937</v>
      </c>
      <c r="B60" s="419">
        <v>1410</v>
      </c>
      <c r="C60" s="380" t="s">
        <v>865</v>
      </c>
      <c r="D60" s="381" t="s">
        <v>861</v>
      </c>
      <c r="E60" s="382" t="s">
        <v>860</v>
      </c>
      <c r="F60" s="382" t="s">
        <v>40</v>
      </c>
      <c r="G60" s="380" t="s">
        <v>859</v>
      </c>
      <c r="H60" s="383" t="s">
        <v>858</v>
      </c>
      <c r="I60" s="565" t="s">
        <v>1976</v>
      </c>
      <c r="J60" s="566" t="str">
        <f>+IF(CARATULA!$M$5=MAPEO!B60,MAPEO!I60,"")</f>
        <v/>
      </c>
      <c r="K60" s="567">
        <v>2</v>
      </c>
      <c r="L60" s="569"/>
    </row>
    <row r="61" spans="1:15" ht="12" x14ac:dyDescent="0.2">
      <c r="A61" s="418" t="s">
        <v>1937</v>
      </c>
      <c r="B61" s="419">
        <v>1421</v>
      </c>
      <c r="C61" s="380" t="s">
        <v>864</v>
      </c>
      <c r="D61" s="381" t="s">
        <v>861</v>
      </c>
      <c r="E61" s="382" t="s">
        <v>860</v>
      </c>
      <c r="F61" s="382" t="s">
        <v>40</v>
      </c>
      <c r="G61" s="380" t="s">
        <v>859</v>
      </c>
      <c r="H61" s="383" t="s">
        <v>858</v>
      </c>
      <c r="I61" s="565" t="s">
        <v>1976</v>
      </c>
      <c r="J61" s="566" t="str">
        <f>+IF(CARATULA!$M$5=MAPEO!B61,MAPEO!I61,"")</f>
        <v/>
      </c>
      <c r="K61" s="567">
        <v>2</v>
      </c>
      <c r="L61" s="569"/>
    </row>
    <row r="62" spans="1:15" ht="12" x14ac:dyDescent="0.2">
      <c r="A62" s="418" t="s">
        <v>1937</v>
      </c>
      <c r="B62" s="419">
        <v>1422</v>
      </c>
      <c r="C62" s="380" t="s">
        <v>863</v>
      </c>
      <c r="D62" s="381" t="s">
        <v>861</v>
      </c>
      <c r="E62" s="382" t="s">
        <v>860</v>
      </c>
      <c r="F62" s="382" t="s">
        <v>40</v>
      </c>
      <c r="G62" s="380" t="s">
        <v>859</v>
      </c>
      <c r="H62" s="383" t="s">
        <v>858</v>
      </c>
      <c r="I62" s="565" t="s">
        <v>1976</v>
      </c>
      <c r="J62" s="566" t="str">
        <f>+IF(CARATULA!$M$5=MAPEO!B62,MAPEO!I62,"")</f>
        <v/>
      </c>
      <c r="K62" s="567">
        <v>2</v>
      </c>
      <c r="L62" s="569"/>
    </row>
    <row r="63" spans="1:15" ht="12" x14ac:dyDescent="0.2">
      <c r="A63" s="418" t="s">
        <v>1937</v>
      </c>
      <c r="B63" s="419">
        <v>1429</v>
      </c>
      <c r="C63" s="380" t="s">
        <v>862</v>
      </c>
      <c r="D63" s="381" t="s">
        <v>861</v>
      </c>
      <c r="E63" s="382" t="s">
        <v>860</v>
      </c>
      <c r="F63" s="382" t="s">
        <v>40</v>
      </c>
      <c r="G63" s="380" t="s">
        <v>859</v>
      </c>
      <c r="H63" s="383" t="s">
        <v>858</v>
      </c>
      <c r="I63" s="565" t="s">
        <v>1976</v>
      </c>
      <c r="J63" s="566" t="str">
        <f>+IF(CARATULA!$M$5=MAPEO!B63,MAPEO!I63,"")</f>
        <v/>
      </c>
      <c r="K63" s="567">
        <v>2</v>
      </c>
      <c r="L63" s="569"/>
    </row>
    <row r="64" spans="1:15" ht="12" x14ac:dyDescent="0.2">
      <c r="A64" s="418" t="s">
        <v>1172</v>
      </c>
      <c r="B64" s="419">
        <v>1511</v>
      </c>
      <c r="C64" s="380" t="s">
        <v>996</v>
      </c>
      <c r="D64" s="381" t="s">
        <v>672</v>
      </c>
      <c r="E64" s="382" t="s">
        <v>1004</v>
      </c>
      <c r="F64" s="382" t="s">
        <v>40</v>
      </c>
      <c r="G64" s="380" t="s">
        <v>1003</v>
      </c>
      <c r="H64" s="383" t="s">
        <v>669</v>
      </c>
      <c r="I64" s="565" t="s">
        <v>1843</v>
      </c>
      <c r="J64" s="566" t="str">
        <f>+IF(CARATULA!$M$5=MAPEO!B64,MAPEO!I64,"")</f>
        <v/>
      </c>
      <c r="K64" s="567">
        <v>2</v>
      </c>
      <c r="L64" s="569"/>
    </row>
    <row r="65" spans="1:12" ht="12" x14ac:dyDescent="0.2">
      <c r="A65" s="418" t="s">
        <v>1172</v>
      </c>
      <c r="B65" s="419">
        <v>1511</v>
      </c>
      <c r="C65" s="380" t="s">
        <v>996</v>
      </c>
      <c r="D65" s="381" t="s">
        <v>672</v>
      </c>
      <c r="E65" s="382" t="s">
        <v>1002</v>
      </c>
      <c r="F65" s="382" t="s">
        <v>40</v>
      </c>
      <c r="G65" s="380" t="s">
        <v>1001</v>
      </c>
      <c r="H65" s="383" t="s">
        <v>669</v>
      </c>
      <c r="I65" s="565" t="s">
        <v>1844</v>
      </c>
      <c r="J65" s="566" t="str">
        <f>+IF(CARATULA!$M$5=MAPEO!B65,MAPEO!I65,"")</f>
        <v/>
      </c>
      <c r="K65" s="567">
        <v>2</v>
      </c>
      <c r="L65" s="569"/>
    </row>
    <row r="66" spans="1:12" ht="12" x14ac:dyDescent="0.2">
      <c r="A66" s="418" t="s">
        <v>1172</v>
      </c>
      <c r="B66" s="419">
        <v>1511</v>
      </c>
      <c r="C66" s="380" t="s">
        <v>996</v>
      </c>
      <c r="D66" s="381" t="s">
        <v>672</v>
      </c>
      <c r="E66" s="382" t="s">
        <v>1000</v>
      </c>
      <c r="F66" s="382" t="s">
        <v>40</v>
      </c>
      <c r="G66" s="380" t="s">
        <v>999</v>
      </c>
      <c r="H66" s="383" t="s">
        <v>669</v>
      </c>
      <c r="I66" s="565" t="s">
        <v>1845</v>
      </c>
      <c r="J66" s="566" t="str">
        <f>+IF(CARATULA!$M$5=MAPEO!B66,MAPEO!I66,"")</f>
        <v/>
      </c>
      <c r="K66" s="567">
        <v>2</v>
      </c>
      <c r="L66" s="569"/>
    </row>
    <row r="67" spans="1:12" ht="12" x14ac:dyDescent="0.2">
      <c r="A67" s="418" t="s">
        <v>1172</v>
      </c>
      <c r="B67" s="419">
        <v>1511</v>
      </c>
      <c r="C67" s="380" t="s">
        <v>996</v>
      </c>
      <c r="D67" s="381" t="s">
        <v>672</v>
      </c>
      <c r="E67" s="382" t="s">
        <v>998</v>
      </c>
      <c r="F67" s="382" t="s">
        <v>40</v>
      </c>
      <c r="G67" s="380" t="s">
        <v>997</v>
      </c>
      <c r="H67" s="383" t="s">
        <v>669</v>
      </c>
      <c r="I67" s="565" t="s">
        <v>1846</v>
      </c>
      <c r="J67" s="566" t="str">
        <f>+IF(CARATULA!$M$5=MAPEO!B67,MAPEO!I67,"")</f>
        <v/>
      </c>
      <c r="K67" s="567">
        <v>2</v>
      </c>
      <c r="L67" s="569"/>
    </row>
    <row r="68" spans="1:12" ht="12" x14ac:dyDescent="0.2">
      <c r="A68" s="418" t="s">
        <v>1172</v>
      </c>
      <c r="B68" s="419">
        <v>1511</v>
      </c>
      <c r="C68" s="380" t="s">
        <v>996</v>
      </c>
      <c r="D68" s="381" t="s">
        <v>672</v>
      </c>
      <c r="E68" s="382" t="s">
        <v>995</v>
      </c>
      <c r="F68" s="382" t="s">
        <v>40</v>
      </c>
      <c r="G68" s="380" t="s">
        <v>994</v>
      </c>
      <c r="H68" s="383" t="s">
        <v>669</v>
      </c>
      <c r="I68" s="565" t="s">
        <v>1847</v>
      </c>
      <c r="J68" s="566" t="str">
        <f>+IF(CARATULA!$M$5=MAPEO!B68,MAPEO!I68,"")</f>
        <v/>
      </c>
      <c r="K68" s="567">
        <v>2</v>
      </c>
      <c r="L68" s="569"/>
    </row>
    <row r="69" spans="1:12" ht="12" x14ac:dyDescent="0.2">
      <c r="A69" s="418" t="s">
        <v>1172</v>
      </c>
      <c r="B69" s="419">
        <v>1512</v>
      </c>
      <c r="C69" s="380" t="s">
        <v>856</v>
      </c>
      <c r="D69" s="381" t="s">
        <v>672</v>
      </c>
      <c r="E69" s="382" t="s">
        <v>857</v>
      </c>
      <c r="F69" s="382" t="s">
        <v>40</v>
      </c>
      <c r="G69" s="380" t="s">
        <v>856</v>
      </c>
      <c r="H69" s="383" t="s">
        <v>669</v>
      </c>
      <c r="I69" s="565" t="s">
        <v>1977</v>
      </c>
      <c r="J69" s="566" t="str">
        <f>+IF(CARATULA!$M$5=MAPEO!B69,MAPEO!I69,"")</f>
        <v/>
      </c>
      <c r="K69" s="567">
        <v>2</v>
      </c>
      <c r="L69" s="569"/>
    </row>
    <row r="70" spans="1:12" ht="12" x14ac:dyDescent="0.2">
      <c r="A70" s="418" t="s">
        <v>1172</v>
      </c>
      <c r="B70" s="419">
        <v>1513</v>
      </c>
      <c r="C70" s="380" t="s">
        <v>855</v>
      </c>
      <c r="D70" s="381" t="s">
        <v>672</v>
      </c>
      <c r="E70" s="382" t="s">
        <v>854</v>
      </c>
      <c r="F70" s="382" t="s">
        <v>40</v>
      </c>
      <c r="G70" s="380" t="s">
        <v>853</v>
      </c>
      <c r="H70" s="383" t="s">
        <v>669</v>
      </c>
      <c r="I70" s="565" t="s">
        <v>1849</v>
      </c>
      <c r="J70" s="566" t="str">
        <f>+IF(CARATULA!$M$5=MAPEO!B70,MAPEO!I70,"")</f>
        <v/>
      </c>
      <c r="K70" s="567">
        <v>2</v>
      </c>
      <c r="L70" s="569"/>
    </row>
    <row r="71" spans="1:12" ht="12" x14ac:dyDescent="0.2">
      <c r="A71" s="418" t="s">
        <v>1172</v>
      </c>
      <c r="B71" s="419">
        <v>1514</v>
      </c>
      <c r="C71" s="380" t="s">
        <v>852</v>
      </c>
      <c r="D71" s="381" t="s">
        <v>672</v>
      </c>
      <c r="E71" s="382" t="s">
        <v>840</v>
      </c>
      <c r="F71" s="382" t="s">
        <v>40</v>
      </c>
      <c r="G71" s="380" t="s">
        <v>839</v>
      </c>
      <c r="H71" s="383" t="s">
        <v>669</v>
      </c>
      <c r="I71" s="565" t="s">
        <v>1978</v>
      </c>
      <c r="J71" s="566" t="str">
        <f>+IF(CARATULA!$M$5=MAPEO!B71,MAPEO!I71,"")</f>
        <v/>
      </c>
      <c r="K71" s="567">
        <v>2</v>
      </c>
      <c r="L71" s="569"/>
    </row>
    <row r="72" spans="1:12" ht="12" x14ac:dyDescent="0.2">
      <c r="A72" s="418" t="s">
        <v>1172</v>
      </c>
      <c r="B72" s="419">
        <v>1520</v>
      </c>
      <c r="C72" s="380" t="s">
        <v>850</v>
      </c>
      <c r="D72" s="381" t="s">
        <v>672</v>
      </c>
      <c r="E72" s="382" t="s">
        <v>851</v>
      </c>
      <c r="F72" s="382" t="s">
        <v>40</v>
      </c>
      <c r="G72" s="380" t="s">
        <v>850</v>
      </c>
      <c r="H72" s="383" t="s">
        <v>669</v>
      </c>
      <c r="I72" s="565" t="s">
        <v>1848</v>
      </c>
      <c r="J72" s="566" t="str">
        <f>+IF(CARATULA!$M$5=MAPEO!B72,MAPEO!I72,"")</f>
        <v/>
      </c>
      <c r="K72" s="567">
        <v>2</v>
      </c>
      <c r="L72" s="569"/>
    </row>
    <row r="73" spans="1:12" ht="12" x14ac:dyDescent="0.2">
      <c r="A73" s="418" t="s">
        <v>1172</v>
      </c>
      <c r="B73" s="419">
        <v>1531</v>
      </c>
      <c r="C73" s="380" t="s">
        <v>953</v>
      </c>
      <c r="D73" s="381" t="s">
        <v>672</v>
      </c>
      <c r="E73" s="382" t="s">
        <v>957</v>
      </c>
      <c r="F73" s="382" t="s">
        <v>40</v>
      </c>
      <c r="G73" s="380" t="s">
        <v>956</v>
      </c>
      <c r="H73" s="383" t="s">
        <v>669</v>
      </c>
      <c r="I73" s="565" t="s">
        <v>1850</v>
      </c>
      <c r="J73" s="566" t="str">
        <f>+IF(CARATULA!$M$5=MAPEO!B73,MAPEO!I73,"")</f>
        <v/>
      </c>
      <c r="K73" s="567">
        <v>2</v>
      </c>
      <c r="L73" s="569"/>
    </row>
    <row r="74" spans="1:12" ht="12" x14ac:dyDescent="0.2">
      <c r="A74" s="418" t="s">
        <v>1172</v>
      </c>
      <c r="B74" s="419">
        <v>1531</v>
      </c>
      <c r="C74" s="380" t="s">
        <v>953</v>
      </c>
      <c r="D74" s="381" t="s">
        <v>672</v>
      </c>
      <c r="E74" s="382" t="s">
        <v>955</v>
      </c>
      <c r="F74" s="382" t="s">
        <v>40</v>
      </c>
      <c r="G74" s="380" t="s">
        <v>954</v>
      </c>
      <c r="H74" s="383" t="s">
        <v>669</v>
      </c>
      <c r="I74" s="565" t="s">
        <v>1851</v>
      </c>
      <c r="J74" s="566" t="str">
        <f>+IF(CARATULA!$M$5=MAPEO!B74,MAPEO!I74,"")</f>
        <v/>
      </c>
      <c r="K74" s="567">
        <v>2</v>
      </c>
      <c r="L74" s="569"/>
    </row>
    <row r="75" spans="1:12" ht="12" x14ac:dyDescent="0.2">
      <c r="A75" s="418" t="s">
        <v>1172</v>
      </c>
      <c r="B75" s="419">
        <v>1531</v>
      </c>
      <c r="C75" s="380" t="s">
        <v>953</v>
      </c>
      <c r="D75" s="381" t="s">
        <v>672</v>
      </c>
      <c r="E75" s="382" t="s">
        <v>847</v>
      </c>
      <c r="F75" s="382" t="s">
        <v>40</v>
      </c>
      <c r="G75" s="380" t="s">
        <v>846</v>
      </c>
      <c r="H75" s="383" t="s">
        <v>669</v>
      </c>
      <c r="I75" s="565" t="s">
        <v>1852</v>
      </c>
      <c r="J75" s="566" t="str">
        <f>+IF(CARATULA!$M$5=MAPEO!B75,MAPEO!I75,"")</f>
        <v/>
      </c>
      <c r="K75" s="567">
        <v>2</v>
      </c>
      <c r="L75" s="569"/>
    </row>
    <row r="76" spans="1:12" ht="12" x14ac:dyDescent="0.2">
      <c r="A76" s="418" t="s">
        <v>1172</v>
      </c>
      <c r="B76" s="419">
        <v>1532</v>
      </c>
      <c r="C76" s="380" t="s">
        <v>849</v>
      </c>
      <c r="D76" s="381" t="s">
        <v>672</v>
      </c>
      <c r="E76" s="382" t="s">
        <v>847</v>
      </c>
      <c r="F76" s="382" t="s">
        <v>40</v>
      </c>
      <c r="G76" s="380" t="s">
        <v>846</v>
      </c>
      <c r="H76" s="383" t="s">
        <v>669</v>
      </c>
      <c r="I76" s="565" t="s">
        <v>1852</v>
      </c>
      <c r="J76" s="566" t="str">
        <f>+IF(CARATULA!$M$5=MAPEO!B76,MAPEO!I76,"")</f>
        <v/>
      </c>
      <c r="K76" s="567">
        <v>2</v>
      </c>
      <c r="L76" s="569"/>
    </row>
    <row r="77" spans="1:12" ht="12" x14ac:dyDescent="0.2">
      <c r="A77" s="418" t="s">
        <v>1172</v>
      </c>
      <c r="B77" s="419">
        <v>1533</v>
      </c>
      <c r="C77" s="380" t="s">
        <v>848</v>
      </c>
      <c r="D77" s="381" t="s">
        <v>672</v>
      </c>
      <c r="E77" s="382" t="s">
        <v>847</v>
      </c>
      <c r="F77" s="382" t="s">
        <v>40</v>
      </c>
      <c r="G77" s="380" t="s">
        <v>846</v>
      </c>
      <c r="H77" s="383" t="s">
        <v>669</v>
      </c>
      <c r="I77" s="565" t="s">
        <v>1852</v>
      </c>
      <c r="J77" s="566" t="str">
        <f>+IF(CARATULA!$M$5=MAPEO!B77,MAPEO!I77,"")</f>
        <v/>
      </c>
      <c r="K77" s="567">
        <v>2</v>
      </c>
      <c r="L77" s="569"/>
    </row>
    <row r="78" spans="1:12" ht="12" x14ac:dyDescent="0.2">
      <c r="A78" s="418" t="s">
        <v>1172</v>
      </c>
      <c r="B78" s="419">
        <v>1541</v>
      </c>
      <c r="C78" s="380" t="s">
        <v>845</v>
      </c>
      <c r="D78" s="381" t="s">
        <v>672</v>
      </c>
      <c r="E78" s="382" t="s">
        <v>840</v>
      </c>
      <c r="F78" s="382" t="s">
        <v>40</v>
      </c>
      <c r="G78" s="380" t="s">
        <v>839</v>
      </c>
      <c r="H78" s="383" t="s">
        <v>669</v>
      </c>
      <c r="I78" s="565" t="s">
        <v>1978</v>
      </c>
      <c r="J78" s="566" t="str">
        <f>+IF(CARATULA!$M$5=MAPEO!B78,MAPEO!I78,"")</f>
        <v/>
      </c>
      <c r="K78" s="567">
        <v>2</v>
      </c>
      <c r="L78" s="569"/>
    </row>
    <row r="79" spans="1:12" ht="12" x14ac:dyDescent="0.2">
      <c r="A79" s="418" t="s">
        <v>1172</v>
      </c>
      <c r="B79" s="419">
        <v>1542</v>
      </c>
      <c r="C79" s="380" t="s">
        <v>844</v>
      </c>
      <c r="D79" s="381" t="s">
        <v>672</v>
      </c>
      <c r="E79" s="382" t="s">
        <v>840</v>
      </c>
      <c r="F79" s="382" t="s">
        <v>40</v>
      </c>
      <c r="G79" s="380" t="s">
        <v>839</v>
      </c>
      <c r="H79" s="383" t="s">
        <v>669</v>
      </c>
      <c r="I79" s="565" t="s">
        <v>1978</v>
      </c>
      <c r="J79" s="566" t="str">
        <f>+IF(CARATULA!$M$5=MAPEO!B79,MAPEO!I79,"")</f>
        <v/>
      </c>
      <c r="K79" s="567">
        <v>2</v>
      </c>
      <c r="L79" s="569"/>
    </row>
    <row r="80" spans="1:12" ht="12" x14ac:dyDescent="0.2">
      <c r="A80" s="418" t="s">
        <v>1172</v>
      </c>
      <c r="B80" s="419">
        <v>1543</v>
      </c>
      <c r="C80" s="380" t="s">
        <v>843</v>
      </c>
      <c r="D80" s="381" t="s">
        <v>672</v>
      </c>
      <c r="E80" s="382" t="s">
        <v>840</v>
      </c>
      <c r="F80" s="382" t="s">
        <v>40</v>
      </c>
      <c r="G80" s="380" t="s">
        <v>839</v>
      </c>
      <c r="H80" s="383" t="s">
        <v>669</v>
      </c>
      <c r="I80" s="565" t="s">
        <v>1978</v>
      </c>
      <c r="J80" s="566" t="str">
        <f>+IF(CARATULA!$M$5=MAPEO!B80,MAPEO!I80,"")</f>
        <v/>
      </c>
      <c r="K80" s="567">
        <v>2</v>
      </c>
      <c r="L80" s="569"/>
    </row>
    <row r="81" spans="1:12" ht="12" x14ac:dyDescent="0.2">
      <c r="A81" s="418" t="s">
        <v>1172</v>
      </c>
      <c r="B81" s="419">
        <v>1544</v>
      </c>
      <c r="C81" s="380" t="s">
        <v>842</v>
      </c>
      <c r="D81" s="381" t="s">
        <v>672</v>
      </c>
      <c r="E81" s="382" t="s">
        <v>840</v>
      </c>
      <c r="F81" s="382" t="s">
        <v>40</v>
      </c>
      <c r="G81" s="380" t="s">
        <v>839</v>
      </c>
      <c r="H81" s="383" t="s">
        <v>669</v>
      </c>
      <c r="I81" s="565" t="s">
        <v>1978</v>
      </c>
      <c r="J81" s="566" t="str">
        <f>+IF(CARATULA!$M$5=MAPEO!B81,MAPEO!I81,"")</f>
        <v/>
      </c>
      <c r="K81" s="567">
        <v>2</v>
      </c>
      <c r="L81" s="569"/>
    </row>
    <row r="82" spans="1:12" ht="12" x14ac:dyDescent="0.2">
      <c r="A82" s="418" t="s">
        <v>1172</v>
      </c>
      <c r="B82" s="419">
        <v>1549</v>
      </c>
      <c r="C82" s="380" t="s">
        <v>841</v>
      </c>
      <c r="D82" s="381" t="s">
        <v>672</v>
      </c>
      <c r="E82" s="382" t="s">
        <v>840</v>
      </c>
      <c r="F82" s="382" t="s">
        <v>40</v>
      </c>
      <c r="G82" s="380" t="s">
        <v>839</v>
      </c>
      <c r="H82" s="383" t="s">
        <v>669</v>
      </c>
      <c r="I82" s="565" t="s">
        <v>1978</v>
      </c>
      <c r="J82" s="566" t="str">
        <f>+IF(CARATULA!$M$5=MAPEO!B82,MAPEO!I82,"")</f>
        <v/>
      </c>
      <c r="K82" s="567">
        <v>2</v>
      </c>
      <c r="L82" s="569"/>
    </row>
    <row r="83" spans="1:12" ht="12" x14ac:dyDescent="0.2">
      <c r="A83" s="418" t="s">
        <v>1172</v>
      </c>
      <c r="B83" s="419">
        <v>1551</v>
      </c>
      <c r="C83" s="380" t="s">
        <v>838</v>
      </c>
      <c r="D83" s="381" t="s">
        <v>672</v>
      </c>
      <c r="E83" s="382" t="s">
        <v>834</v>
      </c>
      <c r="F83" s="382" t="s">
        <v>40</v>
      </c>
      <c r="G83" s="380" t="s">
        <v>833</v>
      </c>
      <c r="H83" s="383" t="s">
        <v>669</v>
      </c>
      <c r="I83" s="565" t="s">
        <v>1853</v>
      </c>
      <c r="J83" s="566" t="str">
        <f>+IF(CARATULA!$M$5=MAPEO!B83,MAPEO!I83,"")</f>
        <v/>
      </c>
      <c r="K83" s="567">
        <v>2</v>
      </c>
      <c r="L83" s="569"/>
    </row>
    <row r="84" spans="1:12" ht="12" x14ac:dyDescent="0.2">
      <c r="A84" s="418" t="s">
        <v>1172</v>
      </c>
      <c r="B84" s="419">
        <v>1552</v>
      </c>
      <c r="C84" s="380" t="s">
        <v>837</v>
      </c>
      <c r="D84" s="381" t="s">
        <v>672</v>
      </c>
      <c r="E84" s="382" t="s">
        <v>834</v>
      </c>
      <c r="F84" s="382" t="s">
        <v>40</v>
      </c>
      <c r="G84" s="380" t="s">
        <v>833</v>
      </c>
      <c r="H84" s="383" t="s">
        <v>669</v>
      </c>
      <c r="I84" s="565" t="s">
        <v>1853</v>
      </c>
      <c r="J84" s="566" t="str">
        <f>+IF(CARATULA!$M$5=MAPEO!B84,MAPEO!I84,"")</f>
        <v/>
      </c>
      <c r="K84" s="567">
        <v>2</v>
      </c>
      <c r="L84" s="569"/>
    </row>
    <row r="85" spans="1:12" ht="12" x14ac:dyDescent="0.2">
      <c r="A85" s="418" t="s">
        <v>1172</v>
      </c>
      <c r="B85" s="419">
        <v>1553</v>
      </c>
      <c r="C85" s="380" t="s">
        <v>836</v>
      </c>
      <c r="D85" s="381" t="s">
        <v>672</v>
      </c>
      <c r="E85" s="382" t="s">
        <v>834</v>
      </c>
      <c r="F85" s="382" t="s">
        <v>40</v>
      </c>
      <c r="G85" s="380" t="s">
        <v>833</v>
      </c>
      <c r="H85" s="383" t="s">
        <v>669</v>
      </c>
      <c r="I85" s="565" t="s">
        <v>1853</v>
      </c>
      <c r="J85" s="566" t="str">
        <f>+IF(CARATULA!$M$5=MAPEO!B85,MAPEO!I85,"")</f>
        <v/>
      </c>
      <c r="K85" s="567">
        <v>2</v>
      </c>
      <c r="L85" s="569"/>
    </row>
    <row r="86" spans="1:12" ht="12" x14ac:dyDescent="0.2">
      <c r="A86" s="418" t="s">
        <v>1172</v>
      </c>
      <c r="B86" s="419">
        <v>1554</v>
      </c>
      <c r="C86" s="380" t="s">
        <v>835</v>
      </c>
      <c r="D86" s="381" t="s">
        <v>672</v>
      </c>
      <c r="E86" s="382" t="s">
        <v>834</v>
      </c>
      <c r="F86" s="382" t="s">
        <v>40</v>
      </c>
      <c r="G86" s="380" t="s">
        <v>833</v>
      </c>
      <c r="H86" s="383" t="s">
        <v>669</v>
      </c>
      <c r="I86" s="565" t="s">
        <v>1853</v>
      </c>
      <c r="J86" s="566" t="str">
        <f>+IF(CARATULA!$M$5=MAPEO!B86,MAPEO!I86,"")</f>
        <v/>
      </c>
      <c r="K86" s="567">
        <v>2</v>
      </c>
      <c r="L86" s="569"/>
    </row>
    <row r="87" spans="1:12" ht="12" x14ac:dyDescent="0.2">
      <c r="A87" s="418" t="s">
        <v>1172</v>
      </c>
      <c r="B87" s="419">
        <v>1600</v>
      </c>
      <c r="C87" s="380" t="s">
        <v>832</v>
      </c>
      <c r="D87" s="381" t="s">
        <v>672</v>
      </c>
      <c r="E87" s="382" t="s">
        <v>831</v>
      </c>
      <c r="F87" s="382" t="s">
        <v>40</v>
      </c>
      <c r="G87" s="380" t="s">
        <v>830</v>
      </c>
      <c r="H87" s="383" t="s">
        <v>669</v>
      </c>
      <c r="I87" s="565" t="s">
        <v>1979</v>
      </c>
      <c r="J87" s="566" t="str">
        <f>+IF(CARATULA!$M$5=MAPEO!B87,MAPEO!I87,"")</f>
        <v/>
      </c>
      <c r="K87" s="567">
        <v>2</v>
      </c>
      <c r="L87" s="569"/>
    </row>
    <row r="88" spans="1:12" ht="12" x14ac:dyDescent="0.2">
      <c r="A88" s="418" t="s">
        <v>1172</v>
      </c>
      <c r="B88" s="419">
        <v>1711</v>
      </c>
      <c r="C88" s="380" t="s">
        <v>829</v>
      </c>
      <c r="D88" s="381" t="s">
        <v>672</v>
      </c>
      <c r="E88" s="382" t="s">
        <v>822</v>
      </c>
      <c r="F88" s="382" t="s">
        <v>40</v>
      </c>
      <c r="G88" s="380" t="s">
        <v>821</v>
      </c>
      <c r="H88" s="383" t="s">
        <v>669</v>
      </c>
      <c r="I88" s="565" t="s">
        <v>1854</v>
      </c>
      <c r="J88" s="566" t="str">
        <f>+IF(CARATULA!$M$5=MAPEO!B88,MAPEO!I88,"")</f>
        <v/>
      </c>
      <c r="K88" s="567">
        <v>2</v>
      </c>
      <c r="L88" s="569"/>
    </row>
    <row r="89" spans="1:12" ht="12" x14ac:dyDescent="0.2">
      <c r="A89" s="418" t="s">
        <v>1172</v>
      </c>
      <c r="B89" s="419">
        <v>1712</v>
      </c>
      <c r="C89" s="380" t="s">
        <v>828</v>
      </c>
      <c r="D89" s="381" t="s">
        <v>672</v>
      </c>
      <c r="E89" s="382" t="s">
        <v>822</v>
      </c>
      <c r="F89" s="382" t="s">
        <v>40</v>
      </c>
      <c r="G89" s="380" t="s">
        <v>821</v>
      </c>
      <c r="H89" s="383" t="s">
        <v>669</v>
      </c>
      <c r="I89" s="565" t="s">
        <v>1854</v>
      </c>
      <c r="J89" s="566" t="str">
        <f>+IF(CARATULA!$M$5=MAPEO!B89,MAPEO!I89,"")</f>
        <v/>
      </c>
      <c r="K89" s="567">
        <v>2</v>
      </c>
      <c r="L89" s="569"/>
    </row>
    <row r="90" spans="1:12" ht="12" x14ac:dyDescent="0.2">
      <c r="A90" s="418" t="s">
        <v>1172</v>
      </c>
      <c r="B90" s="419">
        <v>1721</v>
      </c>
      <c r="C90" s="380" t="s">
        <v>827</v>
      </c>
      <c r="D90" s="381" t="s">
        <v>672</v>
      </c>
      <c r="E90" s="382" t="s">
        <v>822</v>
      </c>
      <c r="F90" s="382" t="s">
        <v>40</v>
      </c>
      <c r="G90" s="380" t="s">
        <v>821</v>
      </c>
      <c r="H90" s="383" t="s">
        <v>669</v>
      </c>
      <c r="I90" s="565" t="s">
        <v>1854</v>
      </c>
      <c r="J90" s="566" t="str">
        <f>+IF(CARATULA!$M$5=MAPEO!B90,MAPEO!I90,"")</f>
        <v/>
      </c>
      <c r="K90" s="567">
        <v>2</v>
      </c>
      <c r="L90" s="569"/>
    </row>
    <row r="91" spans="1:12" ht="12" x14ac:dyDescent="0.2">
      <c r="A91" s="418" t="s">
        <v>1172</v>
      </c>
      <c r="B91" s="419">
        <v>1722</v>
      </c>
      <c r="C91" s="380" t="s">
        <v>826</v>
      </c>
      <c r="D91" s="381" t="s">
        <v>672</v>
      </c>
      <c r="E91" s="382" t="s">
        <v>822</v>
      </c>
      <c r="F91" s="382" t="s">
        <v>40</v>
      </c>
      <c r="G91" s="380" t="s">
        <v>821</v>
      </c>
      <c r="H91" s="383" t="s">
        <v>669</v>
      </c>
      <c r="I91" s="565" t="s">
        <v>1854</v>
      </c>
      <c r="J91" s="566" t="str">
        <f>+IF(CARATULA!$M$5=MAPEO!B91,MAPEO!I91,"")</f>
        <v/>
      </c>
      <c r="K91" s="567">
        <v>2</v>
      </c>
      <c r="L91" s="569"/>
    </row>
    <row r="92" spans="1:12" ht="12" x14ac:dyDescent="0.2">
      <c r="A92" s="418" t="s">
        <v>1172</v>
      </c>
      <c r="B92" s="419">
        <v>1723</v>
      </c>
      <c r="C92" s="380" t="s">
        <v>825</v>
      </c>
      <c r="D92" s="381" t="s">
        <v>672</v>
      </c>
      <c r="E92" s="382" t="s">
        <v>822</v>
      </c>
      <c r="F92" s="382" t="s">
        <v>40</v>
      </c>
      <c r="G92" s="380" t="s">
        <v>821</v>
      </c>
      <c r="H92" s="383" t="s">
        <v>669</v>
      </c>
      <c r="I92" s="565" t="s">
        <v>1854</v>
      </c>
      <c r="J92" s="566" t="str">
        <f>+IF(CARATULA!$M$5=MAPEO!B92,MAPEO!I92,"")</f>
        <v/>
      </c>
      <c r="K92" s="567">
        <v>2</v>
      </c>
      <c r="L92" s="569"/>
    </row>
    <row r="93" spans="1:12" ht="12" x14ac:dyDescent="0.2">
      <c r="A93" s="418" t="s">
        <v>1172</v>
      </c>
      <c r="B93" s="419">
        <v>1729</v>
      </c>
      <c r="C93" s="380" t="s">
        <v>824</v>
      </c>
      <c r="D93" s="381" t="s">
        <v>672</v>
      </c>
      <c r="E93" s="382" t="s">
        <v>822</v>
      </c>
      <c r="F93" s="382" t="s">
        <v>40</v>
      </c>
      <c r="G93" s="380" t="s">
        <v>821</v>
      </c>
      <c r="H93" s="383" t="s">
        <v>669</v>
      </c>
      <c r="I93" s="565" t="s">
        <v>1854</v>
      </c>
      <c r="J93" s="566" t="str">
        <f>+IF(CARATULA!$M$5=MAPEO!B93,MAPEO!I93,"")</f>
        <v/>
      </c>
      <c r="K93" s="567">
        <v>2</v>
      </c>
      <c r="L93" s="569"/>
    </row>
    <row r="94" spans="1:12" ht="12" x14ac:dyDescent="0.2">
      <c r="A94" s="418" t="s">
        <v>1172</v>
      </c>
      <c r="B94" s="419">
        <v>1730</v>
      </c>
      <c r="C94" s="380" t="s">
        <v>823</v>
      </c>
      <c r="D94" s="381" t="s">
        <v>672</v>
      </c>
      <c r="E94" s="382" t="s">
        <v>822</v>
      </c>
      <c r="F94" s="382" t="s">
        <v>40</v>
      </c>
      <c r="G94" s="380" t="s">
        <v>821</v>
      </c>
      <c r="H94" s="383" t="s">
        <v>669</v>
      </c>
      <c r="I94" s="565" t="s">
        <v>1854</v>
      </c>
      <c r="J94" s="566" t="str">
        <f>+IF(CARATULA!$M$5=MAPEO!B94,MAPEO!I94,"")</f>
        <v/>
      </c>
      <c r="K94" s="567">
        <v>2</v>
      </c>
      <c r="L94" s="569"/>
    </row>
    <row r="95" spans="1:12" ht="12" x14ac:dyDescent="0.2">
      <c r="A95" s="418" t="s">
        <v>1172</v>
      </c>
      <c r="B95" s="419">
        <v>1810</v>
      </c>
      <c r="C95" s="380" t="s">
        <v>820</v>
      </c>
      <c r="D95" s="381" t="s">
        <v>672</v>
      </c>
      <c r="E95" s="382" t="s">
        <v>819</v>
      </c>
      <c r="F95" s="382" t="s">
        <v>40</v>
      </c>
      <c r="G95" s="380" t="s">
        <v>818</v>
      </c>
      <c r="H95" s="383" t="s">
        <v>669</v>
      </c>
      <c r="I95" s="565" t="s">
        <v>1855</v>
      </c>
      <c r="J95" s="566" t="str">
        <f>+IF(CARATULA!$M$5=MAPEO!B95,MAPEO!I95,"")</f>
        <v/>
      </c>
      <c r="K95" s="567">
        <v>2</v>
      </c>
      <c r="L95" s="569"/>
    </row>
    <row r="96" spans="1:12" ht="12" x14ac:dyDescent="0.2">
      <c r="A96" s="418" t="s">
        <v>1172</v>
      </c>
      <c r="B96" s="419">
        <v>1820</v>
      </c>
      <c r="C96" s="380" t="s">
        <v>817</v>
      </c>
      <c r="D96" s="381" t="s">
        <v>672</v>
      </c>
      <c r="E96" s="382" t="s">
        <v>814</v>
      </c>
      <c r="F96" s="382" t="s">
        <v>40</v>
      </c>
      <c r="G96" s="380" t="s">
        <v>813</v>
      </c>
      <c r="H96" s="383" t="s">
        <v>669</v>
      </c>
      <c r="I96" s="565" t="s">
        <v>1856</v>
      </c>
      <c r="J96" s="566" t="str">
        <f>+IF(CARATULA!$M$5=MAPEO!B96,MAPEO!I96,"")</f>
        <v/>
      </c>
      <c r="K96" s="567">
        <v>2</v>
      </c>
      <c r="L96" s="569"/>
    </row>
    <row r="97" spans="1:12" ht="12" x14ac:dyDescent="0.2">
      <c r="A97" s="418" t="s">
        <v>1172</v>
      </c>
      <c r="B97" s="419">
        <v>1911</v>
      </c>
      <c r="C97" s="380" t="s">
        <v>816</v>
      </c>
      <c r="D97" s="381" t="s">
        <v>672</v>
      </c>
      <c r="E97" s="382" t="s">
        <v>814</v>
      </c>
      <c r="F97" s="382" t="s">
        <v>40</v>
      </c>
      <c r="G97" s="380" t="s">
        <v>813</v>
      </c>
      <c r="H97" s="383" t="s">
        <v>669</v>
      </c>
      <c r="I97" s="565" t="s">
        <v>1856</v>
      </c>
      <c r="J97" s="566" t="str">
        <f>+IF(CARATULA!$M$5=MAPEO!B97,MAPEO!I97,"")</f>
        <v/>
      </c>
      <c r="K97" s="567">
        <v>2</v>
      </c>
      <c r="L97" s="569"/>
    </row>
    <row r="98" spans="1:12" ht="12" x14ac:dyDescent="0.2">
      <c r="A98" s="418" t="s">
        <v>1172</v>
      </c>
      <c r="B98" s="419">
        <v>1912</v>
      </c>
      <c r="C98" s="380" t="s">
        <v>815</v>
      </c>
      <c r="D98" s="381" t="s">
        <v>672</v>
      </c>
      <c r="E98" s="382" t="s">
        <v>814</v>
      </c>
      <c r="F98" s="382" t="s">
        <v>40</v>
      </c>
      <c r="G98" s="380" t="s">
        <v>813</v>
      </c>
      <c r="H98" s="383" t="s">
        <v>669</v>
      </c>
      <c r="I98" s="565" t="s">
        <v>1856</v>
      </c>
      <c r="J98" s="566" t="str">
        <f>+IF(CARATULA!$M$5=MAPEO!B98,MAPEO!I98,"")</f>
        <v/>
      </c>
      <c r="K98" s="567">
        <v>2</v>
      </c>
      <c r="L98" s="569"/>
    </row>
    <row r="99" spans="1:12" ht="12" x14ac:dyDescent="0.2">
      <c r="A99" s="418" t="s">
        <v>1172</v>
      </c>
      <c r="B99" s="419">
        <v>1920</v>
      </c>
      <c r="C99" s="380" t="s">
        <v>812</v>
      </c>
      <c r="D99" s="381" t="s">
        <v>672</v>
      </c>
      <c r="E99" s="382" t="s">
        <v>811</v>
      </c>
      <c r="F99" s="382" t="s">
        <v>40</v>
      </c>
      <c r="G99" s="380" t="s">
        <v>810</v>
      </c>
      <c r="H99" s="383" t="s">
        <v>669</v>
      </c>
      <c r="I99" s="565" t="s">
        <v>1857</v>
      </c>
      <c r="J99" s="566" t="str">
        <f>+IF(CARATULA!$M$5=MAPEO!B99,MAPEO!I99,"")</f>
        <v/>
      </c>
      <c r="K99" s="567">
        <v>2</v>
      </c>
      <c r="L99" s="569"/>
    </row>
    <row r="100" spans="1:12" ht="12" x14ac:dyDescent="0.2">
      <c r="A100" s="418" t="s">
        <v>1172</v>
      </c>
      <c r="B100" s="419">
        <v>2010</v>
      </c>
      <c r="C100" s="380" t="s">
        <v>809</v>
      </c>
      <c r="D100" s="381" t="s">
        <v>672</v>
      </c>
      <c r="E100" s="382" t="s">
        <v>805</v>
      </c>
      <c r="F100" s="382" t="s">
        <v>40</v>
      </c>
      <c r="G100" s="380" t="s">
        <v>804</v>
      </c>
      <c r="H100" s="383" t="s">
        <v>669</v>
      </c>
      <c r="I100" s="565" t="s">
        <v>1858</v>
      </c>
      <c r="J100" s="566" t="str">
        <f>+IF(CARATULA!$M$5=MAPEO!B100,MAPEO!I100,"")</f>
        <v/>
      </c>
      <c r="K100" s="567">
        <v>2</v>
      </c>
      <c r="L100" s="569"/>
    </row>
    <row r="101" spans="1:12" ht="12" x14ac:dyDescent="0.2">
      <c r="A101" s="418" t="s">
        <v>1172</v>
      </c>
      <c r="B101" s="419">
        <v>2021</v>
      </c>
      <c r="C101" s="380" t="s">
        <v>808</v>
      </c>
      <c r="D101" s="381" t="s">
        <v>672</v>
      </c>
      <c r="E101" s="382" t="s">
        <v>802</v>
      </c>
      <c r="F101" s="382" t="s">
        <v>40</v>
      </c>
      <c r="G101" s="380" t="s">
        <v>801</v>
      </c>
      <c r="H101" s="383" t="s">
        <v>669</v>
      </c>
      <c r="I101" s="565" t="s">
        <v>1860</v>
      </c>
      <c r="J101" s="566" t="str">
        <f>+IF(CARATULA!$M$5=MAPEO!B101,MAPEO!I101,"")</f>
        <v/>
      </c>
      <c r="K101" s="567">
        <v>2</v>
      </c>
      <c r="L101" s="569"/>
    </row>
    <row r="102" spans="1:12" ht="12" x14ac:dyDescent="0.2">
      <c r="A102" s="418" t="s">
        <v>1172</v>
      </c>
      <c r="B102" s="419">
        <v>2022</v>
      </c>
      <c r="C102" s="380" t="s">
        <v>807</v>
      </c>
      <c r="D102" s="381" t="s">
        <v>672</v>
      </c>
      <c r="E102" s="382" t="s">
        <v>805</v>
      </c>
      <c r="F102" s="382" t="s">
        <v>40</v>
      </c>
      <c r="G102" s="380" t="s">
        <v>804</v>
      </c>
      <c r="H102" s="383" t="s">
        <v>669</v>
      </c>
      <c r="I102" s="565" t="s">
        <v>1858</v>
      </c>
      <c r="J102" s="566" t="str">
        <f>+IF(CARATULA!$M$5=MAPEO!B102,MAPEO!I102,"")</f>
        <v/>
      </c>
      <c r="K102" s="567">
        <v>2</v>
      </c>
      <c r="L102" s="569"/>
    </row>
    <row r="103" spans="1:12" ht="12" x14ac:dyDescent="0.2">
      <c r="A103" s="418" t="s">
        <v>1172</v>
      </c>
      <c r="B103" s="419">
        <v>2023</v>
      </c>
      <c r="C103" s="380" t="s">
        <v>806</v>
      </c>
      <c r="D103" s="381" t="s">
        <v>672</v>
      </c>
      <c r="E103" s="382" t="s">
        <v>805</v>
      </c>
      <c r="F103" s="382" t="s">
        <v>40</v>
      </c>
      <c r="G103" s="380" t="s">
        <v>804</v>
      </c>
      <c r="H103" s="383" t="s">
        <v>669</v>
      </c>
      <c r="I103" s="565" t="s">
        <v>1858</v>
      </c>
      <c r="J103" s="566" t="str">
        <f>+IF(CARATULA!$M$5=MAPEO!B103,MAPEO!I103,"")</f>
        <v/>
      </c>
      <c r="K103" s="567">
        <v>2</v>
      </c>
      <c r="L103" s="569"/>
    </row>
    <row r="104" spans="1:12" ht="12" x14ac:dyDescent="0.2">
      <c r="A104" s="418" t="s">
        <v>1172</v>
      </c>
      <c r="B104" s="419">
        <v>2029</v>
      </c>
      <c r="C104" s="380" t="s">
        <v>803</v>
      </c>
      <c r="D104" s="381" t="s">
        <v>672</v>
      </c>
      <c r="E104" s="382" t="s">
        <v>802</v>
      </c>
      <c r="F104" s="382" t="s">
        <v>40</v>
      </c>
      <c r="G104" s="380" t="s">
        <v>801</v>
      </c>
      <c r="H104" s="383" t="s">
        <v>669</v>
      </c>
      <c r="I104" s="565" t="s">
        <v>1860</v>
      </c>
      <c r="J104" s="566" t="str">
        <f>+IF(CARATULA!$M$5=MAPEO!B104,MAPEO!I104,"")</f>
        <v/>
      </c>
      <c r="K104" s="567">
        <v>2</v>
      </c>
      <c r="L104" s="569"/>
    </row>
    <row r="105" spans="1:12" ht="12" x14ac:dyDescent="0.2">
      <c r="A105" s="418" t="s">
        <v>1172</v>
      </c>
      <c r="B105" s="419">
        <v>2101</v>
      </c>
      <c r="C105" s="380" t="s">
        <v>800</v>
      </c>
      <c r="D105" s="381" t="s">
        <v>672</v>
      </c>
      <c r="E105" s="382" t="s">
        <v>797</v>
      </c>
      <c r="F105" s="382" t="s">
        <v>40</v>
      </c>
      <c r="G105" s="380" t="s">
        <v>796</v>
      </c>
      <c r="H105" s="383" t="s">
        <v>669</v>
      </c>
      <c r="I105" s="565" t="s">
        <v>1868</v>
      </c>
      <c r="J105" s="566" t="str">
        <f>+IF(CARATULA!$M$5=MAPEO!B105,MAPEO!I105,"")</f>
        <v/>
      </c>
      <c r="K105" s="567">
        <v>2</v>
      </c>
      <c r="L105" s="569"/>
    </row>
    <row r="106" spans="1:12" ht="12" x14ac:dyDescent="0.2">
      <c r="A106" s="418" t="s">
        <v>1172</v>
      </c>
      <c r="B106" s="419">
        <v>2102</v>
      </c>
      <c r="C106" s="380" t="s">
        <v>799</v>
      </c>
      <c r="D106" s="381" t="s">
        <v>672</v>
      </c>
      <c r="E106" s="382" t="s">
        <v>797</v>
      </c>
      <c r="F106" s="382" t="s">
        <v>40</v>
      </c>
      <c r="G106" s="380" t="s">
        <v>796</v>
      </c>
      <c r="H106" s="383" t="s">
        <v>669</v>
      </c>
      <c r="I106" s="565" t="s">
        <v>1868</v>
      </c>
      <c r="J106" s="566" t="str">
        <f>+IF(CARATULA!$M$5=MAPEO!B106,MAPEO!I106,"")</f>
        <v/>
      </c>
      <c r="K106" s="567">
        <v>2</v>
      </c>
      <c r="L106" s="569"/>
    </row>
    <row r="107" spans="1:12" ht="12" x14ac:dyDescent="0.2">
      <c r="A107" s="418" t="s">
        <v>1172</v>
      </c>
      <c r="B107" s="419">
        <v>2109</v>
      </c>
      <c r="C107" s="380" t="s">
        <v>798</v>
      </c>
      <c r="D107" s="381" t="s">
        <v>672</v>
      </c>
      <c r="E107" s="382" t="s">
        <v>797</v>
      </c>
      <c r="F107" s="382" t="s">
        <v>40</v>
      </c>
      <c r="G107" s="380" t="s">
        <v>796</v>
      </c>
      <c r="H107" s="383" t="s">
        <v>669</v>
      </c>
      <c r="I107" s="565" t="s">
        <v>1868</v>
      </c>
      <c r="J107" s="566" t="str">
        <f>+IF(CARATULA!$M$5=MAPEO!B107,MAPEO!I107,"")</f>
        <v/>
      </c>
      <c r="K107" s="567">
        <v>2</v>
      </c>
      <c r="L107" s="569"/>
    </row>
    <row r="108" spans="1:12" ht="12" x14ac:dyDescent="0.2">
      <c r="A108" s="418" t="s">
        <v>1172</v>
      </c>
      <c r="B108" s="419">
        <v>2211</v>
      </c>
      <c r="C108" s="380" t="s">
        <v>795</v>
      </c>
      <c r="D108" s="381" t="s">
        <v>672</v>
      </c>
      <c r="E108" s="382" t="s">
        <v>788</v>
      </c>
      <c r="F108" s="382" t="s">
        <v>40</v>
      </c>
      <c r="G108" s="380" t="s">
        <v>787</v>
      </c>
      <c r="H108" s="383" t="s">
        <v>669</v>
      </c>
      <c r="I108" s="565" t="s">
        <v>1861</v>
      </c>
      <c r="J108" s="566" t="str">
        <f>+IF(CARATULA!$M$5=MAPEO!B108,MAPEO!I108,"")</f>
        <v/>
      </c>
      <c r="K108" s="567">
        <v>3</v>
      </c>
      <c r="L108" s="569"/>
    </row>
    <row r="109" spans="1:12" ht="12" x14ac:dyDescent="0.2">
      <c r="A109" s="418" t="s">
        <v>1172</v>
      </c>
      <c r="B109" s="419">
        <v>2212</v>
      </c>
      <c r="C109" s="380" t="s">
        <v>794</v>
      </c>
      <c r="D109" s="381" t="s">
        <v>672</v>
      </c>
      <c r="E109" s="382" t="s">
        <v>788</v>
      </c>
      <c r="F109" s="382" t="s">
        <v>40</v>
      </c>
      <c r="G109" s="380" t="s">
        <v>787</v>
      </c>
      <c r="H109" s="383" t="s">
        <v>669</v>
      </c>
      <c r="I109" s="565" t="s">
        <v>1861</v>
      </c>
      <c r="J109" s="566" t="str">
        <f>+IF(CARATULA!$M$5=MAPEO!B109,MAPEO!I109,"")</f>
        <v/>
      </c>
      <c r="K109" s="567">
        <v>3</v>
      </c>
      <c r="L109" s="569"/>
    </row>
    <row r="110" spans="1:12" ht="12" x14ac:dyDescent="0.2">
      <c r="A110" s="418" t="s">
        <v>1172</v>
      </c>
      <c r="B110" s="419">
        <v>2213</v>
      </c>
      <c r="C110" s="380" t="s">
        <v>793</v>
      </c>
      <c r="D110" s="381" t="s">
        <v>672</v>
      </c>
      <c r="E110" s="382" t="s">
        <v>788</v>
      </c>
      <c r="F110" s="382" t="s">
        <v>40</v>
      </c>
      <c r="G110" s="380" t="s">
        <v>787</v>
      </c>
      <c r="H110" s="383" t="s">
        <v>669</v>
      </c>
      <c r="I110" s="565" t="s">
        <v>1861</v>
      </c>
      <c r="J110" s="566" t="str">
        <f>+IF(CARATULA!$M$5=MAPEO!B110,MAPEO!I110,"")</f>
        <v/>
      </c>
      <c r="K110" s="567">
        <v>3</v>
      </c>
      <c r="L110" s="569"/>
    </row>
    <row r="111" spans="1:12" ht="12" x14ac:dyDescent="0.2">
      <c r="A111" s="418" t="s">
        <v>1172</v>
      </c>
      <c r="B111" s="419">
        <v>2219</v>
      </c>
      <c r="C111" s="380" t="s">
        <v>792</v>
      </c>
      <c r="D111" s="381" t="s">
        <v>672</v>
      </c>
      <c r="E111" s="382" t="s">
        <v>788</v>
      </c>
      <c r="F111" s="382" t="s">
        <v>40</v>
      </c>
      <c r="G111" s="380" t="s">
        <v>787</v>
      </c>
      <c r="H111" s="383" t="s">
        <v>669</v>
      </c>
      <c r="I111" s="565" t="s">
        <v>1861</v>
      </c>
      <c r="J111" s="566" t="str">
        <f>+IF(CARATULA!$M$5=MAPEO!B111,MAPEO!I111,"")</f>
        <v/>
      </c>
      <c r="K111" s="567">
        <v>3</v>
      </c>
      <c r="L111" s="569"/>
    </row>
    <row r="112" spans="1:12" ht="12" x14ac:dyDescent="0.2">
      <c r="A112" s="418" t="s">
        <v>1172</v>
      </c>
      <c r="B112" s="419">
        <v>2221</v>
      </c>
      <c r="C112" s="380" t="s">
        <v>791</v>
      </c>
      <c r="D112" s="381" t="s">
        <v>672</v>
      </c>
      <c r="E112" s="382" t="s">
        <v>788</v>
      </c>
      <c r="F112" s="382" t="s">
        <v>40</v>
      </c>
      <c r="G112" s="380" t="s">
        <v>787</v>
      </c>
      <c r="H112" s="383" t="s">
        <v>669</v>
      </c>
      <c r="I112" s="565" t="s">
        <v>1861</v>
      </c>
      <c r="J112" s="566" t="str">
        <f>+IF(CARATULA!$M$5=MAPEO!B112,MAPEO!I112,"")</f>
        <v/>
      </c>
      <c r="K112" s="567">
        <v>3</v>
      </c>
      <c r="L112" s="569"/>
    </row>
    <row r="113" spans="1:12" ht="12" x14ac:dyDescent="0.2">
      <c r="A113" s="418" t="s">
        <v>1172</v>
      </c>
      <c r="B113" s="419">
        <v>2222</v>
      </c>
      <c r="C113" s="380" t="s">
        <v>790</v>
      </c>
      <c r="D113" s="381" t="s">
        <v>672</v>
      </c>
      <c r="E113" s="382" t="s">
        <v>788</v>
      </c>
      <c r="F113" s="382" t="s">
        <v>40</v>
      </c>
      <c r="G113" s="380" t="s">
        <v>787</v>
      </c>
      <c r="H113" s="383" t="s">
        <v>669</v>
      </c>
      <c r="I113" s="565" t="s">
        <v>1861</v>
      </c>
      <c r="J113" s="566" t="str">
        <f>+IF(CARATULA!$M$5=MAPEO!B113,MAPEO!I113,"")</f>
        <v/>
      </c>
      <c r="K113" s="567">
        <v>3</v>
      </c>
      <c r="L113" s="569"/>
    </row>
    <row r="114" spans="1:12" ht="12" x14ac:dyDescent="0.2">
      <c r="A114" s="418" t="s">
        <v>1172</v>
      </c>
      <c r="B114" s="419">
        <v>2230</v>
      </c>
      <c r="C114" s="380" t="s">
        <v>789</v>
      </c>
      <c r="D114" s="381" t="s">
        <v>672</v>
      </c>
      <c r="E114" s="382" t="s">
        <v>788</v>
      </c>
      <c r="F114" s="382" t="s">
        <v>40</v>
      </c>
      <c r="G114" s="380" t="s">
        <v>787</v>
      </c>
      <c r="H114" s="383" t="s">
        <v>669</v>
      </c>
      <c r="I114" s="565" t="s">
        <v>1861</v>
      </c>
      <c r="J114" s="566" t="str">
        <f>+IF(CARATULA!$M$5=MAPEO!B114,MAPEO!I114,"")</f>
        <v/>
      </c>
      <c r="K114" s="567">
        <v>3</v>
      </c>
      <c r="L114" s="569"/>
    </row>
    <row r="115" spans="1:12" ht="12" x14ac:dyDescent="0.2">
      <c r="A115" s="418" t="s">
        <v>1172</v>
      </c>
      <c r="B115" s="419">
        <v>2310</v>
      </c>
      <c r="C115" s="380" t="s">
        <v>786</v>
      </c>
      <c r="D115" s="381" t="s">
        <v>672</v>
      </c>
      <c r="E115" s="382" t="s">
        <v>783</v>
      </c>
      <c r="F115" s="382" t="s">
        <v>40</v>
      </c>
      <c r="G115" s="380" t="s">
        <v>782</v>
      </c>
      <c r="H115" s="383" t="s">
        <v>669</v>
      </c>
      <c r="I115" s="565" t="s">
        <v>1980</v>
      </c>
      <c r="J115" s="566" t="str">
        <f>+IF(CARATULA!$M$5=MAPEO!B115,MAPEO!I115,"")</f>
        <v/>
      </c>
      <c r="K115" s="567">
        <v>2</v>
      </c>
      <c r="L115" s="569"/>
    </row>
    <row r="116" spans="1:12" ht="12" x14ac:dyDescent="0.2">
      <c r="A116" s="418" t="s">
        <v>1172</v>
      </c>
      <c r="B116" s="419">
        <v>2320</v>
      </c>
      <c r="C116" s="380" t="s">
        <v>785</v>
      </c>
      <c r="D116" s="381" t="s">
        <v>672</v>
      </c>
      <c r="E116" s="382" t="s">
        <v>783</v>
      </c>
      <c r="F116" s="382" t="s">
        <v>40</v>
      </c>
      <c r="G116" s="380" t="s">
        <v>782</v>
      </c>
      <c r="H116" s="383" t="s">
        <v>669</v>
      </c>
      <c r="I116" s="565" t="s">
        <v>1980</v>
      </c>
      <c r="J116" s="566" t="str">
        <f>+IF(CARATULA!$M$5=MAPEO!B116,MAPEO!I116,"")</f>
        <v/>
      </c>
      <c r="K116" s="567">
        <v>2</v>
      </c>
      <c r="L116" s="569"/>
    </row>
    <row r="117" spans="1:12" ht="12" x14ac:dyDescent="0.2">
      <c r="A117" s="418" t="s">
        <v>1172</v>
      </c>
      <c r="B117" s="419">
        <v>2330</v>
      </c>
      <c r="C117" s="380" t="s">
        <v>784</v>
      </c>
      <c r="D117" s="381" t="s">
        <v>672</v>
      </c>
      <c r="E117" s="382" t="s">
        <v>783</v>
      </c>
      <c r="F117" s="382" t="s">
        <v>40</v>
      </c>
      <c r="G117" s="380" t="s">
        <v>782</v>
      </c>
      <c r="H117" s="383" t="s">
        <v>669</v>
      </c>
      <c r="I117" s="565" t="s">
        <v>1980</v>
      </c>
      <c r="J117" s="566" t="str">
        <f>+IF(CARATULA!$M$5=MAPEO!B117,MAPEO!I117,"")</f>
        <v/>
      </c>
      <c r="K117" s="567">
        <v>2</v>
      </c>
      <c r="L117" s="569"/>
    </row>
    <row r="118" spans="1:12" ht="12" x14ac:dyDescent="0.2">
      <c r="A118" s="418" t="s">
        <v>1172</v>
      </c>
      <c r="B118" s="419">
        <v>2411</v>
      </c>
      <c r="C118" s="380" t="s">
        <v>781</v>
      </c>
      <c r="D118" s="381" t="s">
        <v>672</v>
      </c>
      <c r="E118" s="382" t="s">
        <v>772</v>
      </c>
      <c r="F118" s="382" t="s">
        <v>40</v>
      </c>
      <c r="G118" s="380" t="s">
        <v>771</v>
      </c>
      <c r="H118" s="383" t="s">
        <v>669</v>
      </c>
      <c r="I118" s="565" t="s">
        <v>1862</v>
      </c>
      <c r="J118" s="566" t="str">
        <f>+IF(CARATULA!$M$5=MAPEO!B118,MAPEO!I118,"")</f>
        <v/>
      </c>
      <c r="K118" s="567">
        <v>2</v>
      </c>
      <c r="L118" s="569"/>
    </row>
    <row r="119" spans="1:12" ht="12" x14ac:dyDescent="0.2">
      <c r="A119" s="418" t="s">
        <v>1172</v>
      </c>
      <c r="B119" s="419">
        <v>2412</v>
      </c>
      <c r="C119" s="380" t="s">
        <v>780</v>
      </c>
      <c r="D119" s="381" t="s">
        <v>672</v>
      </c>
      <c r="E119" s="382" t="s">
        <v>772</v>
      </c>
      <c r="F119" s="382" t="s">
        <v>40</v>
      </c>
      <c r="G119" s="380" t="s">
        <v>771</v>
      </c>
      <c r="H119" s="383" t="s">
        <v>669</v>
      </c>
      <c r="I119" s="565" t="s">
        <v>1862</v>
      </c>
      <c r="J119" s="566" t="str">
        <f>+IF(CARATULA!$M$5=MAPEO!B119,MAPEO!I119,"")</f>
        <v/>
      </c>
      <c r="K119" s="567">
        <v>2</v>
      </c>
      <c r="L119" s="569"/>
    </row>
    <row r="120" spans="1:12" ht="12" x14ac:dyDescent="0.2">
      <c r="A120" s="418" t="s">
        <v>1172</v>
      </c>
      <c r="B120" s="419">
        <v>2413</v>
      </c>
      <c r="C120" s="380" t="s">
        <v>779</v>
      </c>
      <c r="D120" s="381" t="s">
        <v>672</v>
      </c>
      <c r="E120" s="382" t="s">
        <v>772</v>
      </c>
      <c r="F120" s="382" t="s">
        <v>40</v>
      </c>
      <c r="G120" s="380" t="s">
        <v>771</v>
      </c>
      <c r="H120" s="383" t="s">
        <v>669</v>
      </c>
      <c r="I120" s="565" t="s">
        <v>1862</v>
      </c>
      <c r="J120" s="566" t="str">
        <f>+IF(CARATULA!$M$5=MAPEO!B120,MAPEO!I120,"")</f>
        <v/>
      </c>
      <c r="K120" s="567">
        <v>2</v>
      </c>
      <c r="L120" s="569"/>
    </row>
    <row r="121" spans="1:12" ht="12" x14ac:dyDescent="0.2">
      <c r="A121" s="418" t="s">
        <v>1172</v>
      </c>
      <c r="B121" s="419">
        <v>2421</v>
      </c>
      <c r="C121" s="380" t="s">
        <v>778</v>
      </c>
      <c r="D121" s="381" t="s">
        <v>672</v>
      </c>
      <c r="E121" s="382" t="s">
        <v>772</v>
      </c>
      <c r="F121" s="382" t="s">
        <v>40</v>
      </c>
      <c r="G121" s="380" t="s">
        <v>771</v>
      </c>
      <c r="H121" s="383" t="s">
        <v>669</v>
      </c>
      <c r="I121" s="565" t="s">
        <v>1862</v>
      </c>
      <c r="J121" s="566" t="str">
        <f>+IF(CARATULA!$M$5=MAPEO!B121,MAPEO!I121,"")</f>
        <v/>
      </c>
      <c r="K121" s="567">
        <v>2</v>
      </c>
      <c r="L121" s="569"/>
    </row>
    <row r="122" spans="1:12" ht="12" x14ac:dyDescent="0.2">
      <c r="A122" s="418" t="s">
        <v>1172</v>
      </c>
      <c r="B122" s="419">
        <v>2422</v>
      </c>
      <c r="C122" s="380" t="s">
        <v>777</v>
      </c>
      <c r="D122" s="381" t="s">
        <v>672</v>
      </c>
      <c r="E122" s="382" t="s">
        <v>772</v>
      </c>
      <c r="F122" s="382" t="s">
        <v>40</v>
      </c>
      <c r="G122" s="380" t="s">
        <v>771</v>
      </c>
      <c r="H122" s="383" t="s">
        <v>669</v>
      </c>
      <c r="I122" s="565" t="s">
        <v>1862</v>
      </c>
      <c r="J122" s="566" t="str">
        <f>+IF(CARATULA!$M$5=MAPEO!B122,MAPEO!I122,"")</f>
        <v/>
      </c>
      <c r="K122" s="567">
        <v>2</v>
      </c>
      <c r="L122" s="569"/>
    </row>
    <row r="123" spans="1:12" ht="12" x14ac:dyDescent="0.2">
      <c r="A123" s="418" t="s">
        <v>1172</v>
      </c>
      <c r="B123" s="419">
        <v>2423</v>
      </c>
      <c r="C123" s="380" t="s">
        <v>776</v>
      </c>
      <c r="D123" s="381" t="s">
        <v>672</v>
      </c>
      <c r="E123" s="382" t="s">
        <v>772</v>
      </c>
      <c r="F123" s="382" t="s">
        <v>40</v>
      </c>
      <c r="G123" s="380" t="s">
        <v>771</v>
      </c>
      <c r="H123" s="383" t="s">
        <v>669</v>
      </c>
      <c r="I123" s="565" t="s">
        <v>1862</v>
      </c>
      <c r="J123" s="566" t="str">
        <f>+IF(CARATULA!$M$5=MAPEO!B123,MAPEO!I123,"")</f>
        <v/>
      </c>
      <c r="K123" s="567">
        <v>2</v>
      </c>
      <c r="L123" s="569"/>
    </row>
    <row r="124" spans="1:12" ht="12" x14ac:dyDescent="0.2">
      <c r="A124" s="418" t="s">
        <v>1172</v>
      </c>
      <c r="B124" s="419">
        <v>2424</v>
      </c>
      <c r="C124" s="380" t="s">
        <v>775</v>
      </c>
      <c r="D124" s="381" t="s">
        <v>672</v>
      </c>
      <c r="E124" s="382" t="s">
        <v>772</v>
      </c>
      <c r="F124" s="382" t="s">
        <v>40</v>
      </c>
      <c r="G124" s="380" t="s">
        <v>771</v>
      </c>
      <c r="H124" s="383" t="s">
        <v>669</v>
      </c>
      <c r="I124" s="565" t="s">
        <v>1862</v>
      </c>
      <c r="J124" s="566" t="str">
        <f>+IF(CARATULA!$M$5=MAPEO!B124,MAPEO!I124,"")</f>
        <v/>
      </c>
      <c r="K124" s="567">
        <v>2</v>
      </c>
      <c r="L124" s="569"/>
    </row>
    <row r="125" spans="1:12" ht="12" x14ac:dyDescent="0.2">
      <c r="A125" s="418" t="s">
        <v>1172</v>
      </c>
      <c r="B125" s="419">
        <v>2429</v>
      </c>
      <c r="C125" s="380" t="s">
        <v>774</v>
      </c>
      <c r="D125" s="381" t="s">
        <v>672</v>
      </c>
      <c r="E125" s="382" t="s">
        <v>772</v>
      </c>
      <c r="F125" s="382" t="s">
        <v>40</v>
      </c>
      <c r="G125" s="380" t="s">
        <v>771</v>
      </c>
      <c r="H125" s="383" t="s">
        <v>669</v>
      </c>
      <c r="I125" s="565" t="s">
        <v>1862</v>
      </c>
      <c r="J125" s="566" t="str">
        <f>+IF(CARATULA!$M$5=MAPEO!B125,MAPEO!I125,"")</f>
        <v/>
      </c>
      <c r="K125" s="567">
        <v>2</v>
      </c>
      <c r="L125" s="569"/>
    </row>
    <row r="126" spans="1:12" ht="12" x14ac:dyDescent="0.2">
      <c r="A126" s="418" t="s">
        <v>1172</v>
      </c>
      <c r="B126" s="419">
        <v>2430</v>
      </c>
      <c r="C126" s="380" t="s">
        <v>773</v>
      </c>
      <c r="D126" s="381" t="s">
        <v>672</v>
      </c>
      <c r="E126" s="382" t="s">
        <v>772</v>
      </c>
      <c r="F126" s="382" t="s">
        <v>40</v>
      </c>
      <c r="G126" s="380" t="s">
        <v>771</v>
      </c>
      <c r="H126" s="383" t="s">
        <v>669</v>
      </c>
      <c r="I126" s="565" t="s">
        <v>1862</v>
      </c>
      <c r="J126" s="566" t="str">
        <f>+IF(CARATULA!$M$5=MAPEO!B126,MAPEO!I126,"")</f>
        <v/>
      </c>
      <c r="K126" s="567">
        <v>2</v>
      </c>
      <c r="L126" s="569"/>
    </row>
    <row r="127" spans="1:12" ht="12" x14ac:dyDescent="0.2">
      <c r="A127" s="418" t="s">
        <v>1172</v>
      </c>
      <c r="B127" s="419">
        <v>2511</v>
      </c>
      <c r="C127" s="380" t="s">
        <v>770</v>
      </c>
      <c r="D127" s="381" t="s">
        <v>672</v>
      </c>
      <c r="E127" s="382" t="s">
        <v>767</v>
      </c>
      <c r="F127" s="382" t="s">
        <v>40</v>
      </c>
      <c r="G127" s="380" t="s">
        <v>766</v>
      </c>
      <c r="H127" s="383" t="s">
        <v>669</v>
      </c>
      <c r="I127" s="565" t="s">
        <v>1981</v>
      </c>
      <c r="J127" s="566" t="str">
        <f>+IF(CARATULA!$M$5=MAPEO!B127,MAPEO!I127,"")</f>
        <v/>
      </c>
      <c r="K127" s="567">
        <v>2</v>
      </c>
      <c r="L127" s="569"/>
    </row>
    <row r="128" spans="1:12" ht="12" x14ac:dyDescent="0.2">
      <c r="A128" s="418" t="s">
        <v>1172</v>
      </c>
      <c r="B128" s="419">
        <v>2519</v>
      </c>
      <c r="C128" s="380" t="s">
        <v>769</v>
      </c>
      <c r="D128" s="381" t="s">
        <v>672</v>
      </c>
      <c r="E128" s="382" t="s">
        <v>767</v>
      </c>
      <c r="F128" s="382" t="s">
        <v>40</v>
      </c>
      <c r="G128" s="380" t="s">
        <v>766</v>
      </c>
      <c r="H128" s="383" t="s">
        <v>669</v>
      </c>
      <c r="I128" s="565" t="s">
        <v>1981</v>
      </c>
      <c r="J128" s="566" t="str">
        <f>+IF(CARATULA!$M$5=MAPEO!B128,MAPEO!I128,"")</f>
        <v/>
      </c>
      <c r="K128" s="567">
        <v>2</v>
      </c>
      <c r="L128" s="569"/>
    </row>
    <row r="129" spans="1:12" ht="12" x14ac:dyDescent="0.2">
      <c r="A129" s="418" t="s">
        <v>1172</v>
      </c>
      <c r="B129" s="419">
        <v>2520</v>
      </c>
      <c r="C129" s="380" t="s">
        <v>768</v>
      </c>
      <c r="D129" s="381" t="s">
        <v>672</v>
      </c>
      <c r="E129" s="382" t="s">
        <v>767</v>
      </c>
      <c r="F129" s="382" t="s">
        <v>40</v>
      </c>
      <c r="G129" s="380" t="s">
        <v>766</v>
      </c>
      <c r="H129" s="383" t="s">
        <v>669</v>
      </c>
      <c r="I129" s="565" t="s">
        <v>1981</v>
      </c>
      <c r="J129" s="566" t="str">
        <f>+IF(CARATULA!$M$5=MAPEO!B129,MAPEO!I129,"")</f>
        <v/>
      </c>
      <c r="K129" s="567">
        <v>2</v>
      </c>
      <c r="L129" s="569"/>
    </row>
    <row r="130" spans="1:12" ht="12" x14ac:dyDescent="0.2">
      <c r="A130" s="418" t="s">
        <v>1172</v>
      </c>
      <c r="B130" s="419">
        <v>2610</v>
      </c>
      <c r="C130" s="380" t="s">
        <v>765</v>
      </c>
      <c r="D130" s="381" t="s">
        <v>672</v>
      </c>
      <c r="E130" s="382" t="s">
        <v>757</v>
      </c>
      <c r="F130" s="382" t="s">
        <v>40</v>
      </c>
      <c r="G130" s="380" t="s">
        <v>756</v>
      </c>
      <c r="H130" s="383" t="s">
        <v>669</v>
      </c>
      <c r="I130" s="565" t="s">
        <v>1982</v>
      </c>
      <c r="J130" s="566" t="str">
        <f>+IF(CARATULA!$M$5=MAPEO!B130,MAPEO!I130,"")</f>
        <v/>
      </c>
      <c r="K130" s="567">
        <v>2</v>
      </c>
      <c r="L130" s="569"/>
    </row>
    <row r="131" spans="1:12" ht="12" x14ac:dyDescent="0.2">
      <c r="A131" s="418" t="s">
        <v>1172</v>
      </c>
      <c r="B131" s="419">
        <v>2691</v>
      </c>
      <c r="C131" s="380" t="s">
        <v>764</v>
      </c>
      <c r="D131" s="381" t="s">
        <v>672</v>
      </c>
      <c r="E131" s="382" t="s">
        <v>757</v>
      </c>
      <c r="F131" s="382" t="s">
        <v>40</v>
      </c>
      <c r="G131" s="380" t="s">
        <v>756</v>
      </c>
      <c r="H131" s="383" t="s">
        <v>669</v>
      </c>
      <c r="I131" s="565" t="s">
        <v>1982</v>
      </c>
      <c r="J131" s="566" t="str">
        <f>+IF(CARATULA!$M$5=MAPEO!B131,MAPEO!I131,"")</f>
        <v/>
      </c>
      <c r="K131" s="567">
        <v>2</v>
      </c>
      <c r="L131" s="569"/>
    </row>
    <row r="132" spans="1:12" ht="12" x14ac:dyDescent="0.2">
      <c r="A132" s="418" t="s">
        <v>1172</v>
      </c>
      <c r="B132" s="419">
        <v>2692</v>
      </c>
      <c r="C132" s="380" t="s">
        <v>763</v>
      </c>
      <c r="D132" s="381" t="s">
        <v>672</v>
      </c>
      <c r="E132" s="382" t="s">
        <v>757</v>
      </c>
      <c r="F132" s="382" t="s">
        <v>40</v>
      </c>
      <c r="G132" s="380" t="s">
        <v>756</v>
      </c>
      <c r="H132" s="383" t="s">
        <v>669</v>
      </c>
      <c r="I132" s="565" t="s">
        <v>1982</v>
      </c>
      <c r="J132" s="566" t="str">
        <f>+IF(CARATULA!$M$5=MAPEO!B132,MAPEO!I132,"")</f>
        <v/>
      </c>
      <c r="K132" s="567">
        <v>2</v>
      </c>
      <c r="L132" s="569"/>
    </row>
    <row r="133" spans="1:12" ht="12" x14ac:dyDescent="0.2">
      <c r="A133" s="418" t="s">
        <v>1172</v>
      </c>
      <c r="B133" s="419">
        <v>2693</v>
      </c>
      <c r="C133" s="380" t="s">
        <v>762</v>
      </c>
      <c r="D133" s="381" t="s">
        <v>672</v>
      </c>
      <c r="E133" s="382" t="s">
        <v>757</v>
      </c>
      <c r="F133" s="382" t="s">
        <v>40</v>
      </c>
      <c r="G133" s="380" t="s">
        <v>756</v>
      </c>
      <c r="H133" s="383" t="s">
        <v>669</v>
      </c>
      <c r="I133" s="565" t="s">
        <v>1982</v>
      </c>
      <c r="J133" s="566" t="str">
        <f>+IF(CARATULA!$M$5=MAPEO!B133,MAPEO!I133,"")</f>
        <v/>
      </c>
      <c r="K133" s="567">
        <v>2</v>
      </c>
      <c r="L133" s="569"/>
    </row>
    <row r="134" spans="1:12" ht="12" x14ac:dyDescent="0.2">
      <c r="A134" s="418" t="s">
        <v>1172</v>
      </c>
      <c r="B134" s="419">
        <v>2694</v>
      </c>
      <c r="C134" s="380" t="s">
        <v>761</v>
      </c>
      <c r="D134" s="381" t="s">
        <v>672</v>
      </c>
      <c r="E134" s="382" t="s">
        <v>757</v>
      </c>
      <c r="F134" s="382" t="s">
        <v>40</v>
      </c>
      <c r="G134" s="380" t="s">
        <v>756</v>
      </c>
      <c r="H134" s="383" t="s">
        <v>669</v>
      </c>
      <c r="I134" s="565" t="s">
        <v>1982</v>
      </c>
      <c r="J134" s="566" t="str">
        <f>+IF(CARATULA!$M$5=MAPEO!B134,MAPEO!I134,"")</f>
        <v/>
      </c>
      <c r="K134" s="567">
        <v>2</v>
      </c>
      <c r="L134" s="569"/>
    </row>
    <row r="135" spans="1:12" ht="12" x14ac:dyDescent="0.2">
      <c r="A135" s="418" t="s">
        <v>1172</v>
      </c>
      <c r="B135" s="419">
        <v>2695</v>
      </c>
      <c r="C135" s="380" t="s">
        <v>760</v>
      </c>
      <c r="D135" s="381" t="s">
        <v>672</v>
      </c>
      <c r="E135" s="382" t="s">
        <v>757</v>
      </c>
      <c r="F135" s="382" t="s">
        <v>40</v>
      </c>
      <c r="G135" s="380" t="s">
        <v>756</v>
      </c>
      <c r="H135" s="383" t="s">
        <v>669</v>
      </c>
      <c r="I135" s="565" t="s">
        <v>1982</v>
      </c>
      <c r="J135" s="566" t="str">
        <f>+IF(CARATULA!$M$5=MAPEO!B135,MAPEO!I135,"")</f>
        <v/>
      </c>
      <c r="K135" s="567">
        <v>2</v>
      </c>
      <c r="L135" s="569"/>
    </row>
    <row r="136" spans="1:12" ht="12" x14ac:dyDescent="0.2">
      <c r="A136" s="418" t="s">
        <v>1172</v>
      </c>
      <c r="B136" s="419">
        <v>2696</v>
      </c>
      <c r="C136" s="380" t="s">
        <v>759</v>
      </c>
      <c r="D136" s="381" t="s">
        <v>672</v>
      </c>
      <c r="E136" s="382" t="s">
        <v>757</v>
      </c>
      <c r="F136" s="382" t="s">
        <v>40</v>
      </c>
      <c r="G136" s="380" t="s">
        <v>756</v>
      </c>
      <c r="H136" s="383" t="s">
        <v>669</v>
      </c>
      <c r="I136" s="565" t="s">
        <v>1982</v>
      </c>
      <c r="J136" s="566" t="str">
        <f>+IF(CARATULA!$M$5=MAPEO!B136,MAPEO!I136,"")</f>
        <v/>
      </c>
      <c r="K136" s="567">
        <v>2</v>
      </c>
      <c r="L136" s="569"/>
    </row>
    <row r="137" spans="1:12" ht="12" x14ac:dyDescent="0.2">
      <c r="A137" s="418" t="s">
        <v>1172</v>
      </c>
      <c r="B137" s="419">
        <v>2699</v>
      </c>
      <c r="C137" s="380" t="s">
        <v>758</v>
      </c>
      <c r="D137" s="381" t="s">
        <v>672</v>
      </c>
      <c r="E137" s="382" t="s">
        <v>757</v>
      </c>
      <c r="F137" s="382" t="s">
        <v>40</v>
      </c>
      <c r="G137" s="380" t="s">
        <v>756</v>
      </c>
      <c r="H137" s="383" t="s">
        <v>669</v>
      </c>
      <c r="I137" s="565" t="s">
        <v>1982</v>
      </c>
      <c r="J137" s="566" t="str">
        <f>+IF(CARATULA!$M$5=MAPEO!B137,MAPEO!I137,"")</f>
        <v/>
      </c>
      <c r="K137" s="567">
        <v>2</v>
      </c>
      <c r="L137" s="569"/>
    </row>
    <row r="138" spans="1:12" ht="12" x14ac:dyDescent="0.2">
      <c r="A138" s="418" t="s">
        <v>1172</v>
      </c>
      <c r="B138" s="419">
        <v>2710</v>
      </c>
      <c r="C138" s="380" t="s">
        <v>755</v>
      </c>
      <c r="D138" s="381" t="s">
        <v>672</v>
      </c>
      <c r="E138" s="382" t="s">
        <v>753</v>
      </c>
      <c r="F138" s="382" t="s">
        <v>40</v>
      </c>
      <c r="G138" s="380" t="s">
        <v>752</v>
      </c>
      <c r="H138" s="383" t="s">
        <v>669</v>
      </c>
      <c r="I138" s="565" t="s">
        <v>1863</v>
      </c>
      <c r="J138" s="566" t="str">
        <f>+IF(CARATULA!$M$5=MAPEO!B138,MAPEO!I138,"")</f>
        <v/>
      </c>
      <c r="K138" s="567">
        <v>2</v>
      </c>
      <c r="L138" s="569"/>
    </row>
    <row r="139" spans="1:12" ht="12" x14ac:dyDescent="0.2">
      <c r="A139" s="418" t="s">
        <v>1172</v>
      </c>
      <c r="B139" s="419">
        <v>2720</v>
      </c>
      <c r="C139" s="380" t="s">
        <v>754</v>
      </c>
      <c r="D139" s="381" t="s">
        <v>672</v>
      </c>
      <c r="E139" s="382" t="s">
        <v>753</v>
      </c>
      <c r="F139" s="382" t="s">
        <v>40</v>
      </c>
      <c r="G139" s="380" t="s">
        <v>752</v>
      </c>
      <c r="H139" s="383" t="s">
        <v>669</v>
      </c>
      <c r="I139" s="565" t="s">
        <v>1863</v>
      </c>
      <c r="J139" s="566" t="str">
        <f>+IF(CARATULA!$M$5=MAPEO!B139,MAPEO!I139,"")</f>
        <v/>
      </c>
      <c r="K139" s="567">
        <v>2</v>
      </c>
      <c r="L139" s="569"/>
    </row>
    <row r="140" spans="1:12" ht="12" x14ac:dyDescent="0.2">
      <c r="A140" s="418" t="s">
        <v>1172</v>
      </c>
      <c r="B140" s="419">
        <v>2731</v>
      </c>
      <c r="C140" s="380" t="s">
        <v>751</v>
      </c>
      <c r="D140" s="381" t="s">
        <v>672</v>
      </c>
      <c r="E140" s="382" t="s">
        <v>742</v>
      </c>
      <c r="F140" s="382" t="s">
        <v>40</v>
      </c>
      <c r="G140" s="380" t="s">
        <v>741</v>
      </c>
      <c r="H140" s="383" t="s">
        <v>669</v>
      </c>
      <c r="I140" s="565" t="s">
        <v>1864</v>
      </c>
      <c r="J140" s="566" t="str">
        <f>+IF(CARATULA!$M$5=MAPEO!B140,MAPEO!I140,"")</f>
        <v/>
      </c>
      <c r="K140" s="567">
        <v>2</v>
      </c>
      <c r="L140" s="569"/>
    </row>
    <row r="141" spans="1:12" ht="12" x14ac:dyDescent="0.2">
      <c r="A141" s="418" t="s">
        <v>1172</v>
      </c>
      <c r="B141" s="419">
        <v>2732</v>
      </c>
      <c r="C141" s="380" t="s">
        <v>750</v>
      </c>
      <c r="D141" s="381" t="s">
        <v>672</v>
      </c>
      <c r="E141" s="382" t="s">
        <v>742</v>
      </c>
      <c r="F141" s="382" t="s">
        <v>40</v>
      </c>
      <c r="G141" s="380" t="s">
        <v>741</v>
      </c>
      <c r="H141" s="383" t="s">
        <v>669</v>
      </c>
      <c r="I141" s="565" t="s">
        <v>1864</v>
      </c>
      <c r="J141" s="566" t="str">
        <f>+IF(CARATULA!$M$5=MAPEO!B141,MAPEO!I141,"")</f>
        <v/>
      </c>
      <c r="K141" s="567">
        <v>2</v>
      </c>
      <c r="L141" s="569"/>
    </row>
    <row r="142" spans="1:12" ht="12" x14ac:dyDescent="0.2">
      <c r="A142" s="418" t="s">
        <v>1172</v>
      </c>
      <c r="B142" s="419">
        <v>2811</v>
      </c>
      <c r="C142" s="380" t="s">
        <v>749</v>
      </c>
      <c r="D142" s="381" t="s">
        <v>672</v>
      </c>
      <c r="E142" s="382" t="s">
        <v>742</v>
      </c>
      <c r="F142" s="382" t="s">
        <v>40</v>
      </c>
      <c r="G142" s="380" t="s">
        <v>741</v>
      </c>
      <c r="H142" s="383" t="s">
        <v>669</v>
      </c>
      <c r="I142" s="565" t="s">
        <v>1864</v>
      </c>
      <c r="J142" s="566" t="str">
        <f>+IF(CARATULA!$M$5=MAPEO!B142,MAPEO!I142,"")</f>
        <v/>
      </c>
      <c r="K142" s="567">
        <v>2</v>
      </c>
      <c r="L142" s="569"/>
    </row>
    <row r="143" spans="1:12" ht="12" x14ac:dyDescent="0.2">
      <c r="A143" s="418" t="s">
        <v>1172</v>
      </c>
      <c r="B143" s="419">
        <v>2812</v>
      </c>
      <c r="C143" s="380" t="s">
        <v>748</v>
      </c>
      <c r="D143" s="381" t="s">
        <v>672</v>
      </c>
      <c r="E143" s="382" t="s">
        <v>742</v>
      </c>
      <c r="F143" s="382" t="s">
        <v>40</v>
      </c>
      <c r="G143" s="380" t="s">
        <v>741</v>
      </c>
      <c r="H143" s="383" t="s">
        <v>669</v>
      </c>
      <c r="I143" s="565" t="s">
        <v>1864</v>
      </c>
      <c r="J143" s="566" t="str">
        <f>+IF(CARATULA!$M$5=MAPEO!B143,MAPEO!I143,"")</f>
        <v/>
      </c>
      <c r="K143" s="567">
        <v>2</v>
      </c>
      <c r="L143" s="569"/>
    </row>
    <row r="144" spans="1:12" ht="12" x14ac:dyDescent="0.2">
      <c r="A144" s="418" t="s">
        <v>1172</v>
      </c>
      <c r="B144" s="419">
        <v>2813</v>
      </c>
      <c r="C144" s="380" t="s">
        <v>747</v>
      </c>
      <c r="D144" s="381" t="s">
        <v>672</v>
      </c>
      <c r="E144" s="382" t="s">
        <v>742</v>
      </c>
      <c r="F144" s="382" t="s">
        <v>40</v>
      </c>
      <c r="G144" s="380" t="s">
        <v>741</v>
      </c>
      <c r="H144" s="383" t="s">
        <v>669</v>
      </c>
      <c r="I144" s="565" t="s">
        <v>1864</v>
      </c>
      <c r="J144" s="566" t="str">
        <f>+IF(CARATULA!$M$5=MAPEO!B144,MAPEO!I144,"")</f>
        <v/>
      </c>
      <c r="K144" s="567">
        <v>2</v>
      </c>
      <c r="L144" s="569"/>
    </row>
    <row r="145" spans="1:12" ht="12" x14ac:dyDescent="0.2">
      <c r="A145" s="418" t="s">
        <v>1172</v>
      </c>
      <c r="B145" s="419">
        <v>2891</v>
      </c>
      <c r="C145" s="380" t="s">
        <v>746</v>
      </c>
      <c r="D145" s="381" t="s">
        <v>672</v>
      </c>
      <c r="E145" s="382" t="s">
        <v>742</v>
      </c>
      <c r="F145" s="382" t="s">
        <v>40</v>
      </c>
      <c r="G145" s="380" t="s">
        <v>741</v>
      </c>
      <c r="H145" s="383" t="s">
        <v>669</v>
      </c>
      <c r="I145" s="565" t="s">
        <v>1864</v>
      </c>
      <c r="J145" s="566" t="str">
        <f>+IF(CARATULA!$M$5=MAPEO!B145,MAPEO!I145,"")</f>
        <v/>
      </c>
      <c r="K145" s="567">
        <v>2</v>
      </c>
      <c r="L145" s="569"/>
    </row>
    <row r="146" spans="1:12" ht="12" x14ac:dyDescent="0.2">
      <c r="A146" s="418" t="s">
        <v>1172</v>
      </c>
      <c r="B146" s="419">
        <v>2892</v>
      </c>
      <c r="C146" s="380" t="s">
        <v>745</v>
      </c>
      <c r="D146" s="381" t="s">
        <v>672</v>
      </c>
      <c r="E146" s="382" t="s">
        <v>742</v>
      </c>
      <c r="F146" s="382" t="s">
        <v>40</v>
      </c>
      <c r="G146" s="380" t="s">
        <v>741</v>
      </c>
      <c r="H146" s="383" t="s">
        <v>669</v>
      </c>
      <c r="I146" s="565" t="s">
        <v>1864</v>
      </c>
      <c r="J146" s="566" t="str">
        <f>+IF(CARATULA!$M$5=MAPEO!B146,MAPEO!I146,"")</f>
        <v/>
      </c>
      <c r="K146" s="567">
        <v>2</v>
      </c>
      <c r="L146" s="569"/>
    </row>
    <row r="147" spans="1:12" ht="12" x14ac:dyDescent="0.2">
      <c r="A147" s="418" t="s">
        <v>1172</v>
      </c>
      <c r="B147" s="419">
        <v>2893</v>
      </c>
      <c r="C147" s="380" t="s">
        <v>744</v>
      </c>
      <c r="D147" s="381" t="s">
        <v>672</v>
      </c>
      <c r="E147" s="382" t="s">
        <v>742</v>
      </c>
      <c r="F147" s="382" t="s">
        <v>40</v>
      </c>
      <c r="G147" s="380" t="s">
        <v>741</v>
      </c>
      <c r="H147" s="383" t="s">
        <v>669</v>
      </c>
      <c r="I147" s="565" t="s">
        <v>1864</v>
      </c>
      <c r="J147" s="566" t="str">
        <f>+IF(CARATULA!$M$5=MAPEO!B147,MAPEO!I147,"")</f>
        <v/>
      </c>
      <c r="K147" s="567">
        <v>2</v>
      </c>
      <c r="L147" s="569"/>
    </row>
    <row r="148" spans="1:12" ht="12" x14ac:dyDescent="0.2">
      <c r="A148" s="418" t="s">
        <v>1172</v>
      </c>
      <c r="B148" s="419">
        <v>2899</v>
      </c>
      <c r="C148" s="380" t="s">
        <v>743</v>
      </c>
      <c r="D148" s="381" t="s">
        <v>672</v>
      </c>
      <c r="E148" s="382" t="s">
        <v>742</v>
      </c>
      <c r="F148" s="382" t="s">
        <v>40</v>
      </c>
      <c r="G148" s="380" t="s">
        <v>741</v>
      </c>
      <c r="H148" s="383" t="s">
        <v>669</v>
      </c>
      <c r="I148" s="565" t="s">
        <v>1864</v>
      </c>
      <c r="J148" s="566" t="str">
        <f>+IF(CARATULA!$M$5=MAPEO!B148,MAPEO!I148,"")</f>
        <v/>
      </c>
      <c r="K148" s="567">
        <v>2</v>
      </c>
      <c r="L148" s="569"/>
    </row>
    <row r="149" spans="1:12" ht="12" x14ac:dyDescent="0.2">
      <c r="A149" s="418" t="s">
        <v>1172</v>
      </c>
      <c r="B149" s="419">
        <v>2911</v>
      </c>
      <c r="C149" s="380" t="s">
        <v>740</v>
      </c>
      <c r="D149" s="381" t="s">
        <v>672</v>
      </c>
      <c r="E149" s="382" t="s">
        <v>725</v>
      </c>
      <c r="F149" s="382" t="s">
        <v>40</v>
      </c>
      <c r="G149" s="380" t="s">
        <v>724</v>
      </c>
      <c r="H149" s="383" t="s">
        <v>669</v>
      </c>
      <c r="I149" s="565" t="s">
        <v>1983</v>
      </c>
      <c r="J149" s="566" t="str">
        <f>+IF(CARATULA!$M$5=MAPEO!B149,MAPEO!I149,"")</f>
        <v/>
      </c>
      <c r="K149" s="567">
        <v>2</v>
      </c>
      <c r="L149" s="569"/>
    </row>
    <row r="150" spans="1:12" ht="12" x14ac:dyDescent="0.2">
      <c r="A150" s="418" t="s">
        <v>1172</v>
      </c>
      <c r="B150" s="419">
        <v>2912</v>
      </c>
      <c r="C150" s="380" t="s">
        <v>739</v>
      </c>
      <c r="D150" s="381" t="s">
        <v>672</v>
      </c>
      <c r="E150" s="382" t="s">
        <v>725</v>
      </c>
      <c r="F150" s="382" t="s">
        <v>40</v>
      </c>
      <c r="G150" s="380" t="s">
        <v>724</v>
      </c>
      <c r="H150" s="383" t="s">
        <v>669</v>
      </c>
      <c r="I150" s="565" t="s">
        <v>1983</v>
      </c>
      <c r="J150" s="566" t="str">
        <f>+IF(CARATULA!$M$5=MAPEO!B150,MAPEO!I150,"")</f>
        <v/>
      </c>
      <c r="K150" s="567">
        <v>2</v>
      </c>
      <c r="L150" s="569"/>
    </row>
    <row r="151" spans="1:12" ht="12" x14ac:dyDescent="0.2">
      <c r="A151" s="418" t="s">
        <v>1172</v>
      </c>
      <c r="B151" s="419">
        <v>2913</v>
      </c>
      <c r="C151" s="380" t="s">
        <v>738</v>
      </c>
      <c r="D151" s="381" t="s">
        <v>672</v>
      </c>
      <c r="E151" s="382" t="s">
        <v>725</v>
      </c>
      <c r="F151" s="382" t="s">
        <v>40</v>
      </c>
      <c r="G151" s="380" t="s">
        <v>724</v>
      </c>
      <c r="H151" s="383" t="s">
        <v>669</v>
      </c>
      <c r="I151" s="565" t="s">
        <v>1983</v>
      </c>
      <c r="J151" s="566" t="str">
        <f>+IF(CARATULA!$M$5=MAPEO!B151,MAPEO!I151,"")</f>
        <v/>
      </c>
      <c r="K151" s="567">
        <v>2</v>
      </c>
      <c r="L151" s="569"/>
    </row>
    <row r="152" spans="1:12" ht="12" x14ac:dyDescent="0.2">
      <c r="A152" s="418" t="s">
        <v>1172</v>
      </c>
      <c r="B152" s="419">
        <v>2914</v>
      </c>
      <c r="C152" s="380" t="s">
        <v>737</v>
      </c>
      <c r="D152" s="381" t="s">
        <v>672</v>
      </c>
      <c r="E152" s="382" t="s">
        <v>725</v>
      </c>
      <c r="F152" s="382" t="s">
        <v>40</v>
      </c>
      <c r="G152" s="380" t="s">
        <v>724</v>
      </c>
      <c r="H152" s="383" t="s">
        <v>669</v>
      </c>
      <c r="I152" s="565" t="s">
        <v>1983</v>
      </c>
      <c r="J152" s="566" t="str">
        <f>+IF(CARATULA!$M$5=MAPEO!B152,MAPEO!I152,"")</f>
        <v/>
      </c>
      <c r="K152" s="567">
        <v>2</v>
      </c>
      <c r="L152" s="569"/>
    </row>
    <row r="153" spans="1:12" ht="12" x14ac:dyDescent="0.2">
      <c r="A153" s="418" t="s">
        <v>1172</v>
      </c>
      <c r="B153" s="419">
        <v>2915</v>
      </c>
      <c r="C153" s="380" t="s">
        <v>736</v>
      </c>
      <c r="D153" s="381" t="s">
        <v>672</v>
      </c>
      <c r="E153" s="382" t="s">
        <v>725</v>
      </c>
      <c r="F153" s="382" t="s">
        <v>40</v>
      </c>
      <c r="G153" s="380" t="s">
        <v>724</v>
      </c>
      <c r="H153" s="383" t="s">
        <v>669</v>
      </c>
      <c r="I153" s="565" t="s">
        <v>1983</v>
      </c>
      <c r="J153" s="566" t="str">
        <f>+IF(CARATULA!$M$5=MAPEO!B153,MAPEO!I153,"")</f>
        <v/>
      </c>
      <c r="K153" s="567">
        <v>2</v>
      </c>
      <c r="L153" s="569"/>
    </row>
    <row r="154" spans="1:12" ht="12" x14ac:dyDescent="0.2">
      <c r="A154" s="418" t="s">
        <v>1172</v>
      </c>
      <c r="B154" s="419">
        <v>2919</v>
      </c>
      <c r="C154" s="380" t="s">
        <v>735</v>
      </c>
      <c r="D154" s="381" t="s">
        <v>672</v>
      </c>
      <c r="E154" s="382" t="s">
        <v>725</v>
      </c>
      <c r="F154" s="382" t="s">
        <v>40</v>
      </c>
      <c r="G154" s="380" t="s">
        <v>724</v>
      </c>
      <c r="H154" s="383" t="s">
        <v>669</v>
      </c>
      <c r="I154" s="565" t="s">
        <v>1983</v>
      </c>
      <c r="J154" s="566" t="str">
        <f>+IF(CARATULA!$M$5=MAPEO!B154,MAPEO!I154,"")</f>
        <v/>
      </c>
      <c r="K154" s="567">
        <v>2</v>
      </c>
      <c r="L154" s="569"/>
    </row>
    <row r="155" spans="1:12" ht="12" x14ac:dyDescent="0.2">
      <c r="A155" s="418" t="s">
        <v>1172</v>
      </c>
      <c r="B155" s="419">
        <v>2921</v>
      </c>
      <c r="C155" s="380" t="s">
        <v>734</v>
      </c>
      <c r="D155" s="381" t="s">
        <v>672</v>
      </c>
      <c r="E155" s="382" t="s">
        <v>725</v>
      </c>
      <c r="F155" s="382" t="s">
        <v>40</v>
      </c>
      <c r="G155" s="380" t="s">
        <v>724</v>
      </c>
      <c r="H155" s="383" t="s">
        <v>669</v>
      </c>
      <c r="I155" s="565" t="s">
        <v>1983</v>
      </c>
      <c r="J155" s="566" t="str">
        <f>+IF(CARATULA!$M$5=MAPEO!B155,MAPEO!I155,"")</f>
        <v/>
      </c>
      <c r="K155" s="567">
        <v>2</v>
      </c>
      <c r="L155" s="569"/>
    </row>
    <row r="156" spans="1:12" ht="12" x14ac:dyDescent="0.2">
      <c r="A156" s="418" t="s">
        <v>1172</v>
      </c>
      <c r="B156" s="419">
        <v>2922</v>
      </c>
      <c r="C156" s="380" t="s">
        <v>733</v>
      </c>
      <c r="D156" s="381" t="s">
        <v>672</v>
      </c>
      <c r="E156" s="382" t="s">
        <v>725</v>
      </c>
      <c r="F156" s="382" t="s">
        <v>40</v>
      </c>
      <c r="G156" s="380" t="s">
        <v>724</v>
      </c>
      <c r="H156" s="383" t="s">
        <v>669</v>
      </c>
      <c r="I156" s="565" t="s">
        <v>1983</v>
      </c>
      <c r="J156" s="566" t="str">
        <f>+IF(CARATULA!$M$5=MAPEO!B156,MAPEO!I156,"")</f>
        <v/>
      </c>
      <c r="K156" s="567">
        <v>2</v>
      </c>
      <c r="L156" s="569"/>
    </row>
    <row r="157" spans="1:12" ht="12" x14ac:dyDescent="0.2">
      <c r="A157" s="418" t="s">
        <v>1172</v>
      </c>
      <c r="B157" s="419">
        <v>2923</v>
      </c>
      <c r="C157" s="380" t="s">
        <v>732</v>
      </c>
      <c r="D157" s="381" t="s">
        <v>672</v>
      </c>
      <c r="E157" s="382" t="s">
        <v>725</v>
      </c>
      <c r="F157" s="382" t="s">
        <v>40</v>
      </c>
      <c r="G157" s="380" t="s">
        <v>724</v>
      </c>
      <c r="H157" s="383" t="s">
        <v>669</v>
      </c>
      <c r="I157" s="565" t="s">
        <v>1983</v>
      </c>
      <c r="J157" s="566" t="str">
        <f>+IF(CARATULA!$M$5=MAPEO!B157,MAPEO!I157,"")</f>
        <v/>
      </c>
      <c r="K157" s="567">
        <v>2</v>
      </c>
      <c r="L157" s="569"/>
    </row>
    <row r="158" spans="1:12" ht="12" x14ac:dyDescent="0.2">
      <c r="A158" s="418" t="s">
        <v>1172</v>
      </c>
      <c r="B158" s="419">
        <v>2924</v>
      </c>
      <c r="C158" s="380" t="s">
        <v>731</v>
      </c>
      <c r="D158" s="381" t="s">
        <v>672</v>
      </c>
      <c r="E158" s="382" t="s">
        <v>725</v>
      </c>
      <c r="F158" s="382" t="s">
        <v>40</v>
      </c>
      <c r="G158" s="380" t="s">
        <v>724</v>
      </c>
      <c r="H158" s="383" t="s">
        <v>669</v>
      </c>
      <c r="I158" s="565" t="s">
        <v>1983</v>
      </c>
      <c r="J158" s="566" t="str">
        <f>+IF(CARATULA!$M$5=MAPEO!B158,MAPEO!I158,"")</f>
        <v/>
      </c>
      <c r="K158" s="567">
        <v>2</v>
      </c>
      <c r="L158" s="569"/>
    </row>
    <row r="159" spans="1:12" ht="12" x14ac:dyDescent="0.2">
      <c r="A159" s="418" t="s">
        <v>1172</v>
      </c>
      <c r="B159" s="419">
        <v>2925</v>
      </c>
      <c r="C159" s="380" t="s">
        <v>730</v>
      </c>
      <c r="D159" s="381" t="s">
        <v>672</v>
      </c>
      <c r="E159" s="382" t="s">
        <v>725</v>
      </c>
      <c r="F159" s="382" t="s">
        <v>40</v>
      </c>
      <c r="G159" s="380" t="s">
        <v>724</v>
      </c>
      <c r="H159" s="383" t="s">
        <v>669</v>
      </c>
      <c r="I159" s="565" t="s">
        <v>1983</v>
      </c>
      <c r="J159" s="566" t="str">
        <f>+IF(CARATULA!$M$5=MAPEO!B159,MAPEO!I159,"")</f>
        <v/>
      </c>
      <c r="K159" s="567">
        <v>2</v>
      </c>
      <c r="L159" s="569"/>
    </row>
    <row r="160" spans="1:12" ht="12" x14ac:dyDescent="0.2">
      <c r="A160" s="418" t="s">
        <v>1172</v>
      </c>
      <c r="B160" s="419">
        <v>2926</v>
      </c>
      <c r="C160" s="380" t="s">
        <v>729</v>
      </c>
      <c r="D160" s="381" t="s">
        <v>672</v>
      </c>
      <c r="E160" s="382" t="s">
        <v>725</v>
      </c>
      <c r="F160" s="382" t="s">
        <v>40</v>
      </c>
      <c r="G160" s="380" t="s">
        <v>724</v>
      </c>
      <c r="H160" s="383" t="s">
        <v>669</v>
      </c>
      <c r="I160" s="565" t="s">
        <v>1983</v>
      </c>
      <c r="J160" s="566" t="str">
        <f>+IF(CARATULA!$M$5=MAPEO!B160,MAPEO!I160,"")</f>
        <v/>
      </c>
      <c r="K160" s="567">
        <v>2</v>
      </c>
      <c r="L160" s="569"/>
    </row>
    <row r="161" spans="1:12" ht="12" x14ac:dyDescent="0.2">
      <c r="A161" s="418" t="s">
        <v>1172</v>
      </c>
      <c r="B161" s="419">
        <v>2927</v>
      </c>
      <c r="C161" s="380" t="s">
        <v>728</v>
      </c>
      <c r="D161" s="381" t="s">
        <v>672</v>
      </c>
      <c r="E161" s="382" t="s">
        <v>725</v>
      </c>
      <c r="F161" s="382" t="s">
        <v>40</v>
      </c>
      <c r="G161" s="380" t="s">
        <v>724</v>
      </c>
      <c r="H161" s="383" t="s">
        <v>669</v>
      </c>
      <c r="I161" s="565" t="s">
        <v>1983</v>
      </c>
      <c r="J161" s="566" t="str">
        <f>+IF(CARATULA!$M$5=MAPEO!B161,MAPEO!I161,"")</f>
        <v/>
      </c>
      <c r="K161" s="567">
        <v>2</v>
      </c>
      <c r="L161" s="569"/>
    </row>
    <row r="162" spans="1:12" ht="12" x14ac:dyDescent="0.2">
      <c r="A162" s="418" t="s">
        <v>1172</v>
      </c>
      <c r="B162" s="419">
        <v>2929</v>
      </c>
      <c r="C162" s="380" t="s">
        <v>727</v>
      </c>
      <c r="D162" s="381" t="s">
        <v>672</v>
      </c>
      <c r="E162" s="382" t="s">
        <v>725</v>
      </c>
      <c r="F162" s="382" t="s">
        <v>40</v>
      </c>
      <c r="G162" s="380" t="s">
        <v>724</v>
      </c>
      <c r="H162" s="383" t="s">
        <v>669</v>
      </c>
      <c r="I162" s="565" t="s">
        <v>1983</v>
      </c>
      <c r="J162" s="566" t="str">
        <f>+IF(CARATULA!$M$5=MAPEO!B162,MAPEO!I162,"")</f>
        <v/>
      </c>
      <c r="K162" s="567">
        <v>2</v>
      </c>
      <c r="L162" s="569"/>
    </row>
    <row r="163" spans="1:12" ht="12" x14ac:dyDescent="0.2">
      <c r="A163" s="418" t="s">
        <v>1172</v>
      </c>
      <c r="B163" s="419">
        <v>2930</v>
      </c>
      <c r="C163" s="380" t="s">
        <v>726</v>
      </c>
      <c r="D163" s="381" t="s">
        <v>672</v>
      </c>
      <c r="E163" s="382" t="s">
        <v>725</v>
      </c>
      <c r="F163" s="382" t="s">
        <v>40</v>
      </c>
      <c r="G163" s="380" t="s">
        <v>724</v>
      </c>
      <c r="H163" s="383" t="s">
        <v>669</v>
      </c>
      <c r="I163" s="565" t="s">
        <v>1983</v>
      </c>
      <c r="J163" s="566" t="str">
        <f>+IF(CARATULA!$M$5=MAPEO!B163,MAPEO!I163,"")</f>
        <v/>
      </c>
      <c r="K163" s="567">
        <v>2</v>
      </c>
      <c r="L163" s="569"/>
    </row>
    <row r="164" spans="1:12" ht="12" x14ac:dyDescent="0.2">
      <c r="A164" s="418" t="s">
        <v>1172</v>
      </c>
      <c r="B164" s="419">
        <v>3000</v>
      </c>
      <c r="C164" s="380" t="s">
        <v>723</v>
      </c>
      <c r="D164" s="381" t="s">
        <v>672</v>
      </c>
      <c r="E164" s="382" t="s">
        <v>722</v>
      </c>
      <c r="F164" s="382" t="s">
        <v>40</v>
      </c>
      <c r="G164" s="380" t="s">
        <v>721</v>
      </c>
      <c r="H164" s="383" t="s">
        <v>669</v>
      </c>
      <c r="I164" s="565" t="s">
        <v>1865</v>
      </c>
      <c r="J164" s="566" t="str">
        <f>+IF(CARATULA!$M$5=MAPEO!B164,MAPEO!I164,"")</f>
        <v/>
      </c>
      <c r="K164" s="567">
        <v>2</v>
      </c>
      <c r="L164" s="569"/>
    </row>
    <row r="165" spans="1:12" ht="12" x14ac:dyDescent="0.2">
      <c r="A165" s="418" t="s">
        <v>1172</v>
      </c>
      <c r="B165" s="419">
        <v>3110</v>
      </c>
      <c r="C165" s="380" t="s">
        <v>720</v>
      </c>
      <c r="D165" s="381" t="s">
        <v>672</v>
      </c>
      <c r="E165" s="382" t="s">
        <v>714</v>
      </c>
      <c r="F165" s="382" t="s">
        <v>40</v>
      </c>
      <c r="G165" s="380" t="s">
        <v>713</v>
      </c>
      <c r="H165" s="383" t="s">
        <v>669</v>
      </c>
      <c r="I165" s="565" t="s">
        <v>1984</v>
      </c>
      <c r="J165" s="566" t="str">
        <f>+IF(CARATULA!$M$5=MAPEO!B165,MAPEO!I165,"")</f>
        <v/>
      </c>
      <c r="K165" s="567">
        <v>2</v>
      </c>
      <c r="L165" s="569"/>
    </row>
    <row r="166" spans="1:12" ht="12" x14ac:dyDescent="0.2">
      <c r="A166" s="418" t="s">
        <v>1172</v>
      </c>
      <c r="B166" s="419">
        <v>3120</v>
      </c>
      <c r="C166" s="380" t="s">
        <v>719</v>
      </c>
      <c r="D166" s="381" t="s">
        <v>672</v>
      </c>
      <c r="E166" s="382" t="s">
        <v>714</v>
      </c>
      <c r="F166" s="382" t="s">
        <v>40</v>
      </c>
      <c r="G166" s="380" t="s">
        <v>713</v>
      </c>
      <c r="H166" s="383" t="s">
        <v>669</v>
      </c>
      <c r="I166" s="565" t="s">
        <v>1984</v>
      </c>
      <c r="J166" s="566" t="str">
        <f>+IF(CARATULA!$M$5=MAPEO!B166,MAPEO!I166,"")</f>
        <v/>
      </c>
      <c r="K166" s="567">
        <v>2</v>
      </c>
      <c r="L166" s="569"/>
    </row>
    <row r="167" spans="1:12" ht="12" x14ac:dyDescent="0.2">
      <c r="A167" s="418" t="s">
        <v>1172</v>
      </c>
      <c r="B167" s="419">
        <v>3130</v>
      </c>
      <c r="C167" s="380" t="s">
        <v>718</v>
      </c>
      <c r="D167" s="381" t="s">
        <v>672</v>
      </c>
      <c r="E167" s="382" t="s">
        <v>714</v>
      </c>
      <c r="F167" s="382" t="s">
        <v>40</v>
      </c>
      <c r="G167" s="380" t="s">
        <v>713</v>
      </c>
      <c r="H167" s="383" t="s">
        <v>669</v>
      </c>
      <c r="I167" s="565" t="s">
        <v>1984</v>
      </c>
      <c r="J167" s="566" t="str">
        <f>+IF(CARATULA!$M$5=MAPEO!B167,MAPEO!I167,"")</f>
        <v/>
      </c>
      <c r="K167" s="567">
        <v>2</v>
      </c>
      <c r="L167" s="569"/>
    </row>
    <row r="168" spans="1:12" ht="12" x14ac:dyDescent="0.2">
      <c r="A168" s="418" t="s">
        <v>1172</v>
      </c>
      <c r="B168" s="419">
        <v>3140</v>
      </c>
      <c r="C168" s="380" t="s">
        <v>717</v>
      </c>
      <c r="D168" s="381" t="s">
        <v>672</v>
      </c>
      <c r="E168" s="382" t="s">
        <v>714</v>
      </c>
      <c r="F168" s="382" t="s">
        <v>40</v>
      </c>
      <c r="G168" s="380" t="s">
        <v>713</v>
      </c>
      <c r="H168" s="383" t="s">
        <v>669</v>
      </c>
      <c r="I168" s="565" t="s">
        <v>1984</v>
      </c>
      <c r="J168" s="566" t="str">
        <f>+IF(CARATULA!$M$5=MAPEO!B168,MAPEO!I168,"")</f>
        <v/>
      </c>
      <c r="K168" s="567">
        <v>2</v>
      </c>
      <c r="L168" s="569"/>
    </row>
    <row r="169" spans="1:12" ht="12" x14ac:dyDescent="0.2">
      <c r="A169" s="418" t="s">
        <v>1172</v>
      </c>
      <c r="B169" s="419">
        <v>3150</v>
      </c>
      <c r="C169" s="380" t="s">
        <v>716</v>
      </c>
      <c r="D169" s="381" t="s">
        <v>672</v>
      </c>
      <c r="E169" s="382" t="s">
        <v>714</v>
      </c>
      <c r="F169" s="382" t="s">
        <v>40</v>
      </c>
      <c r="G169" s="380" t="s">
        <v>713</v>
      </c>
      <c r="H169" s="383" t="s">
        <v>669</v>
      </c>
      <c r="I169" s="565" t="s">
        <v>1984</v>
      </c>
      <c r="J169" s="566" t="str">
        <f>+IF(CARATULA!$M$5=MAPEO!B169,MAPEO!I169,"")</f>
        <v/>
      </c>
      <c r="K169" s="567">
        <v>2</v>
      </c>
      <c r="L169" s="569"/>
    </row>
    <row r="170" spans="1:12" ht="12" x14ac:dyDescent="0.2">
      <c r="A170" s="418" t="s">
        <v>1172</v>
      </c>
      <c r="B170" s="419">
        <v>3190</v>
      </c>
      <c r="C170" s="380" t="s">
        <v>715</v>
      </c>
      <c r="D170" s="381" t="s">
        <v>672</v>
      </c>
      <c r="E170" s="382" t="s">
        <v>714</v>
      </c>
      <c r="F170" s="382" t="s">
        <v>40</v>
      </c>
      <c r="G170" s="380" t="s">
        <v>713</v>
      </c>
      <c r="H170" s="383" t="s">
        <v>669</v>
      </c>
      <c r="I170" s="565" t="s">
        <v>1984</v>
      </c>
      <c r="J170" s="566" t="str">
        <f>+IF(CARATULA!$M$5=MAPEO!B170,MAPEO!I170,"")</f>
        <v/>
      </c>
      <c r="K170" s="567">
        <v>2</v>
      </c>
      <c r="L170" s="569"/>
    </row>
    <row r="171" spans="1:12" ht="12" x14ac:dyDescent="0.2">
      <c r="A171" s="418" t="s">
        <v>1172</v>
      </c>
      <c r="B171" s="419">
        <v>3210</v>
      </c>
      <c r="C171" s="380" t="s">
        <v>712</v>
      </c>
      <c r="D171" s="381" t="s">
        <v>672</v>
      </c>
      <c r="E171" s="382" t="s">
        <v>709</v>
      </c>
      <c r="F171" s="382" t="s">
        <v>40</v>
      </c>
      <c r="G171" s="380" t="s">
        <v>708</v>
      </c>
      <c r="H171" s="383" t="s">
        <v>669</v>
      </c>
      <c r="I171" s="565" t="s">
        <v>1866</v>
      </c>
      <c r="J171" s="566" t="str">
        <f>+IF(CARATULA!$M$5=MAPEO!B171,MAPEO!I171,"")</f>
        <v/>
      </c>
      <c r="K171" s="567">
        <v>2</v>
      </c>
      <c r="L171" s="569"/>
    </row>
    <row r="172" spans="1:12" ht="12" x14ac:dyDescent="0.2">
      <c r="A172" s="418" t="s">
        <v>1172</v>
      </c>
      <c r="B172" s="419">
        <v>3220</v>
      </c>
      <c r="C172" s="380" t="s">
        <v>711</v>
      </c>
      <c r="D172" s="381" t="s">
        <v>672</v>
      </c>
      <c r="E172" s="382" t="s">
        <v>709</v>
      </c>
      <c r="F172" s="382" t="s">
        <v>40</v>
      </c>
      <c r="G172" s="380" t="s">
        <v>708</v>
      </c>
      <c r="H172" s="383" t="s">
        <v>669</v>
      </c>
      <c r="I172" s="565" t="s">
        <v>1866</v>
      </c>
      <c r="J172" s="566" t="str">
        <f>+IF(CARATULA!$M$5=MAPEO!B172,MAPEO!I172,"")</f>
        <v/>
      </c>
      <c r="K172" s="567">
        <v>2</v>
      </c>
      <c r="L172" s="569"/>
    </row>
    <row r="173" spans="1:12" ht="12" x14ac:dyDescent="0.2">
      <c r="A173" s="418" t="s">
        <v>1172</v>
      </c>
      <c r="B173" s="419">
        <v>3230</v>
      </c>
      <c r="C173" s="380" t="s">
        <v>710</v>
      </c>
      <c r="D173" s="381" t="s">
        <v>672</v>
      </c>
      <c r="E173" s="382" t="s">
        <v>709</v>
      </c>
      <c r="F173" s="382" t="s">
        <v>40</v>
      </c>
      <c r="G173" s="380" t="s">
        <v>708</v>
      </c>
      <c r="H173" s="383" t="s">
        <v>669</v>
      </c>
      <c r="I173" s="565" t="s">
        <v>1866</v>
      </c>
      <c r="J173" s="566" t="str">
        <f>+IF(CARATULA!$M$5=MAPEO!B173,MAPEO!I173,"")</f>
        <v/>
      </c>
      <c r="K173" s="567">
        <v>2</v>
      </c>
      <c r="L173" s="569"/>
    </row>
    <row r="174" spans="1:12" ht="12" x14ac:dyDescent="0.2">
      <c r="A174" s="418" t="s">
        <v>1172</v>
      </c>
      <c r="B174" s="419">
        <v>3311</v>
      </c>
      <c r="C174" s="380" t="s">
        <v>707</v>
      </c>
      <c r="D174" s="381" t="s">
        <v>672</v>
      </c>
      <c r="E174" s="382" t="s">
        <v>702</v>
      </c>
      <c r="F174" s="382" t="s">
        <v>40</v>
      </c>
      <c r="G174" s="380" t="s">
        <v>701</v>
      </c>
      <c r="H174" s="383" t="s">
        <v>669</v>
      </c>
      <c r="I174" s="565" t="s">
        <v>1985</v>
      </c>
      <c r="J174" s="566" t="str">
        <f>+IF(CARATULA!$M$5=MAPEO!B174,MAPEO!I174,"")</f>
        <v/>
      </c>
      <c r="K174" s="567">
        <v>2</v>
      </c>
      <c r="L174" s="569"/>
    </row>
    <row r="175" spans="1:12" ht="12" x14ac:dyDescent="0.2">
      <c r="A175" s="418" t="s">
        <v>1172</v>
      </c>
      <c r="B175" s="419">
        <v>3312</v>
      </c>
      <c r="C175" s="380" t="s">
        <v>706</v>
      </c>
      <c r="D175" s="381" t="s">
        <v>672</v>
      </c>
      <c r="E175" s="382" t="s">
        <v>702</v>
      </c>
      <c r="F175" s="382" t="s">
        <v>40</v>
      </c>
      <c r="G175" s="380" t="s">
        <v>701</v>
      </c>
      <c r="H175" s="383" t="s">
        <v>669</v>
      </c>
      <c r="I175" s="565" t="s">
        <v>1985</v>
      </c>
      <c r="J175" s="566" t="str">
        <f>+IF(CARATULA!$M$5=MAPEO!B175,MAPEO!I175,"")</f>
        <v/>
      </c>
      <c r="K175" s="567">
        <v>2</v>
      </c>
      <c r="L175" s="569"/>
    </row>
    <row r="176" spans="1:12" ht="12" x14ac:dyDescent="0.2">
      <c r="A176" s="418" t="s">
        <v>1172</v>
      </c>
      <c r="B176" s="419">
        <v>3313</v>
      </c>
      <c r="C176" s="380" t="s">
        <v>705</v>
      </c>
      <c r="D176" s="381" t="s">
        <v>672</v>
      </c>
      <c r="E176" s="382" t="s">
        <v>702</v>
      </c>
      <c r="F176" s="382" t="s">
        <v>40</v>
      </c>
      <c r="G176" s="380" t="s">
        <v>701</v>
      </c>
      <c r="H176" s="383" t="s">
        <v>669</v>
      </c>
      <c r="I176" s="565" t="s">
        <v>1985</v>
      </c>
      <c r="J176" s="566" t="str">
        <f>+IF(CARATULA!$M$5=MAPEO!B176,MAPEO!I176,"")</f>
        <v/>
      </c>
      <c r="K176" s="567">
        <v>2</v>
      </c>
      <c r="L176" s="569"/>
    </row>
    <row r="177" spans="1:12" ht="12" x14ac:dyDescent="0.2">
      <c r="A177" s="418" t="s">
        <v>1172</v>
      </c>
      <c r="B177" s="419">
        <v>3320</v>
      </c>
      <c r="C177" s="380" t="s">
        <v>704</v>
      </c>
      <c r="D177" s="381" t="s">
        <v>672</v>
      </c>
      <c r="E177" s="382" t="s">
        <v>702</v>
      </c>
      <c r="F177" s="382" t="s">
        <v>40</v>
      </c>
      <c r="G177" s="380" t="s">
        <v>701</v>
      </c>
      <c r="H177" s="383" t="s">
        <v>669</v>
      </c>
      <c r="I177" s="565" t="s">
        <v>1985</v>
      </c>
      <c r="J177" s="566" t="str">
        <f>+IF(CARATULA!$M$5=MAPEO!B177,MAPEO!I177,"")</f>
        <v/>
      </c>
      <c r="K177" s="567">
        <v>2</v>
      </c>
      <c r="L177" s="569"/>
    </row>
    <row r="178" spans="1:12" ht="12" x14ac:dyDescent="0.2">
      <c r="A178" s="418" t="s">
        <v>1172</v>
      </c>
      <c r="B178" s="419">
        <v>3330</v>
      </c>
      <c r="C178" s="380" t="s">
        <v>703</v>
      </c>
      <c r="D178" s="381" t="s">
        <v>672</v>
      </c>
      <c r="E178" s="382" t="s">
        <v>702</v>
      </c>
      <c r="F178" s="382" t="s">
        <v>40</v>
      </c>
      <c r="G178" s="380" t="s">
        <v>701</v>
      </c>
      <c r="H178" s="383" t="s">
        <v>669</v>
      </c>
      <c r="I178" s="565" t="s">
        <v>1985</v>
      </c>
      <c r="J178" s="566" t="str">
        <f>+IF(CARATULA!$M$5=MAPEO!B178,MAPEO!I178,"")</f>
        <v/>
      </c>
      <c r="K178" s="567">
        <v>2</v>
      </c>
      <c r="L178" s="569"/>
    </row>
    <row r="179" spans="1:12" ht="12" x14ac:dyDescent="0.2">
      <c r="A179" s="418" t="s">
        <v>1172</v>
      </c>
      <c r="B179" s="419">
        <v>3410</v>
      </c>
      <c r="C179" s="380" t="s">
        <v>700</v>
      </c>
      <c r="D179" s="381" t="s">
        <v>672</v>
      </c>
      <c r="E179" s="382" t="s">
        <v>697</v>
      </c>
      <c r="F179" s="382" t="s">
        <v>40</v>
      </c>
      <c r="G179" s="380" t="s">
        <v>696</v>
      </c>
      <c r="H179" s="383" t="s">
        <v>669</v>
      </c>
      <c r="I179" s="565" t="s">
        <v>1867</v>
      </c>
      <c r="J179" s="566" t="str">
        <f>+IF(CARATULA!$M$5=MAPEO!B179,MAPEO!I179,"")</f>
        <v/>
      </c>
      <c r="K179" s="567">
        <v>2</v>
      </c>
      <c r="L179" s="569"/>
    </row>
    <row r="180" spans="1:12" ht="12" x14ac:dyDescent="0.2">
      <c r="A180" s="418" t="s">
        <v>1172</v>
      </c>
      <c r="B180" s="419">
        <v>3420</v>
      </c>
      <c r="C180" s="380" t="s">
        <v>699</v>
      </c>
      <c r="D180" s="381" t="s">
        <v>672</v>
      </c>
      <c r="E180" s="382" t="s">
        <v>697</v>
      </c>
      <c r="F180" s="382" t="s">
        <v>40</v>
      </c>
      <c r="G180" s="380" t="s">
        <v>696</v>
      </c>
      <c r="H180" s="383" t="s">
        <v>669</v>
      </c>
      <c r="I180" s="565" t="s">
        <v>1867</v>
      </c>
      <c r="J180" s="566" t="str">
        <f>+IF(CARATULA!$M$5=MAPEO!B180,MAPEO!I180,"")</f>
        <v/>
      </c>
      <c r="K180" s="567">
        <v>2</v>
      </c>
      <c r="L180" s="569"/>
    </row>
    <row r="181" spans="1:12" ht="12" x14ac:dyDescent="0.2">
      <c r="A181" s="418" t="s">
        <v>1172</v>
      </c>
      <c r="B181" s="419">
        <v>3430</v>
      </c>
      <c r="C181" s="380" t="s">
        <v>698</v>
      </c>
      <c r="D181" s="381" t="s">
        <v>672</v>
      </c>
      <c r="E181" s="382" t="s">
        <v>697</v>
      </c>
      <c r="F181" s="382" t="s">
        <v>40</v>
      </c>
      <c r="G181" s="380" t="s">
        <v>696</v>
      </c>
      <c r="H181" s="383" t="s">
        <v>669</v>
      </c>
      <c r="I181" s="565" t="s">
        <v>1867</v>
      </c>
      <c r="J181" s="566" t="str">
        <f>+IF(CARATULA!$M$5=MAPEO!B181,MAPEO!I181,"")</f>
        <v/>
      </c>
      <c r="K181" s="567">
        <v>2</v>
      </c>
      <c r="L181" s="569"/>
    </row>
    <row r="182" spans="1:12" ht="12" x14ac:dyDescent="0.2">
      <c r="A182" s="418" t="s">
        <v>1172</v>
      </c>
      <c r="B182" s="419">
        <v>3511</v>
      </c>
      <c r="C182" s="380" t="s">
        <v>695</v>
      </c>
      <c r="D182" s="381" t="s">
        <v>672</v>
      </c>
      <c r="E182" s="382" t="s">
        <v>688</v>
      </c>
      <c r="F182" s="382" t="s">
        <v>40</v>
      </c>
      <c r="G182" s="380" t="s">
        <v>687</v>
      </c>
      <c r="H182" s="383" t="s">
        <v>669</v>
      </c>
      <c r="I182" s="565" t="s">
        <v>1986</v>
      </c>
      <c r="J182" s="566" t="str">
        <f>+IF(CARATULA!$M$5=MAPEO!B182,MAPEO!I182,"")</f>
        <v/>
      </c>
      <c r="K182" s="567">
        <v>2</v>
      </c>
      <c r="L182" s="569"/>
    </row>
    <row r="183" spans="1:12" ht="12" x14ac:dyDescent="0.2">
      <c r="A183" s="418" t="s">
        <v>1172</v>
      </c>
      <c r="B183" s="419">
        <v>3512</v>
      </c>
      <c r="C183" s="380" t="s">
        <v>694</v>
      </c>
      <c r="D183" s="381" t="s">
        <v>672</v>
      </c>
      <c r="E183" s="382" t="s">
        <v>688</v>
      </c>
      <c r="F183" s="382" t="s">
        <v>40</v>
      </c>
      <c r="G183" s="380" t="s">
        <v>687</v>
      </c>
      <c r="H183" s="383" t="s">
        <v>669</v>
      </c>
      <c r="I183" s="565" t="s">
        <v>1986</v>
      </c>
      <c r="J183" s="566" t="str">
        <f>+IF(CARATULA!$M$5=MAPEO!B183,MAPEO!I183,"")</f>
        <v/>
      </c>
      <c r="K183" s="567">
        <v>2</v>
      </c>
      <c r="L183" s="569"/>
    </row>
    <row r="184" spans="1:12" ht="12" x14ac:dyDescent="0.2">
      <c r="A184" s="418" t="s">
        <v>1172</v>
      </c>
      <c r="B184" s="419">
        <v>3520</v>
      </c>
      <c r="C184" s="380" t="s">
        <v>693</v>
      </c>
      <c r="D184" s="381" t="s">
        <v>672</v>
      </c>
      <c r="E184" s="382" t="s">
        <v>688</v>
      </c>
      <c r="F184" s="382" t="s">
        <v>40</v>
      </c>
      <c r="G184" s="380" t="s">
        <v>687</v>
      </c>
      <c r="H184" s="383" t="s">
        <v>669</v>
      </c>
      <c r="I184" s="565" t="s">
        <v>1986</v>
      </c>
      <c r="J184" s="566" t="str">
        <f>+IF(CARATULA!$M$5=MAPEO!B184,MAPEO!I184,"")</f>
        <v/>
      </c>
      <c r="K184" s="567">
        <v>2</v>
      </c>
      <c r="L184" s="569"/>
    </row>
    <row r="185" spans="1:12" ht="12" x14ac:dyDescent="0.2">
      <c r="A185" s="418" t="s">
        <v>1172</v>
      </c>
      <c r="B185" s="419">
        <v>3530</v>
      </c>
      <c r="C185" s="380" t="s">
        <v>692</v>
      </c>
      <c r="D185" s="381" t="s">
        <v>672</v>
      </c>
      <c r="E185" s="382" t="s">
        <v>688</v>
      </c>
      <c r="F185" s="382" t="s">
        <v>40</v>
      </c>
      <c r="G185" s="380" t="s">
        <v>687</v>
      </c>
      <c r="H185" s="383" t="s">
        <v>669</v>
      </c>
      <c r="I185" s="565" t="s">
        <v>1986</v>
      </c>
      <c r="J185" s="566" t="str">
        <f>+IF(CARATULA!$M$5=MAPEO!B185,MAPEO!I185,"")</f>
        <v/>
      </c>
      <c r="K185" s="567">
        <v>2</v>
      </c>
      <c r="L185" s="569"/>
    </row>
    <row r="186" spans="1:12" ht="12" x14ac:dyDescent="0.2">
      <c r="A186" s="418" t="s">
        <v>1172</v>
      </c>
      <c r="B186" s="419">
        <v>3591</v>
      </c>
      <c r="C186" s="380" t="s">
        <v>691</v>
      </c>
      <c r="D186" s="381" t="s">
        <v>672</v>
      </c>
      <c r="E186" s="382" t="s">
        <v>688</v>
      </c>
      <c r="F186" s="382" t="s">
        <v>40</v>
      </c>
      <c r="G186" s="380" t="s">
        <v>687</v>
      </c>
      <c r="H186" s="383" t="s">
        <v>669</v>
      </c>
      <c r="I186" s="565" t="s">
        <v>1986</v>
      </c>
      <c r="J186" s="566" t="str">
        <f>+IF(CARATULA!$M$5=MAPEO!B186,MAPEO!I186,"")</f>
        <v/>
      </c>
      <c r="K186" s="567">
        <v>2</v>
      </c>
      <c r="L186" s="569"/>
    </row>
    <row r="187" spans="1:12" ht="12" x14ac:dyDescent="0.2">
      <c r="A187" s="418" t="s">
        <v>1172</v>
      </c>
      <c r="B187" s="419">
        <v>3592</v>
      </c>
      <c r="C187" s="380" t="s">
        <v>690</v>
      </c>
      <c r="D187" s="381" t="s">
        <v>672</v>
      </c>
      <c r="E187" s="382" t="s">
        <v>688</v>
      </c>
      <c r="F187" s="382" t="s">
        <v>40</v>
      </c>
      <c r="G187" s="380" t="s">
        <v>687</v>
      </c>
      <c r="H187" s="383" t="s">
        <v>669</v>
      </c>
      <c r="I187" s="565" t="s">
        <v>1986</v>
      </c>
      <c r="J187" s="566" t="str">
        <f>+IF(CARATULA!$M$5=MAPEO!B187,MAPEO!I187,"")</f>
        <v/>
      </c>
      <c r="K187" s="567">
        <v>2</v>
      </c>
      <c r="L187" s="569"/>
    </row>
    <row r="188" spans="1:12" ht="12" x14ac:dyDescent="0.2">
      <c r="A188" s="418" t="s">
        <v>1172</v>
      </c>
      <c r="B188" s="419">
        <v>3599</v>
      </c>
      <c r="C188" s="380" t="s">
        <v>689</v>
      </c>
      <c r="D188" s="381" t="s">
        <v>672</v>
      </c>
      <c r="E188" s="382" t="s">
        <v>688</v>
      </c>
      <c r="F188" s="382" t="s">
        <v>40</v>
      </c>
      <c r="G188" s="380" t="s">
        <v>687</v>
      </c>
      <c r="H188" s="383" t="s">
        <v>669</v>
      </c>
      <c r="I188" s="565" t="s">
        <v>1986</v>
      </c>
      <c r="J188" s="566" t="str">
        <f>+IF(CARATULA!$M$5=MAPEO!B188,MAPEO!I188,"")</f>
        <v/>
      </c>
      <c r="K188" s="567">
        <v>2</v>
      </c>
      <c r="L188" s="569"/>
    </row>
    <row r="189" spans="1:12" ht="12" x14ac:dyDescent="0.2">
      <c r="A189" s="418" t="s">
        <v>1172</v>
      </c>
      <c r="B189" s="419">
        <v>3610</v>
      </c>
      <c r="C189" s="380" t="s">
        <v>686</v>
      </c>
      <c r="D189" s="381" t="s">
        <v>672</v>
      </c>
      <c r="E189" s="382" t="s">
        <v>685</v>
      </c>
      <c r="F189" s="382" t="s">
        <v>40</v>
      </c>
      <c r="G189" s="380" t="s">
        <v>684</v>
      </c>
      <c r="H189" s="383" t="s">
        <v>669</v>
      </c>
      <c r="I189" s="565" t="s">
        <v>1859</v>
      </c>
      <c r="J189" s="566" t="str">
        <f>+IF(CARATULA!$M$5=MAPEO!B189,MAPEO!I189,"")</f>
        <v/>
      </c>
      <c r="K189" s="567">
        <v>2</v>
      </c>
      <c r="L189" s="569"/>
    </row>
    <row r="190" spans="1:12" ht="12" x14ac:dyDescent="0.2">
      <c r="A190" s="418" t="s">
        <v>1172</v>
      </c>
      <c r="B190" s="419">
        <v>3691</v>
      </c>
      <c r="C190" s="380" t="s">
        <v>683</v>
      </c>
      <c r="D190" s="381" t="s">
        <v>672</v>
      </c>
      <c r="E190" s="382" t="s">
        <v>676</v>
      </c>
      <c r="F190" s="382" t="s">
        <v>40</v>
      </c>
      <c r="G190" s="380" t="s">
        <v>675</v>
      </c>
      <c r="H190" s="383" t="s">
        <v>669</v>
      </c>
      <c r="I190" s="565" t="s">
        <v>1871</v>
      </c>
      <c r="J190" s="566" t="str">
        <f>+IF(CARATULA!$M$5=MAPEO!B190,MAPEO!I190,"")</f>
        <v/>
      </c>
      <c r="K190" s="567">
        <v>2</v>
      </c>
      <c r="L190" s="569"/>
    </row>
    <row r="191" spans="1:12" ht="12" x14ac:dyDescent="0.2">
      <c r="A191" s="418" t="s">
        <v>1172</v>
      </c>
      <c r="B191" s="419">
        <v>3692</v>
      </c>
      <c r="C191" s="380" t="s">
        <v>682</v>
      </c>
      <c r="D191" s="381" t="s">
        <v>672</v>
      </c>
      <c r="E191" s="382" t="s">
        <v>681</v>
      </c>
      <c r="F191" s="382" t="s">
        <v>40</v>
      </c>
      <c r="G191" s="380" t="s">
        <v>680</v>
      </c>
      <c r="H191" s="383" t="s">
        <v>669</v>
      </c>
      <c r="I191" s="565" t="s">
        <v>1869</v>
      </c>
      <c r="J191" s="566" t="str">
        <f>+IF(CARATULA!$M$5=MAPEO!B191,MAPEO!I191,"")</f>
        <v/>
      </c>
      <c r="K191" s="567">
        <v>2</v>
      </c>
      <c r="L191" s="569"/>
    </row>
    <row r="192" spans="1:12" ht="12" x14ac:dyDescent="0.2">
      <c r="A192" s="418" t="s">
        <v>1172</v>
      </c>
      <c r="B192" s="419">
        <v>3693</v>
      </c>
      <c r="C192" s="380" t="s">
        <v>679</v>
      </c>
      <c r="D192" s="381" t="s">
        <v>672</v>
      </c>
      <c r="E192" s="382" t="s">
        <v>676</v>
      </c>
      <c r="F192" s="382" t="s">
        <v>40</v>
      </c>
      <c r="G192" s="380" t="s">
        <v>675</v>
      </c>
      <c r="H192" s="383" t="s">
        <v>669</v>
      </c>
      <c r="I192" s="565" t="s">
        <v>1871</v>
      </c>
      <c r="J192" s="566" t="str">
        <f>+IF(CARATULA!$M$5=MAPEO!B192,MAPEO!I192,"")</f>
        <v/>
      </c>
      <c r="K192" s="567">
        <v>2</v>
      </c>
      <c r="L192" s="569"/>
    </row>
    <row r="193" spans="1:12" ht="12" x14ac:dyDescent="0.2">
      <c r="A193" s="418" t="s">
        <v>1172</v>
      </c>
      <c r="B193" s="419">
        <v>3694</v>
      </c>
      <c r="C193" s="380" t="s">
        <v>678</v>
      </c>
      <c r="D193" s="381" t="s">
        <v>672</v>
      </c>
      <c r="E193" s="382" t="s">
        <v>676</v>
      </c>
      <c r="F193" s="382" t="s">
        <v>40</v>
      </c>
      <c r="G193" s="380" t="s">
        <v>675</v>
      </c>
      <c r="H193" s="383" t="s">
        <v>669</v>
      </c>
      <c r="I193" s="565" t="s">
        <v>1871</v>
      </c>
      <c r="J193" s="566" t="str">
        <f>+IF(CARATULA!$M$5=MAPEO!B193,MAPEO!I193,"")</f>
        <v/>
      </c>
      <c r="K193" s="567">
        <v>2</v>
      </c>
      <c r="L193" s="569"/>
    </row>
    <row r="194" spans="1:12" ht="12" x14ac:dyDescent="0.2">
      <c r="A194" s="418" t="s">
        <v>1172</v>
      </c>
      <c r="B194" s="419">
        <v>3699</v>
      </c>
      <c r="C194" s="380" t="s">
        <v>677</v>
      </c>
      <c r="D194" s="381" t="s">
        <v>672</v>
      </c>
      <c r="E194" s="382" t="s">
        <v>676</v>
      </c>
      <c r="F194" s="382" t="s">
        <v>40</v>
      </c>
      <c r="G194" s="380" t="s">
        <v>675</v>
      </c>
      <c r="H194" s="383" t="s">
        <v>669</v>
      </c>
      <c r="I194" s="565" t="s">
        <v>1871</v>
      </c>
      <c r="J194" s="566" t="str">
        <f>+IF(CARATULA!$M$5=MAPEO!B194,MAPEO!I194,"")</f>
        <v/>
      </c>
      <c r="K194" s="567">
        <v>2</v>
      </c>
      <c r="L194" s="569"/>
    </row>
    <row r="195" spans="1:12" ht="12" x14ac:dyDescent="0.2">
      <c r="A195" s="418" t="s">
        <v>1172</v>
      </c>
      <c r="B195" s="419">
        <v>3710</v>
      </c>
      <c r="C195" s="380" t="s">
        <v>674</v>
      </c>
      <c r="D195" s="381" t="s">
        <v>672</v>
      </c>
      <c r="E195" s="382" t="s">
        <v>671</v>
      </c>
      <c r="F195" s="382" t="s">
        <v>40</v>
      </c>
      <c r="G195" s="380" t="s">
        <v>670</v>
      </c>
      <c r="H195" s="383" t="s">
        <v>669</v>
      </c>
      <c r="I195" s="565" t="s">
        <v>1870</v>
      </c>
      <c r="J195" s="566" t="str">
        <f>+IF(CARATULA!$M$5=MAPEO!B195,MAPEO!I195,"")</f>
        <v/>
      </c>
      <c r="K195" s="567">
        <v>2</v>
      </c>
      <c r="L195" s="569"/>
    </row>
    <row r="196" spans="1:12" ht="12" x14ac:dyDescent="0.2">
      <c r="A196" s="418" t="s">
        <v>1172</v>
      </c>
      <c r="B196" s="419">
        <v>3720</v>
      </c>
      <c r="C196" s="380" t="s">
        <v>673</v>
      </c>
      <c r="D196" s="381" t="s">
        <v>672</v>
      </c>
      <c r="E196" s="382" t="s">
        <v>671</v>
      </c>
      <c r="F196" s="382" t="s">
        <v>40</v>
      </c>
      <c r="G196" s="380" t="s">
        <v>670</v>
      </c>
      <c r="H196" s="383" t="s">
        <v>669</v>
      </c>
      <c r="I196" s="565" t="s">
        <v>1870</v>
      </c>
      <c r="J196" s="566" t="str">
        <f>+IF(CARATULA!$M$5=MAPEO!B196,MAPEO!I196,"")</f>
        <v/>
      </c>
      <c r="K196" s="567">
        <v>2</v>
      </c>
      <c r="L196" s="569"/>
    </row>
    <row r="197" spans="1:12" ht="12" x14ac:dyDescent="0.2">
      <c r="A197" s="418" t="s">
        <v>1173</v>
      </c>
      <c r="B197" s="419">
        <v>4010</v>
      </c>
      <c r="C197" s="380" t="s">
        <v>668</v>
      </c>
      <c r="D197" s="381" t="s">
        <v>653</v>
      </c>
      <c r="E197" s="382" t="s">
        <v>667</v>
      </c>
      <c r="F197" s="382" t="s">
        <v>40</v>
      </c>
      <c r="G197" s="380" t="s">
        <v>666</v>
      </c>
      <c r="H197" s="383" t="s">
        <v>650</v>
      </c>
      <c r="I197" s="565" t="s">
        <v>1872</v>
      </c>
      <c r="J197" s="566" t="str">
        <f>+IF(CARATULA!$M$5=MAPEO!B197,MAPEO!I197,"")</f>
        <v/>
      </c>
      <c r="K197" s="569">
        <v>3</v>
      </c>
    </row>
    <row r="198" spans="1:12" ht="12" x14ac:dyDescent="0.2">
      <c r="A198" s="418" t="s">
        <v>1173</v>
      </c>
      <c r="B198" s="419">
        <v>4020</v>
      </c>
      <c r="C198" s="380" t="s">
        <v>665</v>
      </c>
      <c r="D198" s="381" t="s">
        <v>653</v>
      </c>
      <c r="E198" s="382" t="s">
        <v>663</v>
      </c>
      <c r="F198" s="382" t="s">
        <v>40</v>
      </c>
      <c r="G198" s="380" t="s">
        <v>662</v>
      </c>
      <c r="H198" s="383" t="s">
        <v>650</v>
      </c>
      <c r="I198" s="565" t="s">
        <v>1873</v>
      </c>
      <c r="J198" s="566" t="str">
        <f>+IF(CARATULA!$M$5=MAPEO!B198,MAPEO!I198,"")</f>
        <v/>
      </c>
      <c r="K198" s="569">
        <v>3</v>
      </c>
    </row>
    <row r="199" spans="1:12" ht="12" x14ac:dyDescent="0.2">
      <c r="A199" s="418" t="s">
        <v>1173</v>
      </c>
      <c r="B199" s="419">
        <v>4030</v>
      </c>
      <c r="C199" s="380" t="s">
        <v>664</v>
      </c>
      <c r="D199" s="381" t="s">
        <v>653</v>
      </c>
      <c r="E199" s="382" t="s">
        <v>663</v>
      </c>
      <c r="F199" s="382" t="s">
        <v>40</v>
      </c>
      <c r="G199" s="380" t="s">
        <v>662</v>
      </c>
      <c r="H199" s="383" t="s">
        <v>650</v>
      </c>
      <c r="I199" s="565" t="s">
        <v>1873</v>
      </c>
      <c r="J199" s="566" t="str">
        <f>+IF(CARATULA!$M$5=MAPEO!B199,MAPEO!I199,"")</f>
        <v/>
      </c>
      <c r="K199" s="569">
        <v>3</v>
      </c>
    </row>
    <row r="200" spans="1:12" ht="12" x14ac:dyDescent="0.2">
      <c r="A200" s="418" t="s">
        <v>1173</v>
      </c>
      <c r="B200" s="419">
        <v>4100</v>
      </c>
      <c r="C200" s="380" t="s">
        <v>661</v>
      </c>
      <c r="D200" s="381" t="s">
        <v>653</v>
      </c>
      <c r="E200" s="382" t="s">
        <v>660</v>
      </c>
      <c r="F200" s="382" t="s">
        <v>40</v>
      </c>
      <c r="G200" s="380" t="s">
        <v>659</v>
      </c>
      <c r="H200" s="383" t="s">
        <v>650</v>
      </c>
      <c r="I200" s="565" t="s">
        <v>1874</v>
      </c>
      <c r="J200" s="566" t="str">
        <f>+IF(CARATULA!$M$5=MAPEO!B200,MAPEO!I200,"")</f>
        <v/>
      </c>
      <c r="K200" s="569">
        <v>3</v>
      </c>
    </row>
    <row r="201" spans="1:12" ht="12" x14ac:dyDescent="0.2">
      <c r="A201" s="418" t="s">
        <v>1939</v>
      </c>
      <c r="B201" s="419">
        <v>4510</v>
      </c>
      <c r="C201" s="380" t="s">
        <v>649</v>
      </c>
      <c r="D201" s="381" t="s">
        <v>642</v>
      </c>
      <c r="E201" s="382" t="s">
        <v>648</v>
      </c>
      <c r="F201" s="382" t="s">
        <v>40</v>
      </c>
      <c r="G201" s="380" t="s">
        <v>647</v>
      </c>
      <c r="H201" s="383" t="s">
        <v>641</v>
      </c>
      <c r="I201" s="565" t="s">
        <v>1987</v>
      </c>
      <c r="J201" s="566" t="str">
        <f>+IF(CARATULA!$M$5=MAPEO!B201,MAPEO!I201,"")</f>
        <v/>
      </c>
      <c r="K201" s="569">
        <v>1</v>
      </c>
      <c r="L201" s="569"/>
    </row>
    <row r="202" spans="1:12" ht="12" x14ac:dyDescent="0.2">
      <c r="A202" s="418" t="s">
        <v>1939</v>
      </c>
      <c r="B202" s="419">
        <v>4520</v>
      </c>
      <c r="C202" s="380" t="s">
        <v>1062</v>
      </c>
      <c r="D202" s="381" t="s">
        <v>642</v>
      </c>
      <c r="E202" s="382" t="s">
        <v>1078</v>
      </c>
      <c r="F202" s="382" t="s">
        <v>40</v>
      </c>
      <c r="G202" s="380" t="s">
        <v>1077</v>
      </c>
      <c r="H202" s="383" t="s">
        <v>641</v>
      </c>
      <c r="I202" s="565" t="s">
        <v>1988</v>
      </c>
      <c r="J202" s="566" t="str">
        <f>+IF(CARATULA!$M$5=MAPEO!B202,MAPEO!I202,"")</f>
        <v/>
      </c>
      <c r="K202" s="569">
        <v>3</v>
      </c>
    </row>
    <row r="203" spans="1:12" ht="12" x14ac:dyDescent="0.2">
      <c r="A203" s="418" t="s">
        <v>1939</v>
      </c>
      <c r="B203" s="419">
        <v>4520</v>
      </c>
      <c r="C203" s="380" t="s">
        <v>1062</v>
      </c>
      <c r="D203" s="381" t="s">
        <v>642</v>
      </c>
      <c r="E203" s="382" t="s">
        <v>1076</v>
      </c>
      <c r="F203" s="382" t="s">
        <v>40</v>
      </c>
      <c r="G203" s="380" t="s">
        <v>1075</v>
      </c>
      <c r="H203" s="383" t="s">
        <v>641</v>
      </c>
      <c r="I203" s="565" t="s">
        <v>1876</v>
      </c>
      <c r="J203" s="566" t="str">
        <f>+IF(CARATULA!$M$5=MAPEO!B203,MAPEO!I203,"")</f>
        <v/>
      </c>
      <c r="K203" s="569">
        <v>3</v>
      </c>
    </row>
    <row r="204" spans="1:12" ht="12" x14ac:dyDescent="0.2">
      <c r="A204" s="418" t="s">
        <v>1939</v>
      </c>
      <c r="B204" s="419">
        <v>4520</v>
      </c>
      <c r="C204" s="380" t="s">
        <v>1062</v>
      </c>
      <c r="D204" s="381" t="s">
        <v>642</v>
      </c>
      <c r="E204" s="382" t="s">
        <v>1074</v>
      </c>
      <c r="F204" s="382" t="s">
        <v>40</v>
      </c>
      <c r="G204" s="380" t="s">
        <v>1073</v>
      </c>
      <c r="H204" s="383" t="s">
        <v>641</v>
      </c>
      <c r="I204" s="565" t="s">
        <v>1989</v>
      </c>
      <c r="J204" s="566" t="str">
        <f>+IF(CARATULA!$M$5=MAPEO!B204,MAPEO!I204,"")</f>
        <v/>
      </c>
      <c r="K204" s="569">
        <v>3</v>
      </c>
    </row>
    <row r="205" spans="1:12" ht="12" x14ac:dyDescent="0.2">
      <c r="A205" s="418" t="s">
        <v>1939</v>
      </c>
      <c r="B205" s="419">
        <v>4520</v>
      </c>
      <c r="C205" s="380" t="s">
        <v>1062</v>
      </c>
      <c r="D205" s="381" t="s">
        <v>642</v>
      </c>
      <c r="E205" s="382" t="s">
        <v>1072</v>
      </c>
      <c r="F205" s="382" t="s">
        <v>40</v>
      </c>
      <c r="G205" s="380" t="s">
        <v>1071</v>
      </c>
      <c r="H205" s="383" t="s">
        <v>641</v>
      </c>
      <c r="I205" s="565" t="s">
        <v>1990</v>
      </c>
      <c r="J205" s="566" t="str">
        <f>+IF(CARATULA!$M$5=MAPEO!B205,MAPEO!I205,"")</f>
        <v/>
      </c>
      <c r="K205" s="569">
        <v>1</v>
      </c>
      <c r="L205" s="569"/>
    </row>
    <row r="206" spans="1:12" ht="12" x14ac:dyDescent="0.2">
      <c r="A206" s="418" t="s">
        <v>1939</v>
      </c>
      <c r="B206" s="419">
        <v>4520</v>
      </c>
      <c r="C206" s="380" t="s">
        <v>1062</v>
      </c>
      <c r="D206" s="381" t="s">
        <v>642</v>
      </c>
      <c r="E206" s="382" t="s">
        <v>1070</v>
      </c>
      <c r="F206" s="382" t="s">
        <v>40</v>
      </c>
      <c r="G206" s="380" t="s">
        <v>1069</v>
      </c>
      <c r="H206" s="383" t="s">
        <v>641</v>
      </c>
      <c r="I206" s="565" t="s">
        <v>1991</v>
      </c>
      <c r="J206" s="566" t="str">
        <f>+IF(CARATULA!$M$5=MAPEO!B206,MAPEO!I206,"")</f>
        <v/>
      </c>
      <c r="K206" s="569">
        <v>1</v>
      </c>
      <c r="L206" s="569"/>
    </row>
    <row r="207" spans="1:12" ht="12" x14ac:dyDescent="0.2">
      <c r="A207" s="418" t="s">
        <v>1939</v>
      </c>
      <c r="B207" s="419">
        <v>4520</v>
      </c>
      <c r="C207" s="380" t="s">
        <v>1062</v>
      </c>
      <c r="D207" s="381" t="s">
        <v>642</v>
      </c>
      <c r="E207" s="382" t="s">
        <v>1068</v>
      </c>
      <c r="F207" s="382" t="s">
        <v>40</v>
      </c>
      <c r="G207" s="380" t="s">
        <v>1067</v>
      </c>
      <c r="H207" s="383" t="s">
        <v>641</v>
      </c>
      <c r="I207" s="565" t="s">
        <v>1992</v>
      </c>
      <c r="J207" s="566" t="str">
        <f>+IF(CARATULA!$M$5=MAPEO!B207,MAPEO!I207,"")</f>
        <v/>
      </c>
      <c r="K207" s="569">
        <v>1</v>
      </c>
      <c r="L207" s="569"/>
    </row>
    <row r="208" spans="1:12" ht="12" x14ac:dyDescent="0.2">
      <c r="A208" s="418" t="s">
        <v>1939</v>
      </c>
      <c r="B208" s="419">
        <v>4520</v>
      </c>
      <c r="C208" s="380" t="s">
        <v>1062</v>
      </c>
      <c r="D208" s="381" t="s">
        <v>642</v>
      </c>
      <c r="E208" s="382" t="s">
        <v>1066</v>
      </c>
      <c r="F208" s="382" t="s">
        <v>40</v>
      </c>
      <c r="G208" s="380" t="s">
        <v>1065</v>
      </c>
      <c r="H208" s="383" t="s">
        <v>641</v>
      </c>
      <c r="I208" s="565" t="s">
        <v>1877</v>
      </c>
      <c r="J208" s="566" t="str">
        <f>+IF(CARATULA!$M$5=MAPEO!B208,MAPEO!I208,"")</f>
        <v/>
      </c>
      <c r="K208" s="569">
        <v>3</v>
      </c>
    </row>
    <row r="209" spans="1:12" ht="12" x14ac:dyDescent="0.2">
      <c r="A209" s="418" t="s">
        <v>1939</v>
      </c>
      <c r="B209" s="419">
        <v>4520</v>
      </c>
      <c r="C209" s="380" t="s">
        <v>1062</v>
      </c>
      <c r="D209" s="381" t="s">
        <v>642</v>
      </c>
      <c r="E209" s="382" t="s">
        <v>1064</v>
      </c>
      <c r="F209" s="382" t="s">
        <v>40</v>
      </c>
      <c r="G209" s="380" t="s">
        <v>1063</v>
      </c>
      <c r="H209" s="383" t="s">
        <v>641</v>
      </c>
      <c r="I209" s="565" t="s">
        <v>1878</v>
      </c>
      <c r="J209" s="566" t="str">
        <f>+IF(CARATULA!$M$5=MAPEO!B209,MAPEO!I209,"")</f>
        <v/>
      </c>
      <c r="K209" s="569">
        <v>3</v>
      </c>
    </row>
    <row r="210" spans="1:12" ht="12" x14ac:dyDescent="0.2">
      <c r="A210" s="418" t="s">
        <v>1939</v>
      </c>
      <c r="B210" s="419">
        <v>4520</v>
      </c>
      <c r="C210" s="380" t="s">
        <v>1062</v>
      </c>
      <c r="D210" s="381" t="s">
        <v>642</v>
      </c>
      <c r="E210" s="382" t="s">
        <v>1061</v>
      </c>
      <c r="F210" s="382" t="s">
        <v>40</v>
      </c>
      <c r="G210" s="380" t="s">
        <v>1060</v>
      </c>
      <c r="H210" s="383" t="s">
        <v>641</v>
      </c>
      <c r="I210" s="565" t="s">
        <v>1993</v>
      </c>
      <c r="J210" s="566" t="str">
        <f>+IF(CARATULA!$M$5=MAPEO!B210,MAPEO!I210,"")</f>
        <v/>
      </c>
      <c r="K210" s="569">
        <v>3</v>
      </c>
    </row>
    <row r="211" spans="1:12" ht="12" x14ac:dyDescent="0.2">
      <c r="A211" s="418" t="s">
        <v>1939</v>
      </c>
      <c r="B211" s="419">
        <v>4530</v>
      </c>
      <c r="C211" s="380" t="s">
        <v>935</v>
      </c>
      <c r="D211" s="381" t="s">
        <v>642</v>
      </c>
      <c r="E211" s="382" t="s">
        <v>645</v>
      </c>
      <c r="F211" s="382" t="s">
        <v>40</v>
      </c>
      <c r="G211" s="380" t="s">
        <v>644</v>
      </c>
      <c r="H211" s="383" t="s">
        <v>641</v>
      </c>
      <c r="I211" s="565" t="s">
        <v>1994</v>
      </c>
      <c r="J211" s="566" t="str">
        <f>+IF(CARATULA!$M$5=MAPEO!B211,MAPEO!I211,"")</f>
        <v/>
      </c>
      <c r="K211" s="569">
        <v>3</v>
      </c>
    </row>
    <row r="212" spans="1:12" ht="12" x14ac:dyDescent="0.2">
      <c r="A212" s="418" t="s">
        <v>1939</v>
      </c>
      <c r="B212" s="419">
        <v>4530</v>
      </c>
      <c r="C212" s="380" t="s">
        <v>935</v>
      </c>
      <c r="D212" s="381" t="s">
        <v>642</v>
      </c>
      <c r="E212" s="382" t="s">
        <v>934</v>
      </c>
      <c r="F212" s="382" t="s">
        <v>40</v>
      </c>
      <c r="G212" s="380" t="s">
        <v>933</v>
      </c>
      <c r="H212" s="383" t="s">
        <v>641</v>
      </c>
      <c r="I212" s="565" t="s">
        <v>1995</v>
      </c>
      <c r="J212" s="566" t="str">
        <f>+IF(CARATULA!$M$5=MAPEO!B212,MAPEO!I212,"")</f>
        <v/>
      </c>
      <c r="K212" s="569">
        <v>3</v>
      </c>
    </row>
    <row r="213" spans="1:12" ht="12" x14ac:dyDescent="0.2">
      <c r="A213" s="418" t="s">
        <v>1939</v>
      </c>
      <c r="B213" s="419">
        <v>4540</v>
      </c>
      <c r="C213" s="380" t="s">
        <v>646</v>
      </c>
      <c r="D213" s="381" t="s">
        <v>642</v>
      </c>
      <c r="E213" s="382" t="s">
        <v>645</v>
      </c>
      <c r="F213" s="382" t="s">
        <v>40</v>
      </c>
      <c r="G213" s="380" t="s">
        <v>644</v>
      </c>
      <c r="H213" s="383" t="s">
        <v>641</v>
      </c>
      <c r="I213" s="565" t="s">
        <v>1994</v>
      </c>
      <c r="J213" s="566" t="str">
        <f>+IF(CARATULA!$M$5=MAPEO!B213,MAPEO!I213,"")</f>
        <v/>
      </c>
      <c r="K213" s="569">
        <v>3</v>
      </c>
    </row>
    <row r="214" spans="1:12" ht="12" x14ac:dyDescent="0.2">
      <c r="A214" s="418" t="s">
        <v>1939</v>
      </c>
      <c r="B214" s="419">
        <v>4550</v>
      </c>
      <c r="C214" s="384" t="s">
        <v>643</v>
      </c>
      <c r="D214" s="384" t="s">
        <v>642</v>
      </c>
      <c r="E214" s="385" t="s">
        <v>533</v>
      </c>
      <c r="F214" s="382" t="s">
        <v>40</v>
      </c>
      <c r="G214" s="384" t="s">
        <v>532</v>
      </c>
      <c r="H214" s="385" t="s">
        <v>641</v>
      </c>
      <c r="I214" s="565" t="s">
        <v>1909</v>
      </c>
      <c r="J214" s="566" t="str">
        <f>+IF(CARATULA!$M$5=MAPEO!B214,MAPEO!I214,"")</f>
        <v/>
      </c>
      <c r="K214" s="569">
        <v>3</v>
      </c>
    </row>
    <row r="215" spans="1:12" ht="12" x14ac:dyDescent="0.2">
      <c r="A215" s="418" t="s">
        <v>1940</v>
      </c>
      <c r="B215" s="419">
        <v>5010</v>
      </c>
      <c r="C215" s="380" t="s">
        <v>640</v>
      </c>
      <c r="D215" s="381" t="s">
        <v>600</v>
      </c>
      <c r="E215" s="382" t="s">
        <v>635</v>
      </c>
      <c r="F215" s="382" t="s">
        <v>40</v>
      </c>
      <c r="G215" s="380" t="s">
        <v>634</v>
      </c>
      <c r="H215" s="383" t="s">
        <v>593</v>
      </c>
      <c r="I215" s="565" t="s">
        <v>1879</v>
      </c>
      <c r="J215" s="566" t="str">
        <f>+IF(CARATULA!$M$5=MAPEO!B215,MAPEO!I215,"")</f>
        <v/>
      </c>
      <c r="K215" s="569">
        <v>1</v>
      </c>
      <c r="L215" s="569"/>
    </row>
    <row r="216" spans="1:12" ht="12" x14ac:dyDescent="0.2">
      <c r="A216" s="418" t="s">
        <v>1940</v>
      </c>
      <c r="B216" s="419">
        <v>5020</v>
      </c>
      <c r="C216" s="380" t="s">
        <v>639</v>
      </c>
      <c r="D216" s="381" t="s">
        <v>600</v>
      </c>
      <c r="E216" s="382" t="s">
        <v>638</v>
      </c>
      <c r="F216" s="382" t="s">
        <v>40</v>
      </c>
      <c r="G216" s="380" t="s">
        <v>637</v>
      </c>
      <c r="H216" s="383" t="s">
        <v>593</v>
      </c>
      <c r="I216" s="565" t="s">
        <v>1996</v>
      </c>
      <c r="J216" s="566" t="str">
        <f>+IF(CARATULA!$M$5=MAPEO!B216,MAPEO!I216,"")</f>
        <v/>
      </c>
      <c r="K216" s="569">
        <v>1</v>
      </c>
      <c r="L216" s="569"/>
    </row>
    <row r="217" spans="1:12" ht="12" x14ac:dyDescent="0.2">
      <c r="A217" s="418" t="s">
        <v>1940</v>
      </c>
      <c r="B217" s="419">
        <v>5030</v>
      </c>
      <c r="C217" s="380" t="s">
        <v>636</v>
      </c>
      <c r="D217" s="381" t="s">
        <v>600</v>
      </c>
      <c r="E217" s="382" t="s">
        <v>635</v>
      </c>
      <c r="F217" s="382" t="s">
        <v>40</v>
      </c>
      <c r="G217" s="380" t="s">
        <v>634</v>
      </c>
      <c r="H217" s="383" t="s">
        <v>593</v>
      </c>
      <c r="I217" s="565" t="s">
        <v>1879</v>
      </c>
      <c r="J217" s="566" t="str">
        <f>+IF(CARATULA!$M$5=MAPEO!B217,MAPEO!I217,"")</f>
        <v/>
      </c>
      <c r="K217" s="569">
        <v>1</v>
      </c>
      <c r="L217" s="569"/>
    </row>
    <row r="218" spans="1:12" ht="12" x14ac:dyDescent="0.2">
      <c r="A218" s="418" t="s">
        <v>1940</v>
      </c>
      <c r="B218" s="419">
        <v>5040</v>
      </c>
      <c r="C218" s="380" t="s">
        <v>932</v>
      </c>
      <c r="D218" s="381" t="s">
        <v>600</v>
      </c>
      <c r="E218" s="382" t="s">
        <v>635</v>
      </c>
      <c r="F218" s="382" t="s">
        <v>40</v>
      </c>
      <c r="G218" s="380" t="s">
        <v>634</v>
      </c>
      <c r="H218" s="383" t="s">
        <v>593</v>
      </c>
      <c r="I218" s="565" t="s">
        <v>1879</v>
      </c>
      <c r="J218" s="566" t="str">
        <f>+IF(CARATULA!$M$5=MAPEO!B218,MAPEO!I218,"")</f>
        <v/>
      </c>
      <c r="K218" s="569">
        <v>1</v>
      </c>
      <c r="L218" s="569"/>
    </row>
    <row r="219" spans="1:12" ht="12" x14ac:dyDescent="0.2">
      <c r="A219" s="418" t="s">
        <v>1940</v>
      </c>
      <c r="B219" s="419">
        <v>5040</v>
      </c>
      <c r="C219" s="380" t="s">
        <v>932</v>
      </c>
      <c r="D219" s="381" t="s">
        <v>600</v>
      </c>
      <c r="E219" s="382" t="s">
        <v>638</v>
      </c>
      <c r="F219" s="382" t="s">
        <v>40</v>
      </c>
      <c r="G219" s="380" t="s">
        <v>637</v>
      </c>
      <c r="H219" s="383" t="s">
        <v>593</v>
      </c>
      <c r="I219" s="565" t="s">
        <v>1996</v>
      </c>
      <c r="J219" s="566" t="str">
        <f>+IF(CARATULA!$M$5=MAPEO!B219,MAPEO!I219,"")</f>
        <v/>
      </c>
      <c r="K219" s="569">
        <v>1</v>
      </c>
      <c r="L219" s="569"/>
    </row>
    <row r="220" spans="1:12" ht="12" x14ac:dyDescent="0.2">
      <c r="A220" s="418" t="s">
        <v>1940</v>
      </c>
      <c r="B220" s="419">
        <v>5050</v>
      </c>
      <c r="C220" s="380" t="s">
        <v>633</v>
      </c>
      <c r="D220" s="381" t="s">
        <v>600</v>
      </c>
      <c r="E220" s="382" t="s">
        <v>632</v>
      </c>
      <c r="F220" s="382" t="s">
        <v>40</v>
      </c>
      <c r="G220" s="380" t="s">
        <v>631</v>
      </c>
      <c r="H220" s="383" t="s">
        <v>593</v>
      </c>
      <c r="I220" s="565" t="s">
        <v>1882</v>
      </c>
      <c r="J220" s="566" t="str">
        <f>+IF(CARATULA!$M$5=MAPEO!B220,MAPEO!I220,"")</f>
        <v/>
      </c>
      <c r="K220" s="569">
        <v>1</v>
      </c>
      <c r="L220" s="569"/>
    </row>
    <row r="221" spans="1:12" ht="12" x14ac:dyDescent="0.2">
      <c r="A221" s="418" t="s">
        <v>1940</v>
      </c>
      <c r="B221" s="419">
        <v>5110</v>
      </c>
      <c r="C221" s="380" t="s">
        <v>630</v>
      </c>
      <c r="D221" s="381" t="s">
        <v>600</v>
      </c>
      <c r="E221" s="382" t="s">
        <v>617</v>
      </c>
      <c r="F221" s="382" t="s">
        <v>40</v>
      </c>
      <c r="G221" s="380" t="s">
        <v>616</v>
      </c>
      <c r="H221" s="383" t="s">
        <v>593</v>
      </c>
      <c r="I221" s="565" t="s">
        <v>1880</v>
      </c>
      <c r="J221" s="566" t="str">
        <f>+IF(CARATULA!$M$5=MAPEO!B221,MAPEO!I221,"")</f>
        <v/>
      </c>
      <c r="K221" s="569">
        <v>1</v>
      </c>
      <c r="L221" s="569"/>
    </row>
    <row r="222" spans="1:12" ht="12" x14ac:dyDescent="0.2">
      <c r="A222" s="418" t="s">
        <v>1940</v>
      </c>
      <c r="B222" s="419">
        <v>5121</v>
      </c>
      <c r="C222" s="380" t="s">
        <v>629</v>
      </c>
      <c r="D222" s="381" t="s">
        <v>600</v>
      </c>
      <c r="E222" s="382" t="s">
        <v>617</v>
      </c>
      <c r="F222" s="382" t="s">
        <v>40</v>
      </c>
      <c r="G222" s="380" t="s">
        <v>616</v>
      </c>
      <c r="H222" s="383" t="s">
        <v>593</v>
      </c>
      <c r="I222" s="565" t="s">
        <v>1880</v>
      </c>
      <c r="J222" s="566" t="str">
        <f>+IF(CARATULA!$M$5=MAPEO!B222,MAPEO!I222,"")</f>
        <v/>
      </c>
      <c r="K222" s="569">
        <v>1</v>
      </c>
      <c r="L222" s="569"/>
    </row>
    <row r="223" spans="1:12" ht="12" x14ac:dyDescent="0.2">
      <c r="A223" s="418" t="s">
        <v>1940</v>
      </c>
      <c r="B223" s="419">
        <v>5122</v>
      </c>
      <c r="C223" s="380" t="s">
        <v>628</v>
      </c>
      <c r="D223" s="381" t="s">
        <v>600</v>
      </c>
      <c r="E223" s="382" t="s">
        <v>617</v>
      </c>
      <c r="F223" s="382" t="s">
        <v>40</v>
      </c>
      <c r="G223" s="380" t="s">
        <v>616</v>
      </c>
      <c r="H223" s="383" t="s">
        <v>593</v>
      </c>
      <c r="I223" s="565" t="s">
        <v>1880</v>
      </c>
      <c r="J223" s="566" t="str">
        <f>+IF(CARATULA!$M$5=MAPEO!B223,MAPEO!I223,"")</f>
        <v/>
      </c>
      <c r="K223" s="569">
        <v>1</v>
      </c>
      <c r="L223" s="569"/>
    </row>
    <row r="224" spans="1:12" ht="12" x14ac:dyDescent="0.2">
      <c r="A224" s="418" t="s">
        <v>1940</v>
      </c>
      <c r="B224" s="419">
        <v>5131</v>
      </c>
      <c r="C224" s="380" t="s">
        <v>627</v>
      </c>
      <c r="D224" s="381" t="s">
        <v>600</v>
      </c>
      <c r="E224" s="382" t="s">
        <v>617</v>
      </c>
      <c r="F224" s="382" t="s">
        <v>40</v>
      </c>
      <c r="G224" s="380" t="s">
        <v>616</v>
      </c>
      <c r="H224" s="383" t="s">
        <v>593</v>
      </c>
      <c r="I224" s="565" t="s">
        <v>1880</v>
      </c>
      <c r="J224" s="566" t="str">
        <f>+IF(CARATULA!$M$5=MAPEO!B224,MAPEO!I224,"")</f>
        <v/>
      </c>
      <c r="K224" s="569">
        <v>1</v>
      </c>
      <c r="L224" s="569"/>
    </row>
    <row r="225" spans="1:12" ht="12" x14ac:dyDescent="0.2">
      <c r="A225" s="418" t="s">
        <v>1940</v>
      </c>
      <c r="B225" s="419">
        <v>5139</v>
      </c>
      <c r="C225" s="380" t="s">
        <v>626</v>
      </c>
      <c r="D225" s="381" t="s">
        <v>600</v>
      </c>
      <c r="E225" s="382" t="s">
        <v>617</v>
      </c>
      <c r="F225" s="382" t="s">
        <v>40</v>
      </c>
      <c r="G225" s="380" t="s">
        <v>616</v>
      </c>
      <c r="H225" s="383" t="s">
        <v>593</v>
      </c>
      <c r="I225" s="565" t="s">
        <v>1880</v>
      </c>
      <c r="J225" s="566" t="str">
        <f>+IF(CARATULA!$M$5=MAPEO!B225,MAPEO!I225,"")</f>
        <v/>
      </c>
      <c r="K225" s="569">
        <v>1</v>
      </c>
      <c r="L225" s="569"/>
    </row>
    <row r="226" spans="1:12" ht="12" x14ac:dyDescent="0.2">
      <c r="A226" s="418" t="s">
        <v>1940</v>
      </c>
      <c r="B226" s="419">
        <v>5141</v>
      </c>
      <c r="C226" s="380" t="s">
        <v>625</v>
      </c>
      <c r="D226" s="381" t="s">
        <v>600</v>
      </c>
      <c r="E226" s="382" t="s">
        <v>617</v>
      </c>
      <c r="F226" s="382" t="s">
        <v>40</v>
      </c>
      <c r="G226" s="380" t="s">
        <v>616</v>
      </c>
      <c r="H226" s="383" t="s">
        <v>593</v>
      </c>
      <c r="I226" s="565" t="s">
        <v>1880</v>
      </c>
      <c r="J226" s="566" t="str">
        <f>+IF(CARATULA!$M$5=MAPEO!B226,MAPEO!I226,"")</f>
        <v/>
      </c>
      <c r="K226" s="569">
        <v>1</v>
      </c>
      <c r="L226" s="569"/>
    </row>
    <row r="227" spans="1:12" ht="12" x14ac:dyDescent="0.2">
      <c r="A227" s="418" t="s">
        <v>1940</v>
      </c>
      <c r="B227" s="419">
        <v>5142</v>
      </c>
      <c r="C227" s="380" t="s">
        <v>624</v>
      </c>
      <c r="D227" s="381" t="s">
        <v>600</v>
      </c>
      <c r="E227" s="382" t="s">
        <v>617</v>
      </c>
      <c r="F227" s="382" t="s">
        <v>40</v>
      </c>
      <c r="G227" s="380" t="s">
        <v>616</v>
      </c>
      <c r="H227" s="383" t="s">
        <v>593</v>
      </c>
      <c r="I227" s="565" t="s">
        <v>1880</v>
      </c>
      <c r="J227" s="566" t="str">
        <f>+IF(CARATULA!$M$5=MAPEO!B227,MAPEO!I227,"")</f>
        <v/>
      </c>
      <c r="K227" s="569">
        <v>1</v>
      </c>
      <c r="L227" s="569"/>
    </row>
    <row r="228" spans="1:12" ht="12" x14ac:dyDescent="0.2">
      <c r="A228" s="418" t="s">
        <v>1940</v>
      </c>
      <c r="B228" s="419">
        <v>5143</v>
      </c>
      <c r="C228" s="380" t="s">
        <v>623</v>
      </c>
      <c r="D228" s="381" t="s">
        <v>600</v>
      </c>
      <c r="E228" s="382" t="s">
        <v>617</v>
      </c>
      <c r="F228" s="382" t="s">
        <v>40</v>
      </c>
      <c r="G228" s="380" t="s">
        <v>616</v>
      </c>
      <c r="H228" s="383" t="s">
        <v>593</v>
      </c>
      <c r="I228" s="565" t="s">
        <v>1880</v>
      </c>
      <c r="J228" s="566" t="str">
        <f>+IF(CARATULA!$M$5=MAPEO!B228,MAPEO!I228,"")</f>
        <v/>
      </c>
      <c r="K228" s="569">
        <v>1</v>
      </c>
      <c r="L228" s="569"/>
    </row>
    <row r="229" spans="1:12" ht="12" x14ac:dyDescent="0.2">
      <c r="A229" s="418" t="s">
        <v>1940</v>
      </c>
      <c r="B229" s="419">
        <v>5149</v>
      </c>
      <c r="C229" s="380" t="s">
        <v>622</v>
      </c>
      <c r="D229" s="381" t="s">
        <v>600</v>
      </c>
      <c r="E229" s="382" t="s">
        <v>617</v>
      </c>
      <c r="F229" s="382" t="s">
        <v>40</v>
      </c>
      <c r="G229" s="380" t="s">
        <v>616</v>
      </c>
      <c r="H229" s="383" t="s">
        <v>593</v>
      </c>
      <c r="I229" s="565" t="s">
        <v>1880</v>
      </c>
      <c r="J229" s="566" t="str">
        <f>+IF(CARATULA!$M$5=MAPEO!B229,MAPEO!I229,"")</f>
        <v/>
      </c>
      <c r="K229" s="569">
        <v>1</v>
      </c>
      <c r="L229" s="569"/>
    </row>
    <row r="230" spans="1:12" ht="12" x14ac:dyDescent="0.2">
      <c r="A230" s="418" t="s">
        <v>1940</v>
      </c>
      <c r="B230" s="419">
        <v>5151</v>
      </c>
      <c r="C230" s="380" t="s">
        <v>621</v>
      </c>
      <c r="D230" s="381" t="s">
        <v>600</v>
      </c>
      <c r="E230" s="382" t="s">
        <v>617</v>
      </c>
      <c r="F230" s="382" t="s">
        <v>40</v>
      </c>
      <c r="G230" s="380" t="s">
        <v>616</v>
      </c>
      <c r="H230" s="383" t="s">
        <v>593</v>
      </c>
      <c r="I230" s="565" t="s">
        <v>1880</v>
      </c>
      <c r="J230" s="566" t="str">
        <f>+IF(CARATULA!$M$5=MAPEO!B230,MAPEO!I230,"")</f>
        <v/>
      </c>
      <c r="K230" s="569">
        <v>1</v>
      </c>
      <c r="L230" s="569"/>
    </row>
    <row r="231" spans="1:12" ht="12" x14ac:dyDescent="0.2">
      <c r="A231" s="418" t="s">
        <v>1940</v>
      </c>
      <c r="B231" s="419">
        <v>5152</v>
      </c>
      <c r="C231" s="380" t="s">
        <v>620</v>
      </c>
      <c r="D231" s="381" t="s">
        <v>600</v>
      </c>
      <c r="E231" s="382" t="s">
        <v>617</v>
      </c>
      <c r="F231" s="382" t="s">
        <v>40</v>
      </c>
      <c r="G231" s="380" t="s">
        <v>616</v>
      </c>
      <c r="H231" s="383" t="s">
        <v>593</v>
      </c>
      <c r="I231" s="565" t="s">
        <v>1880</v>
      </c>
      <c r="J231" s="566" t="str">
        <f>+IF(CARATULA!$M$5=MAPEO!B231,MAPEO!I231,"")</f>
        <v/>
      </c>
      <c r="K231" s="569">
        <v>1</v>
      </c>
      <c r="L231" s="569"/>
    </row>
    <row r="232" spans="1:12" ht="12" x14ac:dyDescent="0.2">
      <c r="A232" s="418" t="s">
        <v>1940</v>
      </c>
      <c r="B232" s="419">
        <v>5159</v>
      </c>
      <c r="C232" s="380" t="s">
        <v>619</v>
      </c>
      <c r="D232" s="381" t="s">
        <v>600</v>
      </c>
      <c r="E232" s="382" t="s">
        <v>617</v>
      </c>
      <c r="F232" s="382" t="s">
        <v>40</v>
      </c>
      <c r="G232" s="380" t="s">
        <v>616</v>
      </c>
      <c r="H232" s="383" t="s">
        <v>593</v>
      </c>
      <c r="I232" s="565" t="s">
        <v>1880</v>
      </c>
      <c r="J232" s="566" t="str">
        <f>+IF(CARATULA!$M$5=MAPEO!B232,MAPEO!I232,"")</f>
        <v/>
      </c>
      <c r="K232" s="569">
        <v>1</v>
      </c>
      <c r="L232" s="569"/>
    </row>
    <row r="233" spans="1:12" ht="12" x14ac:dyDescent="0.2">
      <c r="A233" s="418" t="s">
        <v>1940</v>
      </c>
      <c r="B233" s="419">
        <v>5190</v>
      </c>
      <c r="C233" s="380" t="s">
        <v>618</v>
      </c>
      <c r="D233" s="381" t="s">
        <v>600</v>
      </c>
      <c r="E233" s="382" t="s">
        <v>617</v>
      </c>
      <c r="F233" s="382" t="s">
        <v>40</v>
      </c>
      <c r="G233" s="380" t="s">
        <v>616</v>
      </c>
      <c r="H233" s="383" t="s">
        <v>593</v>
      </c>
      <c r="I233" s="565" t="s">
        <v>1880</v>
      </c>
      <c r="J233" s="566" t="str">
        <f>+IF(CARATULA!$M$5=MAPEO!B233,MAPEO!I233,"")</f>
        <v/>
      </c>
      <c r="K233" s="569">
        <v>1</v>
      </c>
      <c r="L233" s="569"/>
    </row>
    <row r="234" spans="1:12" ht="12" x14ac:dyDescent="0.2">
      <c r="A234" s="418" t="s">
        <v>1940</v>
      </c>
      <c r="B234" s="419">
        <v>5211</v>
      </c>
      <c r="C234" s="380" t="s">
        <v>615</v>
      </c>
      <c r="D234" s="381" t="s">
        <v>600</v>
      </c>
      <c r="E234" s="382" t="s">
        <v>603</v>
      </c>
      <c r="F234" s="382" t="s">
        <v>40</v>
      </c>
      <c r="G234" s="380" t="s">
        <v>602</v>
      </c>
      <c r="H234" s="383" t="s">
        <v>593</v>
      </c>
      <c r="I234" s="565" t="s">
        <v>1881</v>
      </c>
      <c r="J234" s="566" t="str">
        <f>+IF(CARATULA!$M$5=MAPEO!B234,MAPEO!I234,"")</f>
        <v/>
      </c>
      <c r="K234" s="569">
        <v>1</v>
      </c>
      <c r="L234" s="569"/>
    </row>
    <row r="235" spans="1:12" ht="12" x14ac:dyDescent="0.2">
      <c r="A235" s="418" t="s">
        <v>1940</v>
      </c>
      <c r="B235" s="419">
        <v>5219</v>
      </c>
      <c r="C235" s="380" t="s">
        <v>614</v>
      </c>
      <c r="D235" s="381" t="s">
        <v>600</v>
      </c>
      <c r="E235" s="382" t="s">
        <v>603</v>
      </c>
      <c r="F235" s="382" t="s">
        <v>40</v>
      </c>
      <c r="G235" s="380" t="s">
        <v>602</v>
      </c>
      <c r="H235" s="383" t="s">
        <v>593</v>
      </c>
      <c r="I235" s="565" t="s">
        <v>1881</v>
      </c>
      <c r="J235" s="566" t="str">
        <f>+IF(CARATULA!$M$5=MAPEO!B235,MAPEO!I235,"")</f>
        <v/>
      </c>
      <c r="K235" s="569">
        <v>1</v>
      </c>
      <c r="L235" s="569"/>
    </row>
    <row r="236" spans="1:12" ht="12" x14ac:dyDescent="0.2">
      <c r="A236" s="418" t="s">
        <v>1940</v>
      </c>
      <c r="B236" s="419">
        <v>5220</v>
      </c>
      <c r="C236" s="380" t="s">
        <v>613</v>
      </c>
      <c r="D236" s="381" t="s">
        <v>600</v>
      </c>
      <c r="E236" s="382" t="s">
        <v>603</v>
      </c>
      <c r="F236" s="382" t="s">
        <v>40</v>
      </c>
      <c r="G236" s="380" t="s">
        <v>602</v>
      </c>
      <c r="H236" s="383" t="s">
        <v>593</v>
      </c>
      <c r="I236" s="565" t="s">
        <v>1881</v>
      </c>
      <c r="J236" s="566" t="str">
        <f>+IF(CARATULA!$M$5=MAPEO!B236,MAPEO!I236,"")</f>
        <v/>
      </c>
      <c r="K236" s="569">
        <v>1</v>
      </c>
      <c r="L236" s="569"/>
    </row>
    <row r="237" spans="1:12" ht="12" x14ac:dyDescent="0.2">
      <c r="A237" s="418" t="s">
        <v>1940</v>
      </c>
      <c r="B237" s="419">
        <v>5231</v>
      </c>
      <c r="C237" s="380" t="s">
        <v>612</v>
      </c>
      <c r="D237" s="381" t="s">
        <v>600</v>
      </c>
      <c r="E237" s="382" t="s">
        <v>603</v>
      </c>
      <c r="F237" s="382" t="s">
        <v>40</v>
      </c>
      <c r="G237" s="380" t="s">
        <v>602</v>
      </c>
      <c r="H237" s="383" t="s">
        <v>593</v>
      </c>
      <c r="I237" s="565" t="s">
        <v>1881</v>
      </c>
      <c r="J237" s="566" t="str">
        <f>+IF(CARATULA!$M$5=MAPEO!B237,MAPEO!I237,"")</f>
        <v/>
      </c>
      <c r="K237" s="569">
        <v>1</v>
      </c>
      <c r="L237" s="569"/>
    </row>
    <row r="238" spans="1:12" ht="12" x14ac:dyDescent="0.2">
      <c r="A238" s="418" t="s">
        <v>1940</v>
      </c>
      <c r="B238" s="419">
        <v>5232</v>
      </c>
      <c r="C238" s="380" t="s">
        <v>611</v>
      </c>
      <c r="D238" s="381" t="s">
        <v>600</v>
      </c>
      <c r="E238" s="382" t="s">
        <v>603</v>
      </c>
      <c r="F238" s="382" t="s">
        <v>40</v>
      </c>
      <c r="G238" s="380" t="s">
        <v>602</v>
      </c>
      <c r="H238" s="383" t="s">
        <v>593</v>
      </c>
      <c r="I238" s="565" t="s">
        <v>1881</v>
      </c>
      <c r="J238" s="566" t="str">
        <f>+IF(CARATULA!$M$5=MAPEO!B238,MAPEO!I238,"")</f>
        <v/>
      </c>
      <c r="K238" s="569">
        <v>1</v>
      </c>
      <c r="L238" s="569"/>
    </row>
    <row r="239" spans="1:12" ht="12" x14ac:dyDescent="0.2">
      <c r="A239" s="418" t="s">
        <v>1940</v>
      </c>
      <c r="B239" s="419">
        <v>5233</v>
      </c>
      <c r="C239" s="380" t="s">
        <v>610</v>
      </c>
      <c r="D239" s="381" t="s">
        <v>600</v>
      </c>
      <c r="E239" s="382" t="s">
        <v>603</v>
      </c>
      <c r="F239" s="382" t="s">
        <v>40</v>
      </c>
      <c r="G239" s="380" t="s">
        <v>602</v>
      </c>
      <c r="H239" s="383" t="s">
        <v>593</v>
      </c>
      <c r="I239" s="565" t="s">
        <v>1881</v>
      </c>
      <c r="J239" s="566" t="str">
        <f>+IF(CARATULA!$M$5=MAPEO!B239,MAPEO!I239,"")</f>
        <v/>
      </c>
      <c r="K239" s="569">
        <v>1</v>
      </c>
      <c r="L239" s="569"/>
    </row>
    <row r="240" spans="1:12" ht="12" x14ac:dyDescent="0.2">
      <c r="A240" s="418" t="s">
        <v>1940</v>
      </c>
      <c r="B240" s="419">
        <v>5234</v>
      </c>
      <c r="C240" s="380" t="s">
        <v>609</v>
      </c>
      <c r="D240" s="381" t="s">
        <v>600</v>
      </c>
      <c r="E240" s="382" t="s">
        <v>603</v>
      </c>
      <c r="F240" s="382" t="s">
        <v>40</v>
      </c>
      <c r="G240" s="380" t="s">
        <v>602</v>
      </c>
      <c r="H240" s="383" t="s">
        <v>593</v>
      </c>
      <c r="I240" s="565" t="s">
        <v>1881</v>
      </c>
      <c r="J240" s="566" t="str">
        <f>+IF(CARATULA!$M$5=MAPEO!B240,MAPEO!I240,"")</f>
        <v/>
      </c>
      <c r="K240" s="569">
        <v>1</v>
      </c>
      <c r="L240" s="569"/>
    </row>
    <row r="241" spans="1:12" ht="12" x14ac:dyDescent="0.2">
      <c r="A241" s="418" t="s">
        <v>1940</v>
      </c>
      <c r="B241" s="419">
        <v>5239</v>
      </c>
      <c r="C241" s="380" t="s">
        <v>608</v>
      </c>
      <c r="D241" s="381" t="s">
        <v>600</v>
      </c>
      <c r="E241" s="382" t="s">
        <v>603</v>
      </c>
      <c r="F241" s="382" t="s">
        <v>40</v>
      </c>
      <c r="G241" s="380" t="s">
        <v>602</v>
      </c>
      <c r="H241" s="383" t="s">
        <v>593</v>
      </c>
      <c r="I241" s="565" t="s">
        <v>1881</v>
      </c>
      <c r="J241" s="566" t="str">
        <f>+IF(CARATULA!$M$5=MAPEO!B241,MAPEO!I241,"")</f>
        <v/>
      </c>
      <c r="K241" s="569">
        <v>1</v>
      </c>
      <c r="L241" s="569"/>
    </row>
    <row r="242" spans="1:12" ht="12" x14ac:dyDescent="0.2">
      <c r="A242" s="418" t="s">
        <v>1940</v>
      </c>
      <c r="B242" s="419">
        <v>5240</v>
      </c>
      <c r="C242" s="380" t="s">
        <v>607</v>
      </c>
      <c r="D242" s="381" t="s">
        <v>600</v>
      </c>
      <c r="E242" s="382" t="s">
        <v>603</v>
      </c>
      <c r="F242" s="382" t="s">
        <v>40</v>
      </c>
      <c r="G242" s="380" t="s">
        <v>602</v>
      </c>
      <c r="H242" s="383" t="s">
        <v>593</v>
      </c>
      <c r="I242" s="565" t="s">
        <v>1881</v>
      </c>
      <c r="J242" s="566" t="str">
        <f>+IF(CARATULA!$M$5=MAPEO!B242,MAPEO!I242,"")</f>
        <v/>
      </c>
      <c r="K242" s="569">
        <v>1</v>
      </c>
      <c r="L242" s="569"/>
    </row>
    <row r="243" spans="1:12" ht="12" x14ac:dyDescent="0.2">
      <c r="A243" s="418" t="s">
        <v>1940</v>
      </c>
      <c r="B243" s="419">
        <v>5251</v>
      </c>
      <c r="C243" s="380" t="s">
        <v>606</v>
      </c>
      <c r="D243" s="381" t="s">
        <v>600</v>
      </c>
      <c r="E243" s="382" t="s">
        <v>603</v>
      </c>
      <c r="F243" s="382" t="s">
        <v>40</v>
      </c>
      <c r="G243" s="380" t="s">
        <v>602</v>
      </c>
      <c r="H243" s="383" t="s">
        <v>593</v>
      </c>
      <c r="I243" s="565" t="s">
        <v>1881</v>
      </c>
      <c r="J243" s="566" t="str">
        <f>+IF(CARATULA!$M$5=MAPEO!B243,MAPEO!I243,"")</f>
        <v/>
      </c>
      <c r="K243" s="569">
        <v>1</v>
      </c>
      <c r="L243" s="569"/>
    </row>
    <row r="244" spans="1:12" ht="12" x14ac:dyDescent="0.2">
      <c r="A244" s="418" t="s">
        <v>1940</v>
      </c>
      <c r="B244" s="419">
        <v>5252</v>
      </c>
      <c r="C244" s="380" t="s">
        <v>605</v>
      </c>
      <c r="D244" s="381" t="s">
        <v>600</v>
      </c>
      <c r="E244" s="382" t="s">
        <v>603</v>
      </c>
      <c r="F244" s="382" t="s">
        <v>40</v>
      </c>
      <c r="G244" s="380" t="s">
        <v>602</v>
      </c>
      <c r="H244" s="383" t="s">
        <v>593</v>
      </c>
      <c r="I244" s="565" t="s">
        <v>1881</v>
      </c>
      <c r="J244" s="566" t="str">
        <f>+IF(CARATULA!$M$5=MAPEO!B244,MAPEO!I244,"")</f>
        <v/>
      </c>
      <c r="K244" s="569">
        <v>1</v>
      </c>
      <c r="L244" s="569"/>
    </row>
    <row r="245" spans="1:12" ht="12" x14ac:dyDescent="0.2">
      <c r="A245" s="418" t="s">
        <v>1940</v>
      </c>
      <c r="B245" s="419">
        <v>5259</v>
      </c>
      <c r="C245" s="380" t="s">
        <v>604</v>
      </c>
      <c r="D245" s="381" t="s">
        <v>600</v>
      </c>
      <c r="E245" s="382" t="s">
        <v>603</v>
      </c>
      <c r="F245" s="382" t="s">
        <v>40</v>
      </c>
      <c r="G245" s="380" t="s">
        <v>602</v>
      </c>
      <c r="H245" s="383" t="s">
        <v>593</v>
      </c>
      <c r="I245" s="565" t="s">
        <v>1881</v>
      </c>
      <c r="J245" s="566" t="str">
        <f>+IF(CARATULA!$M$5=MAPEO!B245,MAPEO!I245,"")</f>
        <v/>
      </c>
      <c r="K245" s="569">
        <v>1</v>
      </c>
      <c r="L245" s="569"/>
    </row>
    <row r="246" spans="1:12" ht="12" x14ac:dyDescent="0.2">
      <c r="A246" s="418" t="s">
        <v>1940</v>
      </c>
      <c r="B246" s="419">
        <v>5260</v>
      </c>
      <c r="C246" s="380" t="s">
        <v>601</v>
      </c>
      <c r="D246" s="381" t="s">
        <v>600</v>
      </c>
      <c r="E246" s="382" t="s">
        <v>599</v>
      </c>
      <c r="F246" s="382" t="s">
        <v>40</v>
      </c>
      <c r="G246" s="380" t="s">
        <v>598</v>
      </c>
      <c r="H246" s="383" t="s">
        <v>593</v>
      </c>
      <c r="I246" s="565" t="s">
        <v>1997</v>
      </c>
      <c r="J246" s="566" t="str">
        <f>+IF(CARATULA!$M$5=MAPEO!B246,MAPEO!I246,"")</f>
        <v/>
      </c>
      <c r="K246" s="569">
        <v>1</v>
      </c>
      <c r="L246" s="569"/>
    </row>
    <row r="247" spans="1:12" ht="12" x14ac:dyDescent="0.2">
      <c r="A247" s="418" t="s">
        <v>1941</v>
      </c>
      <c r="B247" s="419">
        <v>5510</v>
      </c>
      <c r="C247" s="380" t="s">
        <v>929</v>
      </c>
      <c r="D247" s="381" t="s">
        <v>596</v>
      </c>
      <c r="E247" s="382" t="s">
        <v>931</v>
      </c>
      <c r="F247" s="382" t="s">
        <v>40</v>
      </c>
      <c r="G247" s="380" t="s">
        <v>930</v>
      </c>
      <c r="H247" s="383" t="s">
        <v>593</v>
      </c>
      <c r="I247" s="565" t="s">
        <v>1998</v>
      </c>
      <c r="J247" s="566" t="str">
        <f>+IF(CARATULA!$M$5=MAPEO!B247,MAPEO!I247,"")</f>
        <v/>
      </c>
      <c r="K247" s="569">
        <v>3</v>
      </c>
    </row>
    <row r="248" spans="1:12" ht="12" x14ac:dyDescent="0.2">
      <c r="A248" s="418" t="s">
        <v>1941</v>
      </c>
      <c r="B248" s="419">
        <v>5510</v>
      </c>
      <c r="C248" s="380" t="s">
        <v>929</v>
      </c>
      <c r="D248" s="381" t="s">
        <v>596</v>
      </c>
      <c r="E248" s="382" t="s">
        <v>928</v>
      </c>
      <c r="F248" s="382" t="s">
        <v>40</v>
      </c>
      <c r="G248" s="380" t="s">
        <v>927</v>
      </c>
      <c r="H248" s="383" t="s">
        <v>593</v>
      </c>
      <c r="I248" s="565" t="s">
        <v>1999</v>
      </c>
      <c r="J248" s="566" t="str">
        <f>+IF(CARATULA!$M$5=MAPEO!B248,MAPEO!I248,"")</f>
        <v/>
      </c>
      <c r="K248" s="569">
        <v>3</v>
      </c>
    </row>
    <row r="249" spans="1:12" ht="12" x14ac:dyDescent="0.2">
      <c r="A249" s="418" t="s">
        <v>1941</v>
      </c>
      <c r="B249" s="419">
        <v>5520</v>
      </c>
      <c r="C249" s="380" t="s">
        <v>597</v>
      </c>
      <c r="D249" s="381" t="s">
        <v>596</v>
      </c>
      <c r="E249" s="382" t="s">
        <v>595</v>
      </c>
      <c r="F249" s="382" t="s">
        <v>40</v>
      </c>
      <c r="G249" s="380" t="s">
        <v>594</v>
      </c>
      <c r="H249" s="383" t="s">
        <v>593</v>
      </c>
      <c r="I249" s="565" t="s">
        <v>1883</v>
      </c>
      <c r="J249" s="566" t="str">
        <f>+IF(CARATULA!$M$5=MAPEO!B249,MAPEO!I249,"")</f>
        <v/>
      </c>
      <c r="K249" s="569">
        <v>3</v>
      </c>
    </row>
    <row r="250" spans="1:12" ht="12" x14ac:dyDescent="0.2">
      <c r="A250" s="418" t="s">
        <v>1942</v>
      </c>
      <c r="B250" s="419">
        <v>6010</v>
      </c>
      <c r="C250" s="380" t="s">
        <v>592</v>
      </c>
      <c r="D250" s="381" t="s">
        <v>574</v>
      </c>
      <c r="E250" s="382" t="s">
        <v>591</v>
      </c>
      <c r="F250" s="382" t="s">
        <v>40</v>
      </c>
      <c r="G250" s="380" t="s">
        <v>590</v>
      </c>
      <c r="H250" s="383" t="s">
        <v>571</v>
      </c>
      <c r="I250" s="565" t="s">
        <v>2000</v>
      </c>
      <c r="J250" s="566" t="str">
        <f>+IF(CARATULA!$M$5=MAPEO!B250,MAPEO!I250,"")</f>
        <v/>
      </c>
      <c r="K250" s="569">
        <v>3</v>
      </c>
    </row>
    <row r="251" spans="1:12" ht="12" x14ac:dyDescent="0.2">
      <c r="A251" s="418" t="s">
        <v>1942</v>
      </c>
      <c r="B251" s="419">
        <v>6021</v>
      </c>
      <c r="C251" s="380" t="s">
        <v>924</v>
      </c>
      <c r="D251" s="381" t="s">
        <v>574</v>
      </c>
      <c r="E251" s="382" t="s">
        <v>926</v>
      </c>
      <c r="F251" s="382" t="s">
        <v>40</v>
      </c>
      <c r="G251" s="380" t="s">
        <v>925</v>
      </c>
      <c r="H251" s="383" t="s">
        <v>571</v>
      </c>
      <c r="I251" s="565" t="s">
        <v>2001</v>
      </c>
      <c r="J251" s="566" t="str">
        <f>+IF(CARATULA!$M$5=MAPEO!B251,MAPEO!I251,"")</f>
        <v/>
      </c>
      <c r="K251" s="569">
        <v>3</v>
      </c>
    </row>
    <row r="252" spans="1:12" ht="12" x14ac:dyDescent="0.2">
      <c r="A252" s="418" t="s">
        <v>1942</v>
      </c>
      <c r="B252" s="419">
        <v>6021</v>
      </c>
      <c r="C252" s="380" t="s">
        <v>924</v>
      </c>
      <c r="D252" s="381" t="s">
        <v>574</v>
      </c>
      <c r="E252" s="382" t="s">
        <v>923</v>
      </c>
      <c r="F252" s="382" t="s">
        <v>40</v>
      </c>
      <c r="G252" s="380" t="s">
        <v>922</v>
      </c>
      <c r="H252" s="383" t="s">
        <v>571</v>
      </c>
      <c r="I252" s="565" t="s">
        <v>2002</v>
      </c>
      <c r="J252" s="566" t="str">
        <f>+IF(CARATULA!$M$5=MAPEO!B252,MAPEO!I252,"")</f>
        <v/>
      </c>
      <c r="K252" s="569">
        <v>3</v>
      </c>
    </row>
    <row r="253" spans="1:12" ht="12" x14ac:dyDescent="0.2">
      <c r="A253" s="418" t="s">
        <v>1942</v>
      </c>
      <c r="B253" s="419">
        <v>6022</v>
      </c>
      <c r="C253" s="380" t="s">
        <v>589</v>
      </c>
      <c r="D253" s="381" t="s">
        <v>574</v>
      </c>
      <c r="E253" s="382" t="s">
        <v>588</v>
      </c>
      <c r="F253" s="382" t="s">
        <v>40</v>
      </c>
      <c r="G253" s="380" t="s">
        <v>587</v>
      </c>
      <c r="H253" s="383" t="s">
        <v>571</v>
      </c>
      <c r="I253" s="565" t="s">
        <v>1885</v>
      </c>
      <c r="J253" s="566" t="str">
        <f>+IF(CARATULA!$M$5=MAPEO!B253,MAPEO!I253,"")</f>
        <v/>
      </c>
      <c r="K253" s="569">
        <v>3</v>
      </c>
    </row>
    <row r="254" spans="1:12" ht="12" x14ac:dyDescent="0.2">
      <c r="A254" s="418" t="s">
        <v>1942</v>
      </c>
      <c r="B254" s="419">
        <v>6023</v>
      </c>
      <c r="C254" s="380" t="s">
        <v>586</v>
      </c>
      <c r="D254" s="381" t="s">
        <v>574</v>
      </c>
      <c r="E254" s="382" t="s">
        <v>584</v>
      </c>
      <c r="F254" s="382" t="s">
        <v>40</v>
      </c>
      <c r="G254" s="380" t="s">
        <v>583</v>
      </c>
      <c r="H254" s="383" t="s">
        <v>571</v>
      </c>
      <c r="I254" s="565" t="s">
        <v>1884</v>
      </c>
      <c r="J254" s="566" t="str">
        <f>+IF(CARATULA!$M$5=MAPEO!B254,MAPEO!I254,"")</f>
        <v/>
      </c>
      <c r="K254" s="569">
        <v>3</v>
      </c>
    </row>
    <row r="255" spans="1:12" ht="12" x14ac:dyDescent="0.2">
      <c r="A255" s="418" t="s">
        <v>1942</v>
      </c>
      <c r="B255" s="419">
        <v>6030</v>
      </c>
      <c r="C255" s="380" t="s">
        <v>585</v>
      </c>
      <c r="D255" s="381" t="s">
        <v>574</v>
      </c>
      <c r="E255" s="382" t="s">
        <v>584</v>
      </c>
      <c r="F255" s="382" t="s">
        <v>40</v>
      </c>
      <c r="G255" s="380" t="s">
        <v>583</v>
      </c>
      <c r="H255" s="383" t="s">
        <v>571</v>
      </c>
      <c r="I255" s="565" t="s">
        <v>1884</v>
      </c>
      <c r="J255" s="566" t="str">
        <f>+IF(CARATULA!$M$5=MAPEO!B255,MAPEO!I255,"")</f>
        <v/>
      </c>
      <c r="K255" s="569">
        <v>3</v>
      </c>
    </row>
    <row r="256" spans="1:12" ht="12" x14ac:dyDescent="0.2">
      <c r="A256" s="418" t="s">
        <v>1942</v>
      </c>
      <c r="B256" s="419">
        <v>6110</v>
      </c>
      <c r="C256" s="380" t="s">
        <v>580</v>
      </c>
      <c r="D256" s="381" t="s">
        <v>574</v>
      </c>
      <c r="E256" s="382" t="s">
        <v>581</v>
      </c>
      <c r="F256" s="382" t="s">
        <v>40</v>
      </c>
      <c r="G256" s="380" t="s">
        <v>580</v>
      </c>
      <c r="H256" s="383" t="s">
        <v>571</v>
      </c>
      <c r="I256" s="565" t="s">
        <v>1889</v>
      </c>
      <c r="J256" s="566" t="str">
        <f>+IF(CARATULA!$M$5=MAPEO!B256,MAPEO!I256,"")</f>
        <v/>
      </c>
      <c r="K256" s="569">
        <v>3</v>
      </c>
    </row>
    <row r="257" spans="1:11" ht="12" x14ac:dyDescent="0.2">
      <c r="A257" s="418" t="s">
        <v>1942</v>
      </c>
      <c r="B257" s="419">
        <v>6120</v>
      </c>
      <c r="C257" s="380" t="s">
        <v>582</v>
      </c>
      <c r="D257" s="381" t="s">
        <v>574</v>
      </c>
      <c r="E257" s="382" t="s">
        <v>581</v>
      </c>
      <c r="F257" s="382" t="s">
        <v>40</v>
      </c>
      <c r="G257" s="380" t="s">
        <v>580</v>
      </c>
      <c r="H257" s="383" t="s">
        <v>571</v>
      </c>
      <c r="I257" s="565" t="s">
        <v>1889</v>
      </c>
      <c r="J257" s="566" t="str">
        <f>+IF(CARATULA!$M$5=MAPEO!B257,MAPEO!I257,"")</f>
        <v/>
      </c>
      <c r="K257" s="569">
        <v>3</v>
      </c>
    </row>
    <row r="258" spans="1:11" ht="12" x14ac:dyDescent="0.2">
      <c r="A258" s="418" t="s">
        <v>1942</v>
      </c>
      <c r="B258" s="419">
        <v>6210</v>
      </c>
      <c r="C258" s="380" t="s">
        <v>579</v>
      </c>
      <c r="D258" s="381" t="s">
        <v>574</v>
      </c>
      <c r="E258" s="382" t="s">
        <v>577</v>
      </c>
      <c r="F258" s="382" t="s">
        <v>40</v>
      </c>
      <c r="G258" s="380" t="s">
        <v>576</v>
      </c>
      <c r="H258" s="383" t="s">
        <v>571</v>
      </c>
      <c r="I258" s="565" t="s">
        <v>1890</v>
      </c>
      <c r="J258" s="566" t="str">
        <f>+IF(CARATULA!$M$5=MAPEO!B258,MAPEO!I258,"")</f>
        <v/>
      </c>
      <c r="K258" s="569">
        <v>3</v>
      </c>
    </row>
    <row r="259" spans="1:11" ht="12" x14ac:dyDescent="0.2">
      <c r="A259" s="418" t="s">
        <v>1942</v>
      </c>
      <c r="B259" s="419">
        <v>6220</v>
      </c>
      <c r="C259" s="380" t="s">
        <v>578</v>
      </c>
      <c r="D259" s="381" t="s">
        <v>574</v>
      </c>
      <c r="E259" s="382" t="s">
        <v>577</v>
      </c>
      <c r="F259" s="382" t="s">
        <v>40</v>
      </c>
      <c r="G259" s="380" t="s">
        <v>576</v>
      </c>
      <c r="H259" s="383" t="s">
        <v>571</v>
      </c>
      <c r="I259" s="565" t="s">
        <v>1890</v>
      </c>
      <c r="J259" s="566" t="str">
        <f>+IF(CARATULA!$M$5=MAPEO!B259,MAPEO!I259,"")</f>
        <v/>
      </c>
      <c r="K259" s="569">
        <v>3</v>
      </c>
    </row>
    <row r="260" spans="1:11" ht="12" x14ac:dyDescent="0.2">
      <c r="A260" s="418" t="s">
        <v>1942</v>
      </c>
      <c r="B260" s="419">
        <v>6301</v>
      </c>
      <c r="C260" s="380" t="s">
        <v>575</v>
      </c>
      <c r="D260" s="381" t="s">
        <v>574</v>
      </c>
      <c r="E260" s="382" t="s">
        <v>573</v>
      </c>
      <c r="F260" s="382" t="s">
        <v>40</v>
      </c>
      <c r="G260" s="380" t="s">
        <v>572</v>
      </c>
      <c r="H260" s="383" t="s">
        <v>571</v>
      </c>
      <c r="I260" s="565" t="s">
        <v>2003</v>
      </c>
      <c r="J260" s="566" t="str">
        <f>+IF(CARATULA!$M$5=MAPEO!B260,MAPEO!I260,"")</f>
        <v/>
      </c>
      <c r="K260" s="569">
        <v>3</v>
      </c>
    </row>
    <row r="261" spans="1:11" ht="12" x14ac:dyDescent="0.2">
      <c r="A261" s="418" t="s">
        <v>1942</v>
      </c>
      <c r="B261" s="419">
        <v>6302</v>
      </c>
      <c r="C261" s="380" t="s">
        <v>919</v>
      </c>
      <c r="D261" s="381" t="s">
        <v>574</v>
      </c>
      <c r="E261" s="382" t="s">
        <v>921</v>
      </c>
      <c r="F261" s="382" t="s">
        <v>40</v>
      </c>
      <c r="G261" s="380" t="s">
        <v>920</v>
      </c>
      <c r="H261" s="383" t="s">
        <v>571</v>
      </c>
      <c r="I261" s="565" t="s">
        <v>1907</v>
      </c>
      <c r="J261" s="566" t="str">
        <f>+IF(CARATULA!$M$5=MAPEO!B261,MAPEO!I261,"")</f>
        <v/>
      </c>
      <c r="K261" s="569">
        <v>3</v>
      </c>
    </row>
    <row r="262" spans="1:11" ht="12" x14ac:dyDescent="0.2">
      <c r="A262" s="418" t="s">
        <v>1942</v>
      </c>
      <c r="B262" s="419">
        <v>6302</v>
      </c>
      <c r="C262" s="380" t="s">
        <v>919</v>
      </c>
      <c r="D262" s="381" t="s">
        <v>574</v>
      </c>
      <c r="E262" s="382" t="s">
        <v>656</v>
      </c>
      <c r="F262" s="382" t="s">
        <v>40</v>
      </c>
      <c r="G262" s="380" t="s">
        <v>655</v>
      </c>
      <c r="H262" s="383" t="s">
        <v>571</v>
      </c>
      <c r="I262" s="565" t="s">
        <v>2004</v>
      </c>
      <c r="J262" s="566" t="str">
        <f>+IF(CARATULA!$M$5=MAPEO!B262,MAPEO!I262,"")</f>
        <v/>
      </c>
      <c r="K262" s="569">
        <v>3</v>
      </c>
    </row>
    <row r="263" spans="1:11" ht="12" x14ac:dyDescent="0.2">
      <c r="A263" s="418" t="s">
        <v>1942</v>
      </c>
      <c r="B263" s="419">
        <v>6303</v>
      </c>
      <c r="C263" s="380" t="s">
        <v>916</v>
      </c>
      <c r="D263" s="381" t="s">
        <v>574</v>
      </c>
      <c r="E263" s="382" t="s">
        <v>918</v>
      </c>
      <c r="F263" s="382" t="s">
        <v>40</v>
      </c>
      <c r="G263" s="380" t="s">
        <v>917</v>
      </c>
      <c r="H263" s="383" t="s">
        <v>571</v>
      </c>
      <c r="I263" s="565" t="s">
        <v>1888</v>
      </c>
      <c r="J263" s="566" t="str">
        <f>+IF(CARATULA!$M$5=MAPEO!B263,MAPEO!I263,"")</f>
        <v/>
      </c>
      <c r="K263" s="569">
        <v>3</v>
      </c>
    </row>
    <row r="264" spans="1:11" ht="12" x14ac:dyDescent="0.2">
      <c r="A264" s="418" t="s">
        <v>1942</v>
      </c>
      <c r="B264" s="419">
        <v>6303</v>
      </c>
      <c r="C264" s="380" t="s">
        <v>916</v>
      </c>
      <c r="D264" s="381" t="s">
        <v>574</v>
      </c>
      <c r="E264" s="382" t="s">
        <v>573</v>
      </c>
      <c r="F264" s="382" t="s">
        <v>40</v>
      </c>
      <c r="G264" s="380" t="s">
        <v>572</v>
      </c>
      <c r="H264" s="383" t="s">
        <v>571</v>
      </c>
      <c r="I264" s="565" t="s">
        <v>2003</v>
      </c>
      <c r="J264" s="566" t="str">
        <f>+IF(CARATULA!$M$5=MAPEO!B264,MAPEO!I264,"")</f>
        <v/>
      </c>
      <c r="K264" s="569">
        <v>3</v>
      </c>
    </row>
    <row r="265" spans="1:11" ht="12" x14ac:dyDescent="0.2">
      <c r="A265" s="418" t="s">
        <v>1942</v>
      </c>
      <c r="B265" s="419">
        <v>6304</v>
      </c>
      <c r="C265" s="380" t="s">
        <v>985</v>
      </c>
      <c r="D265" s="381" t="s">
        <v>574</v>
      </c>
      <c r="E265" s="382" t="s">
        <v>993</v>
      </c>
      <c r="F265" s="382" t="s">
        <v>40</v>
      </c>
      <c r="G265" s="380" t="s">
        <v>992</v>
      </c>
      <c r="H265" s="383" t="s">
        <v>571</v>
      </c>
      <c r="I265" s="565" t="s">
        <v>1886</v>
      </c>
      <c r="J265" s="566" t="str">
        <f>+IF(CARATULA!$M$5=MAPEO!B265,MAPEO!I265,"")</f>
        <v/>
      </c>
      <c r="K265" s="569">
        <v>3</v>
      </c>
    </row>
    <row r="266" spans="1:11" ht="12" x14ac:dyDescent="0.2">
      <c r="A266" s="418" t="s">
        <v>1942</v>
      </c>
      <c r="B266" s="419">
        <v>6304</v>
      </c>
      <c r="C266" s="380" t="s">
        <v>985</v>
      </c>
      <c r="D266" s="381" t="s">
        <v>574</v>
      </c>
      <c r="E266" s="382" t="s">
        <v>991</v>
      </c>
      <c r="F266" s="382" t="s">
        <v>40</v>
      </c>
      <c r="G266" s="380" t="s">
        <v>990</v>
      </c>
      <c r="H266" s="383" t="s">
        <v>571</v>
      </c>
      <c r="I266" s="565" t="s">
        <v>1887</v>
      </c>
      <c r="J266" s="566" t="str">
        <f>+IF(CARATULA!$M$5=MAPEO!B266,MAPEO!I266,"")</f>
        <v/>
      </c>
      <c r="K266" s="569">
        <v>3</v>
      </c>
    </row>
    <row r="267" spans="1:11" ht="12" x14ac:dyDescent="0.2">
      <c r="A267" s="418" t="s">
        <v>1942</v>
      </c>
      <c r="B267" s="419">
        <v>6304</v>
      </c>
      <c r="C267" s="380" t="s">
        <v>985</v>
      </c>
      <c r="D267" s="381" t="s">
        <v>574</v>
      </c>
      <c r="E267" s="382" t="s">
        <v>989</v>
      </c>
      <c r="F267" s="382" t="s">
        <v>40</v>
      </c>
      <c r="G267" s="380" t="s">
        <v>988</v>
      </c>
      <c r="H267" s="383" t="s">
        <v>571</v>
      </c>
      <c r="I267" s="565" t="s">
        <v>2005</v>
      </c>
      <c r="J267" s="566" t="str">
        <f>+IF(CARATULA!$M$5=MAPEO!B267,MAPEO!I267,"")</f>
        <v/>
      </c>
      <c r="K267" s="569">
        <v>3</v>
      </c>
    </row>
    <row r="268" spans="1:11" ht="12" x14ac:dyDescent="0.2">
      <c r="A268" s="418" t="s">
        <v>1942</v>
      </c>
      <c r="B268" s="419">
        <v>6304</v>
      </c>
      <c r="C268" s="380" t="s">
        <v>985</v>
      </c>
      <c r="D268" s="381" t="s">
        <v>574</v>
      </c>
      <c r="E268" s="382" t="s">
        <v>987</v>
      </c>
      <c r="F268" s="382" t="s">
        <v>40</v>
      </c>
      <c r="G268" s="380" t="s">
        <v>986</v>
      </c>
      <c r="H268" s="383" t="s">
        <v>571</v>
      </c>
      <c r="I268" s="565" t="s">
        <v>2006</v>
      </c>
      <c r="J268" s="566" t="str">
        <f>+IF(CARATULA!$M$5=MAPEO!B268,MAPEO!I268,"")</f>
        <v/>
      </c>
      <c r="K268" s="569">
        <v>3</v>
      </c>
    </row>
    <row r="269" spans="1:11" ht="12" x14ac:dyDescent="0.2">
      <c r="A269" s="418" t="s">
        <v>1942</v>
      </c>
      <c r="B269" s="419">
        <v>6304</v>
      </c>
      <c r="C269" s="380" t="s">
        <v>985</v>
      </c>
      <c r="D269" s="381" t="s">
        <v>574</v>
      </c>
      <c r="E269" s="382" t="s">
        <v>984</v>
      </c>
      <c r="F269" s="382" t="s">
        <v>40</v>
      </c>
      <c r="G269" s="380" t="s">
        <v>983</v>
      </c>
      <c r="H269" s="383" t="s">
        <v>571</v>
      </c>
      <c r="I269" s="565" t="s">
        <v>2007</v>
      </c>
      <c r="J269" s="566" t="str">
        <f>+IF(CARATULA!$M$5=MAPEO!B269,MAPEO!I269,"")</f>
        <v/>
      </c>
      <c r="K269" s="569">
        <v>3</v>
      </c>
    </row>
    <row r="270" spans="1:11" ht="12" x14ac:dyDescent="0.2">
      <c r="A270" s="418" t="s">
        <v>1942</v>
      </c>
      <c r="B270" s="419">
        <v>6309</v>
      </c>
      <c r="C270" s="380" t="s">
        <v>915</v>
      </c>
      <c r="D270" s="381" t="s">
        <v>574</v>
      </c>
      <c r="E270" s="382" t="s">
        <v>573</v>
      </c>
      <c r="F270" s="382" t="s">
        <v>40</v>
      </c>
      <c r="G270" s="380" t="s">
        <v>572</v>
      </c>
      <c r="H270" s="383" t="s">
        <v>571</v>
      </c>
      <c r="I270" s="565" t="s">
        <v>2003</v>
      </c>
      <c r="J270" s="566" t="str">
        <f>+IF(CARATULA!$M$5=MAPEO!B270,MAPEO!I270,"")</f>
        <v/>
      </c>
      <c r="K270" s="569">
        <v>3</v>
      </c>
    </row>
    <row r="271" spans="1:11" ht="12" x14ac:dyDescent="0.2">
      <c r="A271" s="418" t="s">
        <v>1942</v>
      </c>
      <c r="B271" s="419">
        <v>6309</v>
      </c>
      <c r="C271" s="380" t="s">
        <v>915</v>
      </c>
      <c r="D271" s="381" t="s">
        <v>574</v>
      </c>
      <c r="E271" s="382" t="s">
        <v>914</v>
      </c>
      <c r="F271" s="382" t="s">
        <v>40</v>
      </c>
      <c r="G271" s="380" t="s">
        <v>913</v>
      </c>
      <c r="H271" s="383" t="s">
        <v>571</v>
      </c>
      <c r="I271" s="565" t="s">
        <v>2008</v>
      </c>
      <c r="J271" s="566" t="str">
        <f>+IF(CARATULA!$M$5=MAPEO!B271,MAPEO!I271,"")</f>
        <v/>
      </c>
      <c r="K271" s="569">
        <v>3</v>
      </c>
    </row>
    <row r="272" spans="1:11" ht="12" x14ac:dyDescent="0.2">
      <c r="A272" s="418" t="s">
        <v>1173</v>
      </c>
      <c r="B272" s="419">
        <v>6411</v>
      </c>
      <c r="C272" s="380" t="s">
        <v>658</v>
      </c>
      <c r="D272" s="381" t="s">
        <v>653</v>
      </c>
      <c r="E272" s="382" t="s">
        <v>656</v>
      </c>
      <c r="F272" s="382" t="s">
        <v>40</v>
      </c>
      <c r="G272" s="380" t="s">
        <v>655</v>
      </c>
      <c r="H272" s="383" t="s">
        <v>650</v>
      </c>
      <c r="I272" s="565" t="s">
        <v>2004</v>
      </c>
      <c r="J272" s="566" t="str">
        <f>+IF(CARATULA!$M$5=MAPEO!B272,MAPEO!I272,"")</f>
        <v/>
      </c>
      <c r="K272" s="569">
        <v>3</v>
      </c>
    </row>
    <row r="273" spans="1:15" ht="12" x14ac:dyDescent="0.2">
      <c r="A273" s="418" t="s">
        <v>1173</v>
      </c>
      <c r="B273" s="419">
        <v>6412</v>
      </c>
      <c r="C273" s="380" t="s">
        <v>657</v>
      </c>
      <c r="D273" s="381" t="s">
        <v>653</v>
      </c>
      <c r="E273" s="382" t="s">
        <v>656</v>
      </c>
      <c r="F273" s="382" t="s">
        <v>40</v>
      </c>
      <c r="G273" s="380" t="s">
        <v>655</v>
      </c>
      <c r="H273" s="383" t="s">
        <v>650</v>
      </c>
      <c r="I273" s="565" t="s">
        <v>2004</v>
      </c>
      <c r="J273" s="566" t="str">
        <f>+IF(CARATULA!$M$5=MAPEO!B273,MAPEO!I273,"")</f>
        <v/>
      </c>
      <c r="K273" s="569">
        <v>3</v>
      </c>
    </row>
    <row r="274" spans="1:15" ht="12" x14ac:dyDescent="0.2">
      <c r="A274" s="418" t="s">
        <v>1173</v>
      </c>
      <c r="B274" s="419">
        <v>6420</v>
      </c>
      <c r="C274" s="380" t="s">
        <v>654</v>
      </c>
      <c r="D274" s="381" t="s">
        <v>653</v>
      </c>
      <c r="E274" s="382" t="s">
        <v>652</v>
      </c>
      <c r="F274" s="382" t="s">
        <v>40</v>
      </c>
      <c r="G274" s="380" t="s">
        <v>651</v>
      </c>
      <c r="H274" s="383" t="s">
        <v>650</v>
      </c>
      <c r="I274" s="565" t="s">
        <v>1875</v>
      </c>
      <c r="J274" s="566" t="str">
        <f>+IF(CARATULA!$M$5=MAPEO!B274,MAPEO!I274,"")</f>
        <v/>
      </c>
      <c r="K274" s="569">
        <v>3</v>
      </c>
    </row>
    <row r="275" spans="1:15" ht="12" x14ac:dyDescent="0.2">
      <c r="A275" s="418" t="s">
        <v>1943</v>
      </c>
      <c r="B275" s="419">
        <v>6511</v>
      </c>
      <c r="C275" s="380" t="s">
        <v>570</v>
      </c>
      <c r="D275" s="381" t="s">
        <v>548</v>
      </c>
      <c r="E275" s="382" t="s">
        <v>565</v>
      </c>
      <c r="F275" s="382" t="s">
        <v>40</v>
      </c>
      <c r="G275" s="380" t="s">
        <v>564</v>
      </c>
      <c r="H275" s="383" t="s">
        <v>545</v>
      </c>
      <c r="I275" s="565" t="s">
        <v>1891</v>
      </c>
      <c r="J275" s="566" t="str">
        <f>+IF(CARATULA!$M$5=MAPEO!B275,MAPEO!I275,"")</f>
        <v/>
      </c>
      <c r="K275" s="569">
        <v>3</v>
      </c>
    </row>
    <row r="276" spans="1:15" ht="12" x14ac:dyDescent="0.2">
      <c r="A276" s="418" t="s">
        <v>1943</v>
      </c>
      <c r="B276" s="419">
        <v>6519</v>
      </c>
      <c r="C276" s="380" t="s">
        <v>569</v>
      </c>
      <c r="D276" s="381" t="s">
        <v>548</v>
      </c>
      <c r="E276" s="382" t="s">
        <v>565</v>
      </c>
      <c r="F276" s="382" t="s">
        <v>40</v>
      </c>
      <c r="G276" s="380" t="s">
        <v>564</v>
      </c>
      <c r="H276" s="383" t="s">
        <v>545</v>
      </c>
      <c r="I276" s="565" t="s">
        <v>1891</v>
      </c>
      <c r="J276" s="566" t="str">
        <f>+IF(CARATULA!$M$5=MAPEO!B276,MAPEO!I276,"")</f>
        <v/>
      </c>
      <c r="K276" s="569">
        <v>3</v>
      </c>
    </row>
    <row r="277" spans="1:15" ht="12" x14ac:dyDescent="0.2">
      <c r="A277" s="418" t="s">
        <v>1943</v>
      </c>
      <c r="B277" s="419">
        <v>6591</v>
      </c>
      <c r="C277" s="380" t="s">
        <v>568</v>
      </c>
      <c r="D277" s="381" t="s">
        <v>548</v>
      </c>
      <c r="E277" s="382" t="s">
        <v>565</v>
      </c>
      <c r="F277" s="382" t="s">
        <v>40</v>
      </c>
      <c r="G277" s="380" t="s">
        <v>564</v>
      </c>
      <c r="H277" s="383" t="s">
        <v>545</v>
      </c>
      <c r="I277" s="565" t="s">
        <v>1891</v>
      </c>
      <c r="J277" s="566" t="str">
        <f>+IF(CARATULA!$M$5=MAPEO!B277,MAPEO!I277,"")</f>
        <v/>
      </c>
      <c r="K277" s="569">
        <v>3</v>
      </c>
    </row>
    <row r="278" spans="1:15" ht="12" x14ac:dyDescent="0.2">
      <c r="A278" s="418" t="s">
        <v>1943</v>
      </c>
      <c r="B278" s="419">
        <v>6592</v>
      </c>
      <c r="C278" s="380" t="s">
        <v>567</v>
      </c>
      <c r="D278" s="381" t="s">
        <v>548</v>
      </c>
      <c r="E278" s="382" t="s">
        <v>565</v>
      </c>
      <c r="F278" s="382" t="s">
        <v>40</v>
      </c>
      <c r="G278" s="380" t="s">
        <v>564</v>
      </c>
      <c r="H278" s="383" t="s">
        <v>545</v>
      </c>
      <c r="I278" s="565" t="s">
        <v>1891</v>
      </c>
      <c r="J278" s="566" t="str">
        <f>+IF(CARATULA!$M$5=MAPEO!B278,MAPEO!I278,"")</f>
        <v/>
      </c>
      <c r="K278" s="569">
        <v>3</v>
      </c>
    </row>
    <row r="279" spans="1:15" ht="12" x14ac:dyDescent="0.2">
      <c r="A279" s="418" t="s">
        <v>1943</v>
      </c>
      <c r="B279" s="419">
        <v>6599</v>
      </c>
      <c r="C279" s="380" t="s">
        <v>566</v>
      </c>
      <c r="D279" s="381" t="s">
        <v>548</v>
      </c>
      <c r="E279" s="382" t="s">
        <v>565</v>
      </c>
      <c r="F279" s="382" t="s">
        <v>40</v>
      </c>
      <c r="G279" s="380" t="s">
        <v>564</v>
      </c>
      <c r="H279" s="383" t="s">
        <v>545</v>
      </c>
      <c r="I279" s="565" t="s">
        <v>1891</v>
      </c>
      <c r="J279" s="566" t="str">
        <f>+IF(CARATULA!$M$5=MAPEO!B279,MAPEO!I279,"")</f>
        <v/>
      </c>
      <c r="K279" s="569">
        <v>3</v>
      </c>
    </row>
    <row r="280" spans="1:15" ht="12" x14ac:dyDescent="0.2">
      <c r="A280" s="418" t="s">
        <v>1943</v>
      </c>
      <c r="B280" s="419">
        <v>6601</v>
      </c>
      <c r="C280" s="380" t="s">
        <v>563</v>
      </c>
      <c r="D280" s="381" t="s">
        <v>548</v>
      </c>
      <c r="E280" s="382" t="s">
        <v>558</v>
      </c>
      <c r="F280" s="382" t="s">
        <v>40</v>
      </c>
      <c r="G280" s="380" t="s">
        <v>557</v>
      </c>
      <c r="H280" s="383" t="s">
        <v>545</v>
      </c>
      <c r="I280" s="565" t="s">
        <v>2009</v>
      </c>
      <c r="J280" s="566" t="str">
        <f>+IF(CARATULA!$M$5=MAPEO!B280,MAPEO!I280,"")</f>
        <v/>
      </c>
      <c r="K280" s="569">
        <v>3</v>
      </c>
    </row>
    <row r="281" spans="1:15" ht="12" x14ac:dyDescent="0.2">
      <c r="A281" s="418" t="s">
        <v>1943</v>
      </c>
      <c r="B281" s="419">
        <v>6602</v>
      </c>
      <c r="C281" s="380" t="s">
        <v>562</v>
      </c>
      <c r="D281" s="381" t="s">
        <v>548</v>
      </c>
      <c r="E281" s="382" t="s">
        <v>561</v>
      </c>
      <c r="F281" s="382" t="s">
        <v>40</v>
      </c>
      <c r="G281" s="380" t="s">
        <v>560</v>
      </c>
      <c r="H281" s="383" t="s">
        <v>545</v>
      </c>
      <c r="I281" s="565" t="s">
        <v>1892</v>
      </c>
      <c r="J281" s="566" t="str">
        <f>+IF(CARATULA!$M$5=MAPEO!B281,MAPEO!I281,"")</f>
        <v/>
      </c>
      <c r="K281" s="569">
        <v>3</v>
      </c>
    </row>
    <row r="282" spans="1:15" ht="12" x14ac:dyDescent="0.2">
      <c r="A282" s="418" t="s">
        <v>1943</v>
      </c>
      <c r="B282" s="419">
        <v>6603</v>
      </c>
      <c r="C282" s="380" t="s">
        <v>559</v>
      </c>
      <c r="D282" s="381" t="s">
        <v>548</v>
      </c>
      <c r="E282" s="382" t="s">
        <v>558</v>
      </c>
      <c r="F282" s="382" t="s">
        <v>40</v>
      </c>
      <c r="G282" s="380" t="s">
        <v>557</v>
      </c>
      <c r="H282" s="383" t="s">
        <v>545</v>
      </c>
      <c r="I282" s="565" t="s">
        <v>2009</v>
      </c>
      <c r="J282" s="566" t="str">
        <f>+IF(CARATULA!$M$5=MAPEO!B282,MAPEO!I282,"")</f>
        <v/>
      </c>
      <c r="K282" s="569">
        <v>3</v>
      </c>
    </row>
    <row r="283" spans="1:15" s="421" customFormat="1" ht="12" x14ac:dyDescent="0.2">
      <c r="A283" s="418" t="s">
        <v>1943</v>
      </c>
      <c r="B283" s="419">
        <v>6711</v>
      </c>
      <c r="C283" s="380" t="s">
        <v>556</v>
      </c>
      <c r="D283" s="381" t="s">
        <v>548</v>
      </c>
      <c r="E283" s="382" t="s">
        <v>555</v>
      </c>
      <c r="F283" s="382" t="s">
        <v>40</v>
      </c>
      <c r="G283" s="380" t="s">
        <v>554</v>
      </c>
      <c r="H283" s="383" t="s">
        <v>545</v>
      </c>
      <c r="I283" s="565" t="s">
        <v>2010</v>
      </c>
      <c r="J283" s="566" t="str">
        <f>+IF(CARATULA!$M$5=MAPEO!B283,MAPEO!I283,"")</f>
        <v/>
      </c>
      <c r="K283" s="569">
        <v>3</v>
      </c>
      <c r="L283" s="571"/>
      <c r="M283" s="566"/>
      <c r="N283" s="566"/>
      <c r="O283" s="420"/>
    </row>
    <row r="284" spans="1:15" ht="12" x14ac:dyDescent="0.2">
      <c r="A284" s="418" t="s">
        <v>1943</v>
      </c>
      <c r="B284" s="419">
        <v>6712</v>
      </c>
      <c r="C284" s="380" t="s">
        <v>553</v>
      </c>
      <c r="D284" s="381" t="s">
        <v>548</v>
      </c>
      <c r="E284" s="382" t="s">
        <v>552</v>
      </c>
      <c r="F284" s="382" t="s">
        <v>40</v>
      </c>
      <c r="G284" s="380" t="s">
        <v>551</v>
      </c>
      <c r="H284" s="383" t="s">
        <v>545</v>
      </c>
      <c r="I284" s="565" t="s">
        <v>1893</v>
      </c>
      <c r="J284" s="566" t="str">
        <f>+IF(CARATULA!$M$5=MAPEO!B284,MAPEO!I284,"")</f>
        <v/>
      </c>
      <c r="K284" s="569">
        <v>3</v>
      </c>
    </row>
    <row r="285" spans="1:15" ht="12" x14ac:dyDescent="0.2">
      <c r="A285" s="418" t="s">
        <v>1943</v>
      </c>
      <c r="B285" s="419">
        <v>6719</v>
      </c>
      <c r="C285" s="380" t="s">
        <v>550</v>
      </c>
      <c r="D285" s="381" t="s">
        <v>548</v>
      </c>
      <c r="E285" s="382" t="s">
        <v>547</v>
      </c>
      <c r="F285" s="382" t="s">
        <v>40</v>
      </c>
      <c r="G285" s="380" t="s">
        <v>546</v>
      </c>
      <c r="H285" s="383" t="s">
        <v>545</v>
      </c>
      <c r="I285" s="565" t="s">
        <v>1894</v>
      </c>
      <c r="J285" s="566" t="str">
        <f>+IF(CARATULA!$M$5=MAPEO!B285,MAPEO!I285,"")</f>
        <v/>
      </c>
      <c r="K285" s="569">
        <v>3</v>
      </c>
    </row>
    <row r="286" spans="1:15" ht="12" x14ac:dyDescent="0.2">
      <c r="A286" s="418" t="s">
        <v>1943</v>
      </c>
      <c r="B286" s="419">
        <v>6720</v>
      </c>
      <c r="C286" s="380" t="s">
        <v>549</v>
      </c>
      <c r="D286" s="381" t="s">
        <v>548</v>
      </c>
      <c r="E286" s="382" t="s">
        <v>547</v>
      </c>
      <c r="F286" s="382" t="s">
        <v>40</v>
      </c>
      <c r="G286" s="380" t="s">
        <v>546</v>
      </c>
      <c r="H286" s="383" t="s">
        <v>545</v>
      </c>
      <c r="I286" s="565" t="s">
        <v>1894</v>
      </c>
      <c r="J286" s="566" t="str">
        <f>+IF(CARATULA!$M$5=MAPEO!B286,MAPEO!I286,"")</f>
        <v/>
      </c>
      <c r="K286" s="569">
        <v>3</v>
      </c>
    </row>
    <row r="287" spans="1:15" ht="12" x14ac:dyDescent="0.2">
      <c r="A287" s="418" t="s">
        <v>1944</v>
      </c>
      <c r="B287" s="419">
        <v>7010</v>
      </c>
      <c r="C287" s="380" t="s">
        <v>544</v>
      </c>
      <c r="D287" s="381" t="s">
        <v>497</v>
      </c>
      <c r="E287" s="382" t="s">
        <v>542</v>
      </c>
      <c r="F287" s="382" t="s">
        <v>40</v>
      </c>
      <c r="G287" s="380" t="s">
        <v>541</v>
      </c>
      <c r="H287" s="383" t="s">
        <v>528</v>
      </c>
      <c r="I287" s="565" t="s">
        <v>2011</v>
      </c>
      <c r="J287" s="566" t="str">
        <f>+IF(CARATULA!$M$5=MAPEO!B287,MAPEO!I287,"")</f>
        <v/>
      </c>
      <c r="K287" s="569">
        <v>3</v>
      </c>
    </row>
    <row r="288" spans="1:15" ht="12" x14ac:dyDescent="0.2">
      <c r="A288" s="418" t="s">
        <v>1944</v>
      </c>
      <c r="B288" s="419">
        <v>7020</v>
      </c>
      <c r="C288" s="380" t="s">
        <v>543</v>
      </c>
      <c r="D288" s="381" t="s">
        <v>497</v>
      </c>
      <c r="E288" s="382" t="s">
        <v>542</v>
      </c>
      <c r="F288" s="382" t="s">
        <v>40</v>
      </c>
      <c r="G288" s="380" t="s">
        <v>541</v>
      </c>
      <c r="H288" s="383" t="s">
        <v>528</v>
      </c>
      <c r="I288" s="565" t="s">
        <v>2011</v>
      </c>
      <c r="J288" s="566" t="str">
        <f>+IF(CARATULA!$M$5=MAPEO!B288,MAPEO!I288,"")</f>
        <v/>
      </c>
      <c r="K288" s="569">
        <v>3</v>
      </c>
    </row>
    <row r="289" spans="1:15" ht="12" x14ac:dyDescent="0.2">
      <c r="A289" s="418" t="s">
        <v>1944</v>
      </c>
      <c r="B289" s="419">
        <v>7111</v>
      </c>
      <c r="C289" s="380" t="s">
        <v>540</v>
      </c>
      <c r="D289" s="381" t="s">
        <v>497</v>
      </c>
      <c r="E289" s="382" t="s">
        <v>533</v>
      </c>
      <c r="F289" s="382" t="s">
        <v>40</v>
      </c>
      <c r="G289" s="380" t="s">
        <v>532</v>
      </c>
      <c r="H289" s="383" t="s">
        <v>528</v>
      </c>
      <c r="I289" s="565" t="s">
        <v>1909</v>
      </c>
      <c r="J289" s="566" t="str">
        <f>+IF(CARATULA!$M$5=MAPEO!B289,MAPEO!I289,"")</f>
        <v/>
      </c>
      <c r="K289" s="569">
        <v>3</v>
      </c>
    </row>
    <row r="290" spans="1:15" ht="12" x14ac:dyDescent="0.2">
      <c r="A290" s="418" t="s">
        <v>1944</v>
      </c>
      <c r="B290" s="419">
        <v>7112</v>
      </c>
      <c r="C290" s="380" t="s">
        <v>539</v>
      </c>
      <c r="D290" s="381" t="s">
        <v>497</v>
      </c>
      <c r="E290" s="382" t="s">
        <v>533</v>
      </c>
      <c r="F290" s="382" t="s">
        <v>40</v>
      </c>
      <c r="G290" s="380" t="s">
        <v>532</v>
      </c>
      <c r="H290" s="383" t="s">
        <v>528</v>
      </c>
      <c r="I290" s="565" t="s">
        <v>1909</v>
      </c>
      <c r="J290" s="566" t="str">
        <f>+IF(CARATULA!$M$5=MAPEO!B290,MAPEO!I290,"")</f>
        <v/>
      </c>
      <c r="K290" s="569">
        <v>3</v>
      </c>
    </row>
    <row r="291" spans="1:15" ht="12" x14ac:dyDescent="0.2">
      <c r="A291" s="418" t="s">
        <v>1944</v>
      </c>
      <c r="B291" s="419">
        <v>7113</v>
      </c>
      <c r="C291" s="380" t="s">
        <v>538</v>
      </c>
      <c r="D291" s="381" t="s">
        <v>497</v>
      </c>
      <c r="E291" s="382" t="s">
        <v>533</v>
      </c>
      <c r="F291" s="382" t="s">
        <v>40</v>
      </c>
      <c r="G291" s="380" t="s">
        <v>532</v>
      </c>
      <c r="H291" s="383" t="s">
        <v>528</v>
      </c>
      <c r="I291" s="565" t="s">
        <v>1909</v>
      </c>
      <c r="J291" s="566" t="str">
        <f>+IF(CARATULA!$M$5=MAPEO!B291,MAPEO!I291,"")</f>
        <v/>
      </c>
      <c r="K291" s="569">
        <v>3</v>
      </c>
    </row>
    <row r="292" spans="1:15" ht="12" x14ac:dyDescent="0.2">
      <c r="A292" s="418" t="s">
        <v>1944</v>
      </c>
      <c r="B292" s="419">
        <v>7121</v>
      </c>
      <c r="C292" s="380" t="s">
        <v>537</v>
      </c>
      <c r="D292" s="381" t="s">
        <v>497</v>
      </c>
      <c r="E292" s="382" t="s">
        <v>533</v>
      </c>
      <c r="F292" s="382" t="s">
        <v>40</v>
      </c>
      <c r="G292" s="380" t="s">
        <v>532</v>
      </c>
      <c r="H292" s="383" t="s">
        <v>528</v>
      </c>
      <c r="I292" s="565" t="s">
        <v>1909</v>
      </c>
      <c r="J292" s="566" t="str">
        <f>+IF(CARATULA!$M$5=MAPEO!B292,MAPEO!I292,"")</f>
        <v/>
      </c>
      <c r="K292" s="569">
        <v>3</v>
      </c>
    </row>
    <row r="293" spans="1:15" ht="12" x14ac:dyDescent="0.2">
      <c r="A293" s="418" t="s">
        <v>1944</v>
      </c>
      <c r="B293" s="419">
        <v>7122</v>
      </c>
      <c r="C293" s="380" t="s">
        <v>536</v>
      </c>
      <c r="D293" s="381" t="s">
        <v>497</v>
      </c>
      <c r="E293" s="382" t="s">
        <v>533</v>
      </c>
      <c r="F293" s="382" t="s">
        <v>40</v>
      </c>
      <c r="G293" s="380" t="s">
        <v>532</v>
      </c>
      <c r="H293" s="383" t="s">
        <v>528</v>
      </c>
      <c r="I293" s="565" t="s">
        <v>1909</v>
      </c>
      <c r="J293" s="566" t="str">
        <f>+IF(CARATULA!$M$5=MAPEO!B293,MAPEO!I293,"")</f>
        <v/>
      </c>
      <c r="K293" s="569">
        <v>3</v>
      </c>
    </row>
    <row r="294" spans="1:15" ht="12" x14ac:dyDescent="0.2">
      <c r="A294" s="418" t="s">
        <v>1944</v>
      </c>
      <c r="B294" s="419">
        <v>7123</v>
      </c>
      <c r="C294" s="380" t="s">
        <v>535</v>
      </c>
      <c r="D294" s="381" t="s">
        <v>497</v>
      </c>
      <c r="E294" s="382" t="s">
        <v>533</v>
      </c>
      <c r="F294" s="382" t="s">
        <v>40</v>
      </c>
      <c r="G294" s="380" t="s">
        <v>532</v>
      </c>
      <c r="H294" s="383" t="s">
        <v>528</v>
      </c>
      <c r="I294" s="565" t="s">
        <v>1909</v>
      </c>
      <c r="J294" s="566" t="str">
        <f>+IF(CARATULA!$M$5=MAPEO!B294,MAPEO!I294,"")</f>
        <v/>
      </c>
      <c r="K294" s="569">
        <v>3</v>
      </c>
    </row>
    <row r="295" spans="1:15" ht="12" x14ac:dyDescent="0.2">
      <c r="A295" s="418" t="s">
        <v>1944</v>
      </c>
      <c r="B295" s="419">
        <v>7129</v>
      </c>
      <c r="C295" s="380" t="s">
        <v>534</v>
      </c>
      <c r="D295" s="381" t="s">
        <v>497</v>
      </c>
      <c r="E295" s="382" t="s">
        <v>533</v>
      </c>
      <c r="F295" s="382" t="s">
        <v>40</v>
      </c>
      <c r="G295" s="380" t="s">
        <v>532</v>
      </c>
      <c r="H295" s="383" t="s">
        <v>528</v>
      </c>
      <c r="I295" s="565" t="s">
        <v>1909</v>
      </c>
      <c r="J295" s="566" t="str">
        <f>+IF(CARATULA!$M$5=MAPEO!B295,MAPEO!I295,"")</f>
        <v/>
      </c>
      <c r="K295" s="569">
        <v>3</v>
      </c>
    </row>
    <row r="296" spans="1:15" ht="12" x14ac:dyDescent="0.2">
      <c r="A296" s="418" t="s">
        <v>1944</v>
      </c>
      <c r="B296" s="419">
        <v>7130</v>
      </c>
      <c r="C296" s="380" t="s">
        <v>531</v>
      </c>
      <c r="D296" s="381" t="s">
        <v>497</v>
      </c>
      <c r="E296" s="382" t="s">
        <v>530</v>
      </c>
      <c r="F296" s="382" t="s">
        <v>40</v>
      </c>
      <c r="G296" s="380" t="s">
        <v>529</v>
      </c>
      <c r="H296" s="383" t="s">
        <v>528</v>
      </c>
      <c r="I296" s="565" t="s">
        <v>1895</v>
      </c>
      <c r="J296" s="566" t="str">
        <f>+IF(CARATULA!$M$5=MAPEO!B296,MAPEO!I296,"")</f>
        <v/>
      </c>
      <c r="K296" s="569">
        <v>3</v>
      </c>
    </row>
    <row r="297" spans="1:15" s="424" customFormat="1" ht="12.75" x14ac:dyDescent="0.2">
      <c r="A297" s="418" t="s">
        <v>1944</v>
      </c>
      <c r="B297" s="419">
        <v>7210</v>
      </c>
      <c r="C297" s="380" t="s">
        <v>527</v>
      </c>
      <c r="D297" s="381" t="s">
        <v>497</v>
      </c>
      <c r="E297" s="382" t="s">
        <v>526</v>
      </c>
      <c r="F297" s="382" t="s">
        <v>40</v>
      </c>
      <c r="G297" s="380" t="s">
        <v>525</v>
      </c>
      <c r="H297" s="383" t="s">
        <v>494</v>
      </c>
      <c r="I297" s="565" t="s">
        <v>1914</v>
      </c>
      <c r="J297" s="566" t="str">
        <f>+IF(CARATULA!$M$5=MAPEO!B297,MAPEO!I297,"")</f>
        <v/>
      </c>
      <c r="K297" s="569">
        <v>4</v>
      </c>
      <c r="L297" s="570">
        <v>4</v>
      </c>
      <c r="M297" s="572"/>
      <c r="N297" s="572"/>
      <c r="O297" s="423"/>
    </row>
    <row r="298" spans="1:15" ht="12" x14ac:dyDescent="0.2">
      <c r="A298" s="418" t="s">
        <v>1944</v>
      </c>
      <c r="B298" s="419">
        <v>7221</v>
      </c>
      <c r="C298" s="380" t="s">
        <v>524</v>
      </c>
      <c r="D298" s="381" t="s">
        <v>497</v>
      </c>
      <c r="E298" s="382" t="s">
        <v>521</v>
      </c>
      <c r="F298" s="382" t="s">
        <v>40</v>
      </c>
      <c r="G298" s="380" t="s">
        <v>520</v>
      </c>
      <c r="H298" s="383" t="s">
        <v>494</v>
      </c>
      <c r="I298" s="565" t="s">
        <v>2012</v>
      </c>
      <c r="J298" s="566" t="str">
        <f>+IF(CARATULA!$M$5=MAPEO!B298,MAPEO!I298,"")</f>
        <v/>
      </c>
      <c r="K298" s="569">
        <v>4</v>
      </c>
      <c r="L298" s="570">
        <v>4</v>
      </c>
    </row>
    <row r="299" spans="1:15" ht="12" x14ac:dyDescent="0.2">
      <c r="A299" s="418" t="s">
        <v>1944</v>
      </c>
      <c r="B299" s="419">
        <v>7229</v>
      </c>
      <c r="C299" s="380" t="s">
        <v>523</v>
      </c>
      <c r="D299" s="381" t="s">
        <v>497</v>
      </c>
      <c r="E299" s="382" t="s">
        <v>517</v>
      </c>
      <c r="F299" s="382" t="s">
        <v>40</v>
      </c>
      <c r="G299" s="380" t="s">
        <v>516</v>
      </c>
      <c r="H299" s="383" t="s">
        <v>494</v>
      </c>
      <c r="I299" s="565" t="s">
        <v>2013</v>
      </c>
      <c r="J299" s="566" t="str">
        <f>+IF(CARATULA!$M$5=MAPEO!B299,MAPEO!I299,"")</f>
        <v/>
      </c>
      <c r="K299" s="569">
        <v>4</v>
      </c>
      <c r="L299" s="570">
        <v>4</v>
      </c>
    </row>
    <row r="300" spans="1:15" ht="12" x14ac:dyDescent="0.2">
      <c r="A300" s="418" t="s">
        <v>1944</v>
      </c>
      <c r="B300" s="419">
        <v>7230</v>
      </c>
      <c r="C300" s="380" t="s">
        <v>522</v>
      </c>
      <c r="D300" s="381" t="s">
        <v>497</v>
      </c>
      <c r="E300" s="382" t="s">
        <v>521</v>
      </c>
      <c r="F300" s="382" t="s">
        <v>40</v>
      </c>
      <c r="G300" s="380" t="s">
        <v>520</v>
      </c>
      <c r="H300" s="383" t="s">
        <v>494</v>
      </c>
      <c r="I300" s="565" t="s">
        <v>2012</v>
      </c>
      <c r="J300" s="566" t="str">
        <f>+IF(CARATULA!$M$5=MAPEO!B300,MAPEO!I300,"")</f>
        <v/>
      </c>
      <c r="K300" s="569">
        <v>4</v>
      </c>
      <c r="L300" s="570">
        <v>4</v>
      </c>
    </row>
    <row r="301" spans="1:15" ht="12" x14ac:dyDescent="0.2">
      <c r="A301" s="418" t="s">
        <v>1944</v>
      </c>
      <c r="B301" s="419">
        <v>7240</v>
      </c>
      <c r="C301" s="380" t="s">
        <v>910</v>
      </c>
      <c r="D301" s="381" t="s">
        <v>497</v>
      </c>
      <c r="E301" s="382" t="s">
        <v>912</v>
      </c>
      <c r="F301" s="382" t="s">
        <v>40</v>
      </c>
      <c r="G301" s="380" t="s">
        <v>911</v>
      </c>
      <c r="H301" s="383" t="s">
        <v>494</v>
      </c>
      <c r="I301" s="565" t="s">
        <v>1913</v>
      </c>
      <c r="J301" s="566" t="str">
        <f>+IF(CARATULA!$M$5=MAPEO!B301,MAPEO!I301,"")</f>
        <v/>
      </c>
      <c r="K301" s="569">
        <v>4</v>
      </c>
      <c r="L301" s="570">
        <v>4</v>
      </c>
    </row>
    <row r="302" spans="1:15" ht="12" x14ac:dyDescent="0.2">
      <c r="A302" s="418" t="s">
        <v>1944</v>
      </c>
      <c r="B302" s="419">
        <v>7240</v>
      </c>
      <c r="C302" s="380" t="s">
        <v>910</v>
      </c>
      <c r="D302" s="381" t="s">
        <v>497</v>
      </c>
      <c r="E302" s="382" t="s">
        <v>517</v>
      </c>
      <c r="F302" s="382" t="s">
        <v>40</v>
      </c>
      <c r="G302" s="380" t="s">
        <v>516</v>
      </c>
      <c r="H302" s="383" t="s">
        <v>494</v>
      </c>
      <c r="I302" s="565" t="s">
        <v>2013</v>
      </c>
      <c r="J302" s="566" t="str">
        <f>+IF(CARATULA!$M$5=MAPEO!B302,MAPEO!I302,"")</f>
        <v/>
      </c>
      <c r="K302" s="569">
        <v>4</v>
      </c>
      <c r="L302" s="570">
        <v>4</v>
      </c>
    </row>
    <row r="303" spans="1:15" ht="12" x14ac:dyDescent="0.2">
      <c r="A303" s="418" t="s">
        <v>1944</v>
      </c>
      <c r="B303" s="419">
        <v>7250</v>
      </c>
      <c r="C303" s="380" t="s">
        <v>519</v>
      </c>
      <c r="D303" s="381" t="s">
        <v>497</v>
      </c>
      <c r="E303" s="382" t="s">
        <v>517</v>
      </c>
      <c r="F303" s="382" t="s">
        <v>40</v>
      </c>
      <c r="G303" s="380" t="s">
        <v>516</v>
      </c>
      <c r="H303" s="383" t="s">
        <v>494</v>
      </c>
      <c r="I303" s="565" t="s">
        <v>2013</v>
      </c>
      <c r="J303" s="566" t="str">
        <f>+IF(CARATULA!$M$5=MAPEO!B303,MAPEO!I303,"")</f>
        <v/>
      </c>
      <c r="K303" s="569">
        <v>4</v>
      </c>
      <c r="L303" s="570">
        <v>4</v>
      </c>
    </row>
    <row r="304" spans="1:15" ht="12" x14ac:dyDescent="0.2">
      <c r="A304" s="418" t="s">
        <v>1944</v>
      </c>
      <c r="B304" s="419">
        <v>7290</v>
      </c>
      <c r="C304" s="380" t="s">
        <v>518</v>
      </c>
      <c r="D304" s="381" t="s">
        <v>497</v>
      </c>
      <c r="E304" s="382" t="s">
        <v>517</v>
      </c>
      <c r="F304" s="382" t="s">
        <v>40</v>
      </c>
      <c r="G304" s="380" t="s">
        <v>516</v>
      </c>
      <c r="H304" s="383" t="s">
        <v>494</v>
      </c>
      <c r="I304" s="565" t="s">
        <v>2013</v>
      </c>
      <c r="J304" s="566" t="str">
        <f>+IF(CARATULA!$M$5=MAPEO!B304,MAPEO!I304,"")</f>
        <v/>
      </c>
      <c r="K304" s="569">
        <v>4</v>
      </c>
      <c r="L304" s="570">
        <v>4</v>
      </c>
    </row>
    <row r="305" spans="1:15" ht="12" x14ac:dyDescent="0.2">
      <c r="A305" s="418" t="s">
        <v>1944</v>
      </c>
      <c r="B305" s="419">
        <v>7310</v>
      </c>
      <c r="C305" s="380" t="s">
        <v>515</v>
      </c>
      <c r="D305" s="381" t="s">
        <v>497</v>
      </c>
      <c r="E305" s="382" t="s">
        <v>513</v>
      </c>
      <c r="F305" s="382" t="s">
        <v>40</v>
      </c>
      <c r="G305" s="380" t="s">
        <v>512</v>
      </c>
      <c r="H305" s="383" t="s">
        <v>494</v>
      </c>
      <c r="I305" s="565" t="s">
        <v>2014</v>
      </c>
      <c r="J305" s="566" t="str">
        <f>+IF(CARATULA!$M$5=MAPEO!B305,MAPEO!I305,"")</f>
        <v/>
      </c>
      <c r="K305" s="569">
        <v>3</v>
      </c>
    </row>
    <row r="306" spans="1:15" ht="12" x14ac:dyDescent="0.2">
      <c r="A306" s="418" t="s">
        <v>1944</v>
      </c>
      <c r="B306" s="419">
        <v>7320</v>
      </c>
      <c r="C306" s="380" t="s">
        <v>514</v>
      </c>
      <c r="D306" s="381" t="s">
        <v>497</v>
      </c>
      <c r="E306" s="382" t="s">
        <v>513</v>
      </c>
      <c r="F306" s="382" t="s">
        <v>40</v>
      </c>
      <c r="G306" s="380" t="s">
        <v>512</v>
      </c>
      <c r="H306" s="383" t="s">
        <v>494</v>
      </c>
      <c r="I306" s="565" t="s">
        <v>2014</v>
      </c>
      <c r="J306" s="566" t="str">
        <f>+IF(CARATULA!$M$5=MAPEO!B306,MAPEO!I306,"")</f>
        <v/>
      </c>
      <c r="K306" s="569">
        <v>3</v>
      </c>
    </row>
    <row r="307" spans="1:15" ht="12" x14ac:dyDescent="0.2">
      <c r="A307" s="418" t="s">
        <v>1944</v>
      </c>
      <c r="B307" s="419">
        <v>7411</v>
      </c>
      <c r="C307" s="380" t="s">
        <v>511</v>
      </c>
      <c r="D307" s="381" t="s">
        <v>497</v>
      </c>
      <c r="E307" s="382" t="s">
        <v>496</v>
      </c>
      <c r="F307" s="382" t="s">
        <v>40</v>
      </c>
      <c r="G307" s="380" t="s">
        <v>495</v>
      </c>
      <c r="H307" s="383" t="s">
        <v>494</v>
      </c>
      <c r="I307" s="565" t="s">
        <v>1896</v>
      </c>
      <c r="J307" s="566" t="str">
        <f>+IF(CARATULA!$M$5=MAPEO!B307,MAPEO!I307,"")</f>
        <v/>
      </c>
      <c r="K307" s="569">
        <v>3</v>
      </c>
    </row>
    <row r="308" spans="1:15" ht="12" x14ac:dyDescent="0.2">
      <c r="A308" s="418" t="s">
        <v>1944</v>
      </c>
      <c r="B308" s="419">
        <v>7412</v>
      </c>
      <c r="C308" s="380" t="s">
        <v>510</v>
      </c>
      <c r="D308" s="381" t="s">
        <v>497</v>
      </c>
      <c r="E308" s="382" t="s">
        <v>496</v>
      </c>
      <c r="F308" s="382" t="s">
        <v>40</v>
      </c>
      <c r="G308" s="380" t="s">
        <v>495</v>
      </c>
      <c r="H308" s="383" t="s">
        <v>494</v>
      </c>
      <c r="I308" s="565" t="s">
        <v>1896</v>
      </c>
      <c r="J308" s="566" t="str">
        <f>+IF(CARATULA!$M$5=MAPEO!B308,MAPEO!I308,"")</f>
        <v/>
      </c>
      <c r="K308" s="569">
        <v>3</v>
      </c>
    </row>
    <row r="309" spans="1:15" s="424" customFormat="1" ht="12.75" x14ac:dyDescent="0.2">
      <c r="A309" s="418" t="s">
        <v>1944</v>
      </c>
      <c r="B309" s="419">
        <v>7413</v>
      </c>
      <c r="C309" s="380" t="s">
        <v>509</v>
      </c>
      <c r="D309" s="381" t="s">
        <v>497</v>
      </c>
      <c r="E309" s="382" t="s">
        <v>496</v>
      </c>
      <c r="F309" s="382" t="s">
        <v>40</v>
      </c>
      <c r="G309" s="380" t="s">
        <v>495</v>
      </c>
      <c r="H309" s="383" t="s">
        <v>494</v>
      </c>
      <c r="I309" s="565" t="s">
        <v>1896</v>
      </c>
      <c r="J309" s="566" t="str">
        <f>+IF(CARATULA!$M$5=MAPEO!B309,MAPEO!I309,"")</f>
        <v/>
      </c>
      <c r="K309" s="569">
        <v>3</v>
      </c>
      <c r="L309" s="573"/>
      <c r="M309" s="572"/>
      <c r="N309" s="572"/>
      <c r="O309" s="423"/>
    </row>
    <row r="310" spans="1:15" ht="12" x14ac:dyDescent="0.2">
      <c r="A310" s="418" t="s">
        <v>1944</v>
      </c>
      <c r="B310" s="419">
        <v>7414</v>
      </c>
      <c r="C310" s="380" t="s">
        <v>508</v>
      </c>
      <c r="D310" s="381" t="s">
        <v>497</v>
      </c>
      <c r="E310" s="382" t="s">
        <v>496</v>
      </c>
      <c r="F310" s="382" t="s">
        <v>40</v>
      </c>
      <c r="G310" s="380" t="s">
        <v>495</v>
      </c>
      <c r="H310" s="383" t="s">
        <v>494</v>
      </c>
      <c r="I310" s="565" t="s">
        <v>1896</v>
      </c>
      <c r="J310" s="566" t="str">
        <f>+IF(CARATULA!$M$5=MAPEO!B310,MAPEO!I310,"")</f>
        <v/>
      </c>
      <c r="K310" s="569">
        <v>3</v>
      </c>
    </row>
    <row r="311" spans="1:15" ht="12" x14ac:dyDescent="0.2">
      <c r="A311" s="418" t="s">
        <v>1944</v>
      </c>
      <c r="B311" s="419">
        <v>7421</v>
      </c>
      <c r="C311" s="380" t="s">
        <v>507</v>
      </c>
      <c r="D311" s="381" t="s">
        <v>497</v>
      </c>
      <c r="E311" s="382" t="s">
        <v>496</v>
      </c>
      <c r="F311" s="382" t="s">
        <v>40</v>
      </c>
      <c r="G311" s="380" t="s">
        <v>495</v>
      </c>
      <c r="H311" s="383" t="s">
        <v>494</v>
      </c>
      <c r="I311" s="565" t="s">
        <v>1896</v>
      </c>
      <c r="J311" s="566" t="str">
        <f>+IF(CARATULA!$M$5=MAPEO!B311,MAPEO!I311,"")</f>
        <v/>
      </c>
      <c r="K311" s="569">
        <v>3</v>
      </c>
    </row>
    <row r="312" spans="1:15" ht="12" x14ac:dyDescent="0.2">
      <c r="A312" s="418" t="s">
        <v>1944</v>
      </c>
      <c r="B312" s="419">
        <v>7422</v>
      </c>
      <c r="C312" s="380" t="s">
        <v>506</v>
      </c>
      <c r="D312" s="381" t="s">
        <v>497</v>
      </c>
      <c r="E312" s="382" t="s">
        <v>496</v>
      </c>
      <c r="F312" s="382" t="s">
        <v>40</v>
      </c>
      <c r="G312" s="380" t="s">
        <v>495</v>
      </c>
      <c r="H312" s="383" t="s">
        <v>494</v>
      </c>
      <c r="I312" s="565" t="s">
        <v>1896</v>
      </c>
      <c r="J312" s="566" t="str">
        <f>+IF(CARATULA!$M$5=MAPEO!B312,MAPEO!I312,"")</f>
        <v/>
      </c>
      <c r="K312" s="569">
        <v>3</v>
      </c>
    </row>
    <row r="313" spans="1:15" ht="12" x14ac:dyDescent="0.2">
      <c r="A313" s="418" t="s">
        <v>1944</v>
      </c>
      <c r="B313" s="419">
        <v>7430</v>
      </c>
      <c r="C313" s="380" t="s">
        <v>504</v>
      </c>
      <c r="D313" s="381" t="s">
        <v>497</v>
      </c>
      <c r="E313" s="382" t="s">
        <v>505</v>
      </c>
      <c r="F313" s="382" t="s">
        <v>40</v>
      </c>
      <c r="G313" s="380" t="s">
        <v>504</v>
      </c>
      <c r="H313" s="383" t="s">
        <v>494</v>
      </c>
      <c r="I313" s="565" t="s">
        <v>1910</v>
      </c>
      <c r="J313" s="566" t="str">
        <f>+IF(CARATULA!$M$5=MAPEO!B313,MAPEO!I313,"")</f>
        <v/>
      </c>
      <c r="K313" s="569">
        <v>3</v>
      </c>
    </row>
    <row r="314" spans="1:15" ht="12" x14ac:dyDescent="0.2">
      <c r="A314" s="418" t="s">
        <v>1944</v>
      </c>
      <c r="B314" s="419">
        <v>7491</v>
      </c>
      <c r="C314" s="380" t="s">
        <v>503</v>
      </c>
      <c r="D314" s="381" t="s">
        <v>497</v>
      </c>
      <c r="E314" s="382" t="s">
        <v>496</v>
      </c>
      <c r="F314" s="382" t="s">
        <v>40</v>
      </c>
      <c r="G314" s="380" t="s">
        <v>495</v>
      </c>
      <c r="H314" s="383" t="s">
        <v>494</v>
      </c>
      <c r="I314" s="565" t="s">
        <v>1896</v>
      </c>
      <c r="J314" s="566" t="str">
        <f>+IF(CARATULA!$M$5=MAPEO!B314,MAPEO!I314,"")</f>
        <v/>
      </c>
      <c r="K314" s="569">
        <v>3</v>
      </c>
    </row>
    <row r="315" spans="1:15" ht="12" x14ac:dyDescent="0.2">
      <c r="A315" s="418" t="s">
        <v>1944</v>
      </c>
      <c r="B315" s="419">
        <v>7492</v>
      </c>
      <c r="C315" s="380" t="s">
        <v>502</v>
      </c>
      <c r="D315" s="381" t="s">
        <v>497</v>
      </c>
      <c r="E315" s="382" t="s">
        <v>496</v>
      </c>
      <c r="F315" s="382" t="s">
        <v>40</v>
      </c>
      <c r="G315" s="380" t="s">
        <v>495</v>
      </c>
      <c r="H315" s="383" t="s">
        <v>494</v>
      </c>
      <c r="I315" s="565" t="s">
        <v>1896</v>
      </c>
      <c r="J315" s="566" t="str">
        <f>+IF(CARATULA!$M$5=MAPEO!B315,MAPEO!I315,"")</f>
        <v/>
      </c>
      <c r="K315" s="569">
        <v>3</v>
      </c>
    </row>
    <row r="316" spans="1:15" ht="12" x14ac:dyDescent="0.2">
      <c r="A316" s="418" t="s">
        <v>1944</v>
      </c>
      <c r="B316" s="419">
        <v>7493</v>
      </c>
      <c r="C316" s="380" t="s">
        <v>501</v>
      </c>
      <c r="D316" s="381" t="s">
        <v>497</v>
      </c>
      <c r="E316" s="382" t="s">
        <v>496</v>
      </c>
      <c r="F316" s="382" t="s">
        <v>40</v>
      </c>
      <c r="G316" s="380" t="s">
        <v>495</v>
      </c>
      <c r="H316" s="383" t="s">
        <v>494</v>
      </c>
      <c r="I316" s="565" t="s">
        <v>1896</v>
      </c>
      <c r="J316" s="566" t="str">
        <f>+IF(CARATULA!$M$5=MAPEO!B316,MAPEO!I316,"")</f>
        <v/>
      </c>
      <c r="K316" s="569">
        <v>3</v>
      </c>
    </row>
    <row r="317" spans="1:15" ht="12" x14ac:dyDescent="0.2">
      <c r="A317" s="418" t="s">
        <v>1944</v>
      </c>
      <c r="B317" s="419">
        <v>7494</v>
      </c>
      <c r="C317" s="380" t="s">
        <v>500</v>
      </c>
      <c r="D317" s="381" t="s">
        <v>497</v>
      </c>
      <c r="E317" s="382" t="s">
        <v>496</v>
      </c>
      <c r="F317" s="382" t="s">
        <v>40</v>
      </c>
      <c r="G317" s="380" t="s">
        <v>495</v>
      </c>
      <c r="H317" s="383" t="s">
        <v>494</v>
      </c>
      <c r="I317" s="565" t="s">
        <v>1896</v>
      </c>
      <c r="J317" s="566" t="str">
        <f>+IF(CARATULA!$M$5=MAPEO!B317,MAPEO!I317,"")</f>
        <v/>
      </c>
      <c r="K317" s="569">
        <v>3</v>
      </c>
    </row>
    <row r="318" spans="1:15" ht="12" x14ac:dyDescent="0.2">
      <c r="A318" s="418" t="s">
        <v>1944</v>
      </c>
      <c r="B318" s="419">
        <v>7495</v>
      </c>
      <c r="C318" s="380" t="s">
        <v>499</v>
      </c>
      <c r="D318" s="381" t="s">
        <v>497</v>
      </c>
      <c r="E318" s="382" t="s">
        <v>496</v>
      </c>
      <c r="F318" s="382" t="s">
        <v>40</v>
      </c>
      <c r="G318" s="380" t="s">
        <v>495</v>
      </c>
      <c r="H318" s="383" t="s">
        <v>494</v>
      </c>
      <c r="I318" s="565" t="s">
        <v>1896</v>
      </c>
      <c r="J318" s="566" t="str">
        <f>+IF(CARATULA!$M$5=MAPEO!B318,MAPEO!I318,"")</f>
        <v/>
      </c>
      <c r="K318" s="569">
        <v>3</v>
      </c>
    </row>
    <row r="319" spans="1:15" ht="12" x14ac:dyDescent="0.2">
      <c r="A319" s="418" t="s">
        <v>1944</v>
      </c>
      <c r="B319" s="419">
        <v>7499</v>
      </c>
      <c r="C319" s="380" t="s">
        <v>498</v>
      </c>
      <c r="D319" s="381" t="s">
        <v>497</v>
      </c>
      <c r="E319" s="382" t="s">
        <v>496</v>
      </c>
      <c r="F319" s="382" t="s">
        <v>40</v>
      </c>
      <c r="G319" s="380" t="s">
        <v>495</v>
      </c>
      <c r="H319" s="383" t="s">
        <v>494</v>
      </c>
      <c r="I319" s="565" t="s">
        <v>1896</v>
      </c>
      <c r="J319" s="566" t="str">
        <f>+IF(CARATULA!$M$5=MAPEO!B319,MAPEO!I319,"")</f>
        <v/>
      </c>
      <c r="K319" s="569">
        <v>3</v>
      </c>
    </row>
    <row r="320" spans="1:15" ht="12" x14ac:dyDescent="0.2">
      <c r="A320" s="418" t="s">
        <v>1950</v>
      </c>
      <c r="B320" s="419">
        <v>7511</v>
      </c>
      <c r="C320" s="380" t="s">
        <v>967</v>
      </c>
      <c r="D320" s="381" t="s">
        <v>487</v>
      </c>
      <c r="E320" s="382" t="s">
        <v>973</v>
      </c>
      <c r="F320" s="382" t="s">
        <v>40</v>
      </c>
      <c r="G320" s="380" t="s">
        <v>972</v>
      </c>
      <c r="H320" s="383" t="s">
        <v>484</v>
      </c>
      <c r="I320" s="565" t="s">
        <v>2015</v>
      </c>
      <c r="J320" s="566" t="str">
        <f>+IF(CARATULA!$M$5=MAPEO!B320,MAPEO!I320,"")</f>
        <v/>
      </c>
      <c r="K320" s="569">
        <v>3</v>
      </c>
    </row>
    <row r="321" spans="1:11" ht="12" x14ac:dyDescent="0.2">
      <c r="A321" s="418" t="s">
        <v>1950</v>
      </c>
      <c r="B321" s="419">
        <v>7511</v>
      </c>
      <c r="C321" s="380" t="s">
        <v>967</v>
      </c>
      <c r="D321" s="381" t="s">
        <v>487</v>
      </c>
      <c r="E321" s="382" t="s">
        <v>971</v>
      </c>
      <c r="F321" s="382" t="s">
        <v>40</v>
      </c>
      <c r="G321" s="380" t="s">
        <v>970</v>
      </c>
      <c r="H321" s="383" t="s">
        <v>484</v>
      </c>
      <c r="I321" s="565" t="s">
        <v>2016</v>
      </c>
      <c r="J321" s="566" t="str">
        <f>+IF(CARATULA!$M$5=MAPEO!B321,MAPEO!I321,"")</f>
        <v/>
      </c>
      <c r="K321" s="569">
        <v>3</v>
      </c>
    </row>
    <row r="322" spans="1:11" ht="12" x14ac:dyDescent="0.2">
      <c r="A322" s="418" t="s">
        <v>1950</v>
      </c>
      <c r="B322" s="419">
        <v>7511</v>
      </c>
      <c r="C322" s="380" t="s">
        <v>967</v>
      </c>
      <c r="D322" s="381" t="s">
        <v>487</v>
      </c>
      <c r="E322" s="382" t="s">
        <v>969</v>
      </c>
      <c r="F322" s="382" t="s">
        <v>40</v>
      </c>
      <c r="G322" s="380" t="s">
        <v>968</v>
      </c>
      <c r="H322" s="383" t="s">
        <v>484</v>
      </c>
      <c r="I322" s="565" t="s">
        <v>2017</v>
      </c>
      <c r="J322" s="566" t="str">
        <f>+IF(CARATULA!$M$5=MAPEO!B322,MAPEO!I322,"")</f>
        <v/>
      </c>
      <c r="K322" s="569">
        <v>3</v>
      </c>
    </row>
    <row r="323" spans="1:11" ht="12" x14ac:dyDescent="0.2">
      <c r="A323" s="418" t="s">
        <v>1950</v>
      </c>
      <c r="B323" s="419">
        <v>7511</v>
      </c>
      <c r="C323" s="380" t="s">
        <v>967</v>
      </c>
      <c r="D323" s="381" t="s">
        <v>487</v>
      </c>
      <c r="E323" s="382" t="s">
        <v>491</v>
      </c>
      <c r="F323" s="382" t="s">
        <v>40</v>
      </c>
      <c r="G323" s="380" t="s">
        <v>490</v>
      </c>
      <c r="H323" s="383" t="s">
        <v>484</v>
      </c>
      <c r="I323" s="565" t="s">
        <v>2018</v>
      </c>
      <c r="J323" s="566" t="str">
        <f>+IF(CARATULA!$M$5=MAPEO!B323,MAPEO!I323,"")</f>
        <v/>
      </c>
      <c r="K323" s="569">
        <v>3</v>
      </c>
    </row>
    <row r="324" spans="1:11" ht="12" x14ac:dyDescent="0.2">
      <c r="A324" s="418" t="s">
        <v>1950</v>
      </c>
      <c r="B324" s="419">
        <v>7512</v>
      </c>
      <c r="C324" s="380" t="s">
        <v>493</v>
      </c>
      <c r="D324" s="381" t="s">
        <v>487</v>
      </c>
      <c r="E324" s="382" t="s">
        <v>491</v>
      </c>
      <c r="F324" s="382" t="s">
        <v>40</v>
      </c>
      <c r="G324" s="380" t="s">
        <v>490</v>
      </c>
      <c r="H324" s="383" t="s">
        <v>484</v>
      </c>
      <c r="I324" s="565" t="s">
        <v>2018</v>
      </c>
      <c r="J324" s="566" t="str">
        <f>+IF(CARATULA!$M$5=MAPEO!B324,MAPEO!I324,"")</f>
        <v/>
      </c>
      <c r="K324" s="569">
        <v>3</v>
      </c>
    </row>
    <row r="325" spans="1:11" ht="12" x14ac:dyDescent="0.2">
      <c r="A325" s="418" t="s">
        <v>1950</v>
      </c>
      <c r="B325" s="419">
        <v>7513</v>
      </c>
      <c r="C325" s="380" t="s">
        <v>1007</v>
      </c>
      <c r="D325" s="381" t="s">
        <v>487</v>
      </c>
      <c r="E325" s="382" t="s">
        <v>1015</v>
      </c>
      <c r="F325" s="382" t="s">
        <v>40</v>
      </c>
      <c r="G325" s="380" t="s">
        <v>1014</v>
      </c>
      <c r="H325" s="383" t="s">
        <v>484</v>
      </c>
      <c r="I325" s="565" t="s">
        <v>1926</v>
      </c>
      <c r="J325" s="566" t="str">
        <f>+IF(CARATULA!$M$5=MAPEO!B325,MAPEO!I325,"")</f>
        <v/>
      </c>
      <c r="K325" s="569">
        <v>3</v>
      </c>
    </row>
    <row r="326" spans="1:11" ht="12" x14ac:dyDescent="0.2">
      <c r="A326" s="418" t="s">
        <v>1950</v>
      </c>
      <c r="B326" s="419">
        <v>7513</v>
      </c>
      <c r="C326" s="380" t="s">
        <v>1007</v>
      </c>
      <c r="D326" s="381" t="s">
        <v>487</v>
      </c>
      <c r="E326" s="382" t="s">
        <v>1013</v>
      </c>
      <c r="F326" s="382" t="s">
        <v>40</v>
      </c>
      <c r="G326" s="380" t="s">
        <v>1012</v>
      </c>
      <c r="H326" s="383" t="s">
        <v>484</v>
      </c>
      <c r="I326" s="565" t="s">
        <v>2019</v>
      </c>
      <c r="J326" s="566" t="str">
        <f>+IF(CARATULA!$M$5=MAPEO!B326,MAPEO!I326,"")</f>
        <v/>
      </c>
      <c r="K326" s="569">
        <v>3</v>
      </c>
    </row>
    <row r="327" spans="1:11" ht="12" x14ac:dyDescent="0.2">
      <c r="A327" s="418" t="s">
        <v>1950</v>
      </c>
      <c r="B327" s="419">
        <v>7513</v>
      </c>
      <c r="C327" s="380" t="s">
        <v>1007</v>
      </c>
      <c r="D327" s="381" t="s">
        <v>487</v>
      </c>
      <c r="E327" s="382" t="s">
        <v>1011</v>
      </c>
      <c r="F327" s="382" t="s">
        <v>40</v>
      </c>
      <c r="G327" s="380" t="s">
        <v>564</v>
      </c>
      <c r="H327" s="383" t="s">
        <v>484</v>
      </c>
      <c r="I327" s="565" t="s">
        <v>1927</v>
      </c>
      <c r="J327" s="566" t="str">
        <f>+IF(CARATULA!$M$5=MAPEO!B327,MAPEO!I327,"")</f>
        <v/>
      </c>
      <c r="K327" s="569">
        <v>3</v>
      </c>
    </row>
    <row r="328" spans="1:11" ht="12" x14ac:dyDescent="0.2">
      <c r="A328" s="418" t="s">
        <v>1950</v>
      </c>
      <c r="B328" s="419">
        <v>7513</v>
      </c>
      <c r="C328" s="380" t="s">
        <v>1007</v>
      </c>
      <c r="D328" s="381" t="s">
        <v>487</v>
      </c>
      <c r="E328" s="382" t="s">
        <v>1010</v>
      </c>
      <c r="F328" s="382" t="s">
        <v>40</v>
      </c>
      <c r="G328" s="380" t="s">
        <v>557</v>
      </c>
      <c r="H328" s="383" t="s">
        <v>484</v>
      </c>
      <c r="I328" s="565" t="s">
        <v>2020</v>
      </c>
      <c r="J328" s="566" t="str">
        <f>+IF(CARATULA!$M$5=MAPEO!B328,MAPEO!I328,"")</f>
        <v/>
      </c>
      <c r="K328" s="569">
        <v>3</v>
      </c>
    </row>
    <row r="329" spans="1:11" ht="12" x14ac:dyDescent="0.2">
      <c r="A329" s="418" t="s">
        <v>1950</v>
      </c>
      <c r="B329" s="419">
        <v>7513</v>
      </c>
      <c r="C329" s="380" t="s">
        <v>1007</v>
      </c>
      <c r="D329" s="381" t="s">
        <v>487</v>
      </c>
      <c r="E329" s="382" t="s">
        <v>1009</v>
      </c>
      <c r="F329" s="382" t="s">
        <v>40</v>
      </c>
      <c r="G329" s="380" t="s">
        <v>1008</v>
      </c>
      <c r="H329" s="383" t="s">
        <v>484</v>
      </c>
      <c r="I329" s="565" t="s">
        <v>1928</v>
      </c>
      <c r="J329" s="566" t="str">
        <f>+IF(CARATULA!$M$5=MAPEO!B329,MAPEO!I329,"")</f>
        <v/>
      </c>
      <c r="K329" s="569">
        <v>3</v>
      </c>
    </row>
    <row r="330" spans="1:11" ht="12" x14ac:dyDescent="0.2">
      <c r="A330" s="418" t="s">
        <v>1950</v>
      </c>
      <c r="B330" s="419">
        <v>7513</v>
      </c>
      <c r="C330" s="380" t="s">
        <v>1007</v>
      </c>
      <c r="D330" s="381" t="s">
        <v>487</v>
      </c>
      <c r="E330" s="382" t="s">
        <v>1006</v>
      </c>
      <c r="F330" s="382" t="s">
        <v>40</v>
      </c>
      <c r="G330" s="380" t="s">
        <v>1005</v>
      </c>
      <c r="H330" s="383" t="s">
        <v>484</v>
      </c>
      <c r="I330" s="565" t="s">
        <v>2021</v>
      </c>
      <c r="J330" s="566" t="str">
        <f>+IF(CARATULA!$M$5=MAPEO!B330,MAPEO!I330,"")</f>
        <v/>
      </c>
      <c r="K330" s="569">
        <v>3</v>
      </c>
    </row>
    <row r="331" spans="1:11" ht="12" x14ac:dyDescent="0.2">
      <c r="A331" s="418" t="s">
        <v>1950</v>
      </c>
      <c r="B331" s="419">
        <v>7514</v>
      </c>
      <c r="C331" s="380" t="s">
        <v>1044</v>
      </c>
      <c r="D331" s="381" t="s">
        <v>487</v>
      </c>
      <c r="E331" s="382" t="s">
        <v>1059</v>
      </c>
      <c r="F331" s="382" t="s">
        <v>40</v>
      </c>
      <c r="G331" s="380" t="s">
        <v>1058</v>
      </c>
      <c r="H331" s="383" t="s">
        <v>484</v>
      </c>
      <c r="I331" s="565" t="s">
        <v>1923</v>
      </c>
      <c r="J331" s="566" t="str">
        <f>+IF(CARATULA!$M$5=MAPEO!B331,MAPEO!I331,"")</f>
        <v/>
      </c>
      <c r="K331" s="569">
        <v>3</v>
      </c>
    </row>
    <row r="332" spans="1:11" ht="12" x14ac:dyDescent="0.2">
      <c r="A332" s="418" t="s">
        <v>1950</v>
      </c>
      <c r="B332" s="419">
        <v>7514</v>
      </c>
      <c r="C332" s="380" t="s">
        <v>1044</v>
      </c>
      <c r="D332" s="381" t="s">
        <v>487</v>
      </c>
      <c r="E332" s="382" t="s">
        <v>1057</v>
      </c>
      <c r="F332" s="382" t="s">
        <v>40</v>
      </c>
      <c r="G332" s="380" t="s">
        <v>1056</v>
      </c>
      <c r="H332" s="383" t="s">
        <v>484</v>
      </c>
      <c r="I332" s="565" t="s">
        <v>1925</v>
      </c>
      <c r="J332" s="566" t="str">
        <f>+IF(CARATULA!$M$5=MAPEO!B332,MAPEO!I332,"")</f>
        <v/>
      </c>
      <c r="K332" s="569">
        <v>3</v>
      </c>
    </row>
    <row r="333" spans="1:11" ht="12" x14ac:dyDescent="0.2">
      <c r="A333" s="418" t="s">
        <v>1950</v>
      </c>
      <c r="B333" s="419">
        <v>7514</v>
      </c>
      <c r="C333" s="380" t="s">
        <v>1044</v>
      </c>
      <c r="D333" s="381" t="s">
        <v>487</v>
      </c>
      <c r="E333" s="382" t="s">
        <v>1055</v>
      </c>
      <c r="F333" s="382" t="s">
        <v>40</v>
      </c>
      <c r="G333" s="380" t="s">
        <v>654</v>
      </c>
      <c r="H333" s="383" t="s">
        <v>484</v>
      </c>
      <c r="I333" s="565" t="s">
        <v>2022</v>
      </c>
      <c r="J333" s="566" t="str">
        <f>+IF(CARATULA!$M$5=MAPEO!B333,MAPEO!I333,"")</f>
        <v/>
      </c>
      <c r="K333" s="569">
        <v>3</v>
      </c>
    </row>
    <row r="334" spans="1:11" ht="12" x14ac:dyDescent="0.2">
      <c r="A334" s="418" t="s">
        <v>1950</v>
      </c>
      <c r="B334" s="419">
        <v>7514</v>
      </c>
      <c r="C334" s="380" t="s">
        <v>1044</v>
      </c>
      <c r="D334" s="381" t="s">
        <v>487</v>
      </c>
      <c r="E334" s="382" t="s">
        <v>1054</v>
      </c>
      <c r="F334" s="382" t="s">
        <v>40</v>
      </c>
      <c r="G334" s="380" t="s">
        <v>1053</v>
      </c>
      <c r="H334" s="383" t="s">
        <v>484</v>
      </c>
      <c r="I334" s="565" t="s">
        <v>1929</v>
      </c>
      <c r="J334" s="566" t="str">
        <f>+IF(CARATULA!$M$5=MAPEO!B334,MAPEO!I334,"")</f>
        <v/>
      </c>
      <c r="K334" s="569">
        <v>3</v>
      </c>
    </row>
    <row r="335" spans="1:11" ht="12" x14ac:dyDescent="0.2">
      <c r="A335" s="418" t="s">
        <v>1950</v>
      </c>
      <c r="B335" s="419">
        <v>7514</v>
      </c>
      <c r="C335" s="380" t="s">
        <v>1044</v>
      </c>
      <c r="D335" s="381" t="s">
        <v>487</v>
      </c>
      <c r="E335" s="382" t="s">
        <v>1052</v>
      </c>
      <c r="F335" s="382" t="s">
        <v>40</v>
      </c>
      <c r="G335" s="380" t="s">
        <v>1051</v>
      </c>
      <c r="H335" s="383" t="s">
        <v>484</v>
      </c>
      <c r="I335" s="565" t="s">
        <v>1930</v>
      </c>
      <c r="J335" s="566" t="str">
        <f>+IF(CARATULA!$M$5=MAPEO!B335,MAPEO!I335,"")</f>
        <v/>
      </c>
      <c r="K335" s="569">
        <v>3</v>
      </c>
    </row>
    <row r="336" spans="1:11" ht="12" x14ac:dyDescent="0.2">
      <c r="A336" s="418" t="s">
        <v>1950</v>
      </c>
      <c r="B336" s="419">
        <v>7514</v>
      </c>
      <c r="C336" s="380" t="s">
        <v>1044</v>
      </c>
      <c r="D336" s="381" t="s">
        <v>487</v>
      </c>
      <c r="E336" s="382" t="s">
        <v>1050</v>
      </c>
      <c r="F336" s="382" t="s">
        <v>40</v>
      </c>
      <c r="G336" s="380" t="s">
        <v>1049</v>
      </c>
      <c r="H336" s="383" t="s">
        <v>484</v>
      </c>
      <c r="I336" s="565" t="s">
        <v>1931</v>
      </c>
      <c r="J336" s="566" t="str">
        <f>+IF(CARATULA!$M$5=MAPEO!B336,MAPEO!I336,"")</f>
        <v/>
      </c>
      <c r="K336" s="569">
        <v>3</v>
      </c>
    </row>
    <row r="337" spans="1:11" ht="12" x14ac:dyDescent="0.2">
      <c r="A337" s="418" t="s">
        <v>1950</v>
      </c>
      <c r="B337" s="419">
        <v>7514</v>
      </c>
      <c r="C337" s="380" t="s">
        <v>1044</v>
      </c>
      <c r="D337" s="381" t="s">
        <v>487</v>
      </c>
      <c r="E337" s="382" t="s">
        <v>1048</v>
      </c>
      <c r="F337" s="382" t="s">
        <v>40</v>
      </c>
      <c r="G337" s="380" t="s">
        <v>1047</v>
      </c>
      <c r="H337" s="383" t="s">
        <v>484</v>
      </c>
      <c r="I337" s="565" t="s">
        <v>1932</v>
      </c>
      <c r="J337" s="566" t="str">
        <f>+IF(CARATULA!$M$5=MAPEO!B337,MAPEO!I337,"")</f>
        <v/>
      </c>
      <c r="K337" s="569">
        <v>3</v>
      </c>
    </row>
    <row r="338" spans="1:11" ht="12" x14ac:dyDescent="0.2">
      <c r="A338" s="418" t="s">
        <v>1950</v>
      </c>
      <c r="B338" s="419">
        <v>7514</v>
      </c>
      <c r="C338" s="380" t="s">
        <v>1044</v>
      </c>
      <c r="D338" s="381" t="s">
        <v>487</v>
      </c>
      <c r="E338" s="382" t="s">
        <v>1046</v>
      </c>
      <c r="F338" s="382" t="s">
        <v>40</v>
      </c>
      <c r="G338" s="380" t="s">
        <v>1045</v>
      </c>
      <c r="H338" s="383" t="s">
        <v>484</v>
      </c>
      <c r="I338" s="565" t="s">
        <v>1933</v>
      </c>
      <c r="J338" s="566" t="str">
        <f>+IF(CARATULA!$M$5=MAPEO!B338,MAPEO!I338,"")</f>
        <v/>
      </c>
      <c r="K338" s="569">
        <v>3</v>
      </c>
    </row>
    <row r="339" spans="1:11" ht="12" x14ac:dyDescent="0.2">
      <c r="A339" s="418" t="s">
        <v>1950</v>
      </c>
      <c r="B339" s="419">
        <v>7514</v>
      </c>
      <c r="C339" s="380" t="s">
        <v>1044</v>
      </c>
      <c r="D339" s="381" t="s">
        <v>487</v>
      </c>
      <c r="E339" s="382" t="s">
        <v>1043</v>
      </c>
      <c r="F339" s="382" t="s">
        <v>40</v>
      </c>
      <c r="G339" s="380" t="s">
        <v>1042</v>
      </c>
      <c r="H339" s="383" t="s">
        <v>484</v>
      </c>
      <c r="I339" s="565" t="s">
        <v>1934</v>
      </c>
      <c r="J339" s="566" t="str">
        <f>+IF(CARATULA!$M$5=MAPEO!B339,MAPEO!I339,"")</f>
        <v/>
      </c>
      <c r="K339" s="569">
        <v>3</v>
      </c>
    </row>
    <row r="340" spans="1:11" ht="12" x14ac:dyDescent="0.2">
      <c r="A340" s="418" t="s">
        <v>1950</v>
      </c>
      <c r="B340" s="419">
        <v>7521</v>
      </c>
      <c r="C340" s="380" t="s">
        <v>492</v>
      </c>
      <c r="D340" s="381" t="s">
        <v>487</v>
      </c>
      <c r="E340" s="382" t="s">
        <v>491</v>
      </c>
      <c r="F340" s="382" t="s">
        <v>40</v>
      </c>
      <c r="G340" s="380" t="s">
        <v>490</v>
      </c>
      <c r="H340" s="383" t="s">
        <v>484</v>
      </c>
      <c r="I340" s="565" t="s">
        <v>2018</v>
      </c>
      <c r="J340" s="566" t="str">
        <f>+IF(CARATULA!$M$5=MAPEO!B340,MAPEO!I340,"")</f>
        <v/>
      </c>
      <c r="K340" s="569">
        <v>3</v>
      </c>
    </row>
    <row r="341" spans="1:11" ht="12" x14ac:dyDescent="0.2">
      <c r="A341" s="418" t="s">
        <v>1950</v>
      </c>
      <c r="B341" s="419">
        <v>7522</v>
      </c>
      <c r="C341" s="380" t="s">
        <v>489</v>
      </c>
      <c r="D341" s="381" t="s">
        <v>487</v>
      </c>
      <c r="E341" s="382" t="s">
        <v>486</v>
      </c>
      <c r="F341" s="382" t="s">
        <v>40</v>
      </c>
      <c r="G341" s="380" t="s">
        <v>485</v>
      </c>
      <c r="H341" s="383" t="s">
        <v>484</v>
      </c>
      <c r="I341" s="565" t="s">
        <v>1924</v>
      </c>
      <c r="J341" s="566" t="str">
        <f>+IF(CARATULA!$M$5=MAPEO!B341,MAPEO!I341,"")</f>
        <v/>
      </c>
      <c r="K341" s="569">
        <v>3</v>
      </c>
    </row>
    <row r="342" spans="1:11" ht="12" x14ac:dyDescent="0.2">
      <c r="A342" s="418" t="s">
        <v>1950</v>
      </c>
      <c r="B342" s="419">
        <v>7523</v>
      </c>
      <c r="C342" s="380" t="s">
        <v>488</v>
      </c>
      <c r="D342" s="381" t="s">
        <v>487</v>
      </c>
      <c r="E342" s="382" t="s">
        <v>486</v>
      </c>
      <c r="F342" s="382" t="s">
        <v>40</v>
      </c>
      <c r="G342" s="380" t="s">
        <v>485</v>
      </c>
      <c r="H342" s="383" t="s">
        <v>484</v>
      </c>
      <c r="I342" s="565" t="s">
        <v>1924</v>
      </c>
      <c r="J342" s="566" t="str">
        <f>+IF(CARATULA!$M$5=MAPEO!B342,MAPEO!I342,"")</f>
        <v/>
      </c>
      <c r="K342" s="569">
        <v>3</v>
      </c>
    </row>
    <row r="343" spans="1:11" ht="12" x14ac:dyDescent="0.2">
      <c r="A343" s="418" t="s">
        <v>1950</v>
      </c>
      <c r="B343" s="419">
        <v>7530</v>
      </c>
      <c r="C343" s="380" t="s">
        <v>907</v>
      </c>
      <c r="D343" s="381" t="s">
        <v>487</v>
      </c>
      <c r="E343" s="382" t="s">
        <v>909</v>
      </c>
      <c r="F343" s="382" t="s">
        <v>40</v>
      </c>
      <c r="G343" s="380" t="s">
        <v>908</v>
      </c>
      <c r="H343" s="383" t="s">
        <v>484</v>
      </c>
      <c r="I343" s="565" t="s">
        <v>1921</v>
      </c>
      <c r="J343" s="566" t="str">
        <f>+IF(CARATULA!$M$5=MAPEO!B343,MAPEO!I343,"")</f>
        <v/>
      </c>
      <c r="K343" s="569">
        <v>3</v>
      </c>
    </row>
    <row r="344" spans="1:11" ht="12" x14ac:dyDescent="0.2">
      <c r="A344" s="418" t="s">
        <v>1950</v>
      </c>
      <c r="B344" s="419">
        <v>7530</v>
      </c>
      <c r="C344" s="380" t="s">
        <v>907</v>
      </c>
      <c r="D344" s="381" t="s">
        <v>487</v>
      </c>
      <c r="E344" s="382" t="s">
        <v>906</v>
      </c>
      <c r="F344" s="382" t="s">
        <v>40</v>
      </c>
      <c r="G344" s="380" t="s">
        <v>905</v>
      </c>
      <c r="H344" s="383" t="s">
        <v>484</v>
      </c>
      <c r="I344" s="565" t="s">
        <v>1922</v>
      </c>
      <c r="J344" s="566" t="str">
        <f>+IF(CARATULA!$M$5=MAPEO!B344,MAPEO!I344,"")</f>
        <v/>
      </c>
      <c r="K344" s="569">
        <v>3</v>
      </c>
    </row>
    <row r="345" spans="1:11" ht="12" x14ac:dyDescent="0.2">
      <c r="A345" s="418" t="s">
        <v>1945</v>
      </c>
      <c r="B345" s="419">
        <v>8010</v>
      </c>
      <c r="C345" s="380" t="s">
        <v>901</v>
      </c>
      <c r="D345" s="381" t="s">
        <v>476</v>
      </c>
      <c r="E345" s="382" t="s">
        <v>904</v>
      </c>
      <c r="F345" s="382" t="s">
        <v>40</v>
      </c>
      <c r="G345" s="380" t="s">
        <v>903</v>
      </c>
      <c r="H345" s="383" t="s">
        <v>405</v>
      </c>
      <c r="I345" s="565" t="s">
        <v>2023</v>
      </c>
      <c r="J345" s="566" t="str">
        <f>+IF(CARATULA!$M$5=MAPEO!B345,MAPEO!I345,"")</f>
        <v/>
      </c>
      <c r="K345" s="569">
        <v>3</v>
      </c>
    </row>
    <row r="346" spans="1:11" ht="12" x14ac:dyDescent="0.2">
      <c r="A346" s="418" t="s">
        <v>1945</v>
      </c>
      <c r="B346" s="419">
        <v>8010</v>
      </c>
      <c r="C346" s="380" t="s">
        <v>901</v>
      </c>
      <c r="D346" s="381" t="s">
        <v>476</v>
      </c>
      <c r="E346" s="382" t="s">
        <v>902</v>
      </c>
      <c r="F346" s="382" t="s">
        <v>40</v>
      </c>
      <c r="G346" s="380" t="s">
        <v>901</v>
      </c>
      <c r="H346" s="383" t="s">
        <v>405</v>
      </c>
      <c r="I346" s="565" t="s">
        <v>1897</v>
      </c>
      <c r="J346" s="566" t="str">
        <f>+IF(CARATULA!$M$5=MAPEO!B346,MAPEO!I346,"")</f>
        <v/>
      </c>
      <c r="K346" s="569">
        <v>3</v>
      </c>
    </row>
    <row r="347" spans="1:11" ht="12" x14ac:dyDescent="0.2">
      <c r="A347" s="418" t="s">
        <v>1945</v>
      </c>
      <c r="B347" s="419">
        <v>8021</v>
      </c>
      <c r="C347" s="380" t="s">
        <v>483</v>
      </c>
      <c r="D347" s="381" t="s">
        <v>476</v>
      </c>
      <c r="E347" s="382" t="s">
        <v>482</v>
      </c>
      <c r="F347" s="382" t="s">
        <v>40</v>
      </c>
      <c r="G347" s="380" t="s">
        <v>481</v>
      </c>
      <c r="H347" s="383" t="s">
        <v>405</v>
      </c>
      <c r="I347" s="565" t="s">
        <v>1898</v>
      </c>
      <c r="J347" s="566" t="str">
        <f>+IF(CARATULA!$M$5=MAPEO!B347,MAPEO!I347,"")</f>
        <v/>
      </c>
      <c r="K347" s="569">
        <v>3</v>
      </c>
    </row>
    <row r="348" spans="1:11" ht="12" x14ac:dyDescent="0.2">
      <c r="A348" s="418" t="s">
        <v>1945</v>
      </c>
      <c r="B348" s="419">
        <v>8022</v>
      </c>
      <c r="C348" s="380" t="s">
        <v>480</v>
      </c>
      <c r="D348" s="381" t="s">
        <v>476</v>
      </c>
      <c r="E348" s="382" t="s">
        <v>479</v>
      </c>
      <c r="F348" s="382" t="s">
        <v>40</v>
      </c>
      <c r="G348" s="380" t="s">
        <v>478</v>
      </c>
      <c r="H348" s="383" t="s">
        <v>405</v>
      </c>
      <c r="I348" s="565" t="s">
        <v>2024</v>
      </c>
      <c r="J348" s="566" t="str">
        <f>+IF(CARATULA!$M$5=MAPEO!B348,MAPEO!I348,"")</f>
        <v/>
      </c>
      <c r="K348" s="569">
        <v>3</v>
      </c>
    </row>
    <row r="349" spans="1:11" ht="12" x14ac:dyDescent="0.2">
      <c r="A349" s="418" t="s">
        <v>1945</v>
      </c>
      <c r="B349" s="419">
        <v>8030</v>
      </c>
      <c r="C349" s="380" t="s">
        <v>477</v>
      </c>
      <c r="D349" s="381" t="s">
        <v>476</v>
      </c>
      <c r="E349" s="382" t="s">
        <v>475</v>
      </c>
      <c r="F349" s="382" t="s">
        <v>40</v>
      </c>
      <c r="G349" s="380" t="s">
        <v>474</v>
      </c>
      <c r="H349" s="383" t="s">
        <v>405</v>
      </c>
      <c r="I349" s="565" t="s">
        <v>1899</v>
      </c>
      <c r="J349" s="566" t="str">
        <f>+IF(CARATULA!$M$5=MAPEO!B349,MAPEO!I349,"")</f>
        <v/>
      </c>
      <c r="K349" s="569">
        <v>3</v>
      </c>
    </row>
    <row r="350" spans="1:11" ht="12" x14ac:dyDescent="0.2">
      <c r="A350" s="418" t="s">
        <v>1945</v>
      </c>
      <c r="B350" s="419">
        <v>8090</v>
      </c>
      <c r="C350" s="380" t="s">
        <v>898</v>
      </c>
      <c r="D350" s="381" t="s">
        <v>476</v>
      </c>
      <c r="E350" s="382" t="s">
        <v>900</v>
      </c>
      <c r="F350" s="382" t="s">
        <v>40</v>
      </c>
      <c r="G350" s="380" t="s">
        <v>899</v>
      </c>
      <c r="H350" s="383" t="s">
        <v>405</v>
      </c>
      <c r="I350" s="565" t="s">
        <v>1900</v>
      </c>
      <c r="J350" s="566" t="str">
        <f>+IF(CARATULA!$M$5=MAPEO!B350,MAPEO!I350,"")</f>
        <v/>
      </c>
      <c r="K350" s="569">
        <v>3</v>
      </c>
    </row>
    <row r="351" spans="1:11" ht="12" x14ac:dyDescent="0.2">
      <c r="A351" s="418" t="s">
        <v>1945</v>
      </c>
      <c r="B351" s="419">
        <v>8090</v>
      </c>
      <c r="C351" s="380" t="s">
        <v>898</v>
      </c>
      <c r="D351" s="381" t="s">
        <v>476</v>
      </c>
      <c r="E351" s="382" t="s">
        <v>897</v>
      </c>
      <c r="F351" s="382" t="s">
        <v>40</v>
      </c>
      <c r="G351" s="380" t="s">
        <v>896</v>
      </c>
      <c r="H351" s="383" t="s">
        <v>405</v>
      </c>
      <c r="I351" s="565" t="s">
        <v>1901</v>
      </c>
      <c r="J351" s="566" t="str">
        <f>+IF(CARATULA!$M$5=MAPEO!B351,MAPEO!I351,"")</f>
        <v/>
      </c>
      <c r="K351" s="569">
        <v>3</v>
      </c>
    </row>
    <row r="352" spans="1:11" ht="12" x14ac:dyDescent="0.2">
      <c r="A352" s="418" t="s">
        <v>1947</v>
      </c>
      <c r="B352" s="419">
        <v>8511</v>
      </c>
      <c r="C352" s="380" t="s">
        <v>473</v>
      </c>
      <c r="D352" s="381" t="s">
        <v>408</v>
      </c>
      <c r="E352" s="382" t="s">
        <v>471</v>
      </c>
      <c r="F352" s="382" t="s">
        <v>40</v>
      </c>
      <c r="G352" s="380" t="s">
        <v>470</v>
      </c>
      <c r="H352" s="383" t="s">
        <v>405</v>
      </c>
      <c r="I352" s="565" t="s">
        <v>1903</v>
      </c>
      <c r="J352" s="566" t="str">
        <f>+IF(CARATULA!$M$5=MAPEO!B352,MAPEO!I352,"")</f>
        <v/>
      </c>
      <c r="K352" s="569">
        <v>3</v>
      </c>
    </row>
    <row r="353" spans="1:15" ht="12" x14ac:dyDescent="0.2">
      <c r="A353" s="418" t="s">
        <v>1947</v>
      </c>
      <c r="B353" s="419">
        <v>8512</v>
      </c>
      <c r="C353" s="380" t="s">
        <v>472</v>
      </c>
      <c r="D353" s="381" t="s">
        <v>408</v>
      </c>
      <c r="E353" s="382" t="s">
        <v>471</v>
      </c>
      <c r="F353" s="382" t="s">
        <v>40</v>
      </c>
      <c r="G353" s="380" t="s">
        <v>470</v>
      </c>
      <c r="H353" s="383" t="s">
        <v>405</v>
      </c>
      <c r="I353" s="565" t="s">
        <v>1903</v>
      </c>
      <c r="J353" s="566" t="str">
        <f>+IF(CARATULA!$M$5=MAPEO!B353,MAPEO!I353,"")</f>
        <v/>
      </c>
      <c r="K353" s="569">
        <v>3</v>
      </c>
    </row>
    <row r="354" spans="1:15" ht="12" x14ac:dyDescent="0.2">
      <c r="A354" s="418" t="s">
        <v>1947</v>
      </c>
      <c r="B354" s="419">
        <v>8519</v>
      </c>
      <c r="C354" s="380" t="s">
        <v>948</v>
      </c>
      <c r="D354" s="381" t="s">
        <v>408</v>
      </c>
      <c r="E354" s="382" t="s">
        <v>952</v>
      </c>
      <c r="F354" s="382" t="s">
        <v>40</v>
      </c>
      <c r="G354" s="380" t="s">
        <v>951</v>
      </c>
      <c r="H354" s="383" t="s">
        <v>405</v>
      </c>
      <c r="I354" s="565" t="s">
        <v>1904</v>
      </c>
      <c r="J354" s="566" t="str">
        <f>+IF(CARATULA!$M$5=MAPEO!B354,MAPEO!I354,"")</f>
        <v/>
      </c>
      <c r="K354" s="569">
        <v>3</v>
      </c>
    </row>
    <row r="355" spans="1:15" ht="12" x14ac:dyDescent="0.2">
      <c r="A355" s="418" t="s">
        <v>1947</v>
      </c>
      <c r="B355" s="419">
        <v>8519</v>
      </c>
      <c r="C355" s="380" t="s">
        <v>948</v>
      </c>
      <c r="D355" s="381" t="s">
        <v>408</v>
      </c>
      <c r="E355" s="382" t="s">
        <v>950</v>
      </c>
      <c r="F355" s="382" t="s">
        <v>40</v>
      </c>
      <c r="G355" s="380" t="s">
        <v>949</v>
      </c>
      <c r="H355" s="383" t="s">
        <v>405</v>
      </c>
      <c r="I355" s="565" t="s">
        <v>1905</v>
      </c>
      <c r="J355" s="566" t="str">
        <f>+IF(CARATULA!$M$5=MAPEO!B355,MAPEO!I355,"")</f>
        <v/>
      </c>
      <c r="K355" s="569">
        <v>3</v>
      </c>
    </row>
    <row r="356" spans="1:15" ht="12" x14ac:dyDescent="0.2">
      <c r="A356" s="418" t="s">
        <v>1947</v>
      </c>
      <c r="B356" s="419">
        <v>8519</v>
      </c>
      <c r="C356" s="380" t="s">
        <v>948</v>
      </c>
      <c r="D356" s="381" t="s">
        <v>408</v>
      </c>
      <c r="E356" s="382" t="s">
        <v>947</v>
      </c>
      <c r="F356" s="382" t="s">
        <v>40</v>
      </c>
      <c r="G356" s="380" t="s">
        <v>946</v>
      </c>
      <c r="H356" s="383" t="s">
        <v>405</v>
      </c>
      <c r="I356" s="565" t="s">
        <v>2025</v>
      </c>
      <c r="J356" s="566" t="str">
        <f>+IF(CARATULA!$M$5=MAPEO!B356,MAPEO!I356,"")</f>
        <v/>
      </c>
      <c r="K356" s="569">
        <v>3</v>
      </c>
    </row>
    <row r="357" spans="1:15" ht="12" x14ac:dyDescent="0.2">
      <c r="A357" s="418" t="s">
        <v>1947</v>
      </c>
      <c r="B357" s="419">
        <v>8520</v>
      </c>
      <c r="C357" s="380" t="s">
        <v>469</v>
      </c>
      <c r="D357" s="381" t="s">
        <v>408</v>
      </c>
      <c r="E357" s="382" t="s">
        <v>468</v>
      </c>
      <c r="F357" s="382" t="s">
        <v>40</v>
      </c>
      <c r="G357" s="380" t="s">
        <v>467</v>
      </c>
      <c r="H357" s="383" t="s">
        <v>405</v>
      </c>
      <c r="I357" s="565" t="s">
        <v>1906</v>
      </c>
      <c r="J357" s="566" t="str">
        <f>+IF(CARATULA!$M$5=MAPEO!B357,MAPEO!I357,"")</f>
        <v/>
      </c>
      <c r="K357" s="569">
        <v>3</v>
      </c>
    </row>
    <row r="358" spans="1:15" ht="12" x14ac:dyDescent="0.2">
      <c r="A358" s="418" t="s">
        <v>1946</v>
      </c>
      <c r="B358" s="419">
        <v>8531</v>
      </c>
      <c r="C358" s="380" t="s">
        <v>466</v>
      </c>
      <c r="D358" s="381" t="s">
        <v>408</v>
      </c>
      <c r="E358" s="382" t="s">
        <v>455</v>
      </c>
      <c r="F358" s="382" t="s">
        <v>40</v>
      </c>
      <c r="G358" s="380" t="s">
        <v>454</v>
      </c>
      <c r="H358" s="383" t="s">
        <v>405</v>
      </c>
      <c r="I358" s="565" t="s">
        <v>2026</v>
      </c>
      <c r="J358" s="566" t="str">
        <f>+IF(CARATULA!$M$5=MAPEO!B358,MAPEO!I358,"")</f>
        <v/>
      </c>
      <c r="K358" s="569">
        <v>3</v>
      </c>
    </row>
    <row r="359" spans="1:15" ht="12" x14ac:dyDescent="0.2">
      <c r="A359" s="418" t="s">
        <v>1946</v>
      </c>
      <c r="B359" s="419">
        <v>8532</v>
      </c>
      <c r="C359" s="380" t="s">
        <v>465</v>
      </c>
      <c r="D359" s="381" t="s">
        <v>408</v>
      </c>
      <c r="E359" s="382" t="s">
        <v>455</v>
      </c>
      <c r="F359" s="382" t="s">
        <v>40</v>
      </c>
      <c r="G359" s="380" t="s">
        <v>454</v>
      </c>
      <c r="H359" s="383" t="s">
        <v>405</v>
      </c>
      <c r="I359" s="565" t="s">
        <v>2026</v>
      </c>
      <c r="J359" s="566" t="str">
        <f>+IF(CARATULA!$M$5=MAPEO!B359,MAPEO!I359,"")</f>
        <v/>
      </c>
      <c r="K359" s="569">
        <v>3</v>
      </c>
    </row>
    <row r="360" spans="1:15" ht="12" x14ac:dyDescent="0.2">
      <c r="A360" s="418" t="s">
        <v>1946</v>
      </c>
      <c r="B360" s="419">
        <v>9000</v>
      </c>
      <c r="C360" s="380" t="s">
        <v>464</v>
      </c>
      <c r="D360" s="381" t="s">
        <v>408</v>
      </c>
      <c r="E360" s="382" t="s">
        <v>463</v>
      </c>
      <c r="F360" s="382" t="s">
        <v>40</v>
      </c>
      <c r="G360" s="380" t="s">
        <v>462</v>
      </c>
      <c r="H360" s="383" t="s">
        <v>405</v>
      </c>
      <c r="I360" s="565" t="s">
        <v>1908</v>
      </c>
      <c r="J360" s="566" t="str">
        <f>+IF(CARATULA!$M$5=MAPEO!B360,MAPEO!I360,"")</f>
        <v/>
      </c>
      <c r="K360" s="569">
        <v>3</v>
      </c>
    </row>
    <row r="361" spans="1:15" ht="12" x14ac:dyDescent="0.2">
      <c r="A361" s="418" t="s">
        <v>1946</v>
      </c>
      <c r="B361" s="419">
        <v>9111</v>
      </c>
      <c r="C361" s="380" t="s">
        <v>461</v>
      </c>
      <c r="D361" s="381" t="s">
        <v>408</v>
      </c>
      <c r="E361" s="382" t="s">
        <v>455</v>
      </c>
      <c r="F361" s="382" t="s">
        <v>40</v>
      </c>
      <c r="G361" s="380" t="s">
        <v>454</v>
      </c>
      <c r="H361" s="383" t="s">
        <v>405</v>
      </c>
      <c r="I361" s="565" t="s">
        <v>2026</v>
      </c>
      <c r="J361" s="566" t="str">
        <f>+IF(CARATULA!$M$5=MAPEO!B361,MAPEO!I361,"")</f>
        <v/>
      </c>
      <c r="K361" s="569">
        <v>3</v>
      </c>
    </row>
    <row r="362" spans="1:15" ht="12" x14ac:dyDescent="0.2">
      <c r="A362" s="418" t="s">
        <v>1946</v>
      </c>
      <c r="B362" s="419">
        <v>9112</v>
      </c>
      <c r="C362" s="380" t="s">
        <v>460</v>
      </c>
      <c r="D362" s="381" t="s">
        <v>408</v>
      </c>
      <c r="E362" s="382" t="s">
        <v>455</v>
      </c>
      <c r="F362" s="382" t="s">
        <v>40</v>
      </c>
      <c r="G362" s="380" t="s">
        <v>454</v>
      </c>
      <c r="H362" s="383" t="s">
        <v>405</v>
      </c>
      <c r="I362" s="565" t="s">
        <v>2026</v>
      </c>
      <c r="J362" s="566" t="str">
        <f>+IF(CARATULA!$M$5=MAPEO!B362,MAPEO!I362,"")</f>
        <v/>
      </c>
      <c r="K362" s="569">
        <v>3</v>
      </c>
    </row>
    <row r="363" spans="1:15" s="421" customFormat="1" ht="12" x14ac:dyDescent="0.2">
      <c r="A363" s="418" t="s">
        <v>1946</v>
      </c>
      <c r="B363" s="419">
        <v>9120</v>
      </c>
      <c r="C363" s="380" t="s">
        <v>459</v>
      </c>
      <c r="D363" s="381" t="s">
        <v>408</v>
      </c>
      <c r="E363" s="382" t="s">
        <v>455</v>
      </c>
      <c r="F363" s="382" t="s">
        <v>40</v>
      </c>
      <c r="G363" s="380" t="s">
        <v>454</v>
      </c>
      <c r="H363" s="383" t="s">
        <v>405</v>
      </c>
      <c r="I363" s="565" t="s">
        <v>2026</v>
      </c>
      <c r="J363" s="566" t="str">
        <f>+IF(CARATULA!$M$5=MAPEO!B363,MAPEO!I363,"")</f>
        <v/>
      </c>
      <c r="K363" s="569">
        <v>3</v>
      </c>
      <c r="L363" s="571"/>
      <c r="M363" s="566"/>
      <c r="N363" s="566"/>
      <c r="O363" s="420"/>
    </row>
    <row r="364" spans="1:15" ht="12" x14ac:dyDescent="0.2">
      <c r="A364" s="418" t="s">
        <v>1946</v>
      </c>
      <c r="B364" s="419">
        <v>9191</v>
      </c>
      <c r="C364" s="380" t="s">
        <v>458</v>
      </c>
      <c r="D364" s="381" t="s">
        <v>408</v>
      </c>
      <c r="E364" s="382" t="s">
        <v>455</v>
      </c>
      <c r="F364" s="382" t="s">
        <v>40</v>
      </c>
      <c r="G364" s="380" t="s">
        <v>454</v>
      </c>
      <c r="H364" s="383" t="s">
        <v>405</v>
      </c>
      <c r="I364" s="565" t="s">
        <v>2026</v>
      </c>
      <c r="J364" s="566" t="str">
        <f>+IF(CARATULA!$M$5=MAPEO!B364,MAPEO!I364,"")</f>
        <v/>
      </c>
      <c r="K364" s="569">
        <v>3</v>
      </c>
    </row>
    <row r="365" spans="1:15" ht="12" x14ac:dyDescent="0.2">
      <c r="A365" s="418" t="s">
        <v>1946</v>
      </c>
      <c r="B365" s="419">
        <v>9192</v>
      </c>
      <c r="C365" s="380" t="s">
        <v>457</v>
      </c>
      <c r="D365" s="381" t="s">
        <v>408</v>
      </c>
      <c r="E365" s="382" t="s">
        <v>455</v>
      </c>
      <c r="F365" s="382" t="s">
        <v>40</v>
      </c>
      <c r="G365" s="380" t="s">
        <v>454</v>
      </c>
      <c r="H365" s="383" t="s">
        <v>405</v>
      </c>
      <c r="I365" s="565" t="s">
        <v>2026</v>
      </c>
      <c r="J365" s="566" t="str">
        <f>+IF(CARATULA!$M$5=MAPEO!B365,MAPEO!I365,"")</f>
        <v/>
      </c>
      <c r="K365" s="569">
        <v>3</v>
      </c>
    </row>
    <row r="366" spans="1:15" ht="12" x14ac:dyDescent="0.2">
      <c r="A366" s="418" t="s">
        <v>1946</v>
      </c>
      <c r="B366" s="419">
        <v>9199</v>
      </c>
      <c r="C366" s="380" t="s">
        <v>456</v>
      </c>
      <c r="D366" s="381" t="s">
        <v>408</v>
      </c>
      <c r="E366" s="382" t="s">
        <v>455</v>
      </c>
      <c r="F366" s="382" t="s">
        <v>40</v>
      </c>
      <c r="G366" s="380" t="s">
        <v>454</v>
      </c>
      <c r="H366" s="383" t="s">
        <v>405</v>
      </c>
      <c r="I366" s="565" t="s">
        <v>2026</v>
      </c>
      <c r="J366" s="566" t="str">
        <f>+IF(CARATULA!$M$5=MAPEO!B366,MAPEO!I366,"")</f>
        <v/>
      </c>
      <c r="K366" s="569">
        <v>3</v>
      </c>
    </row>
    <row r="367" spans="1:15" ht="12" x14ac:dyDescent="0.2">
      <c r="A367" s="418" t="s">
        <v>1946</v>
      </c>
      <c r="B367" s="419">
        <v>9211</v>
      </c>
      <c r="C367" s="380" t="s">
        <v>453</v>
      </c>
      <c r="D367" s="381" t="s">
        <v>408</v>
      </c>
      <c r="E367" s="382" t="s">
        <v>447</v>
      </c>
      <c r="F367" s="382" t="s">
        <v>40</v>
      </c>
      <c r="G367" s="380" t="s">
        <v>446</v>
      </c>
      <c r="H367" s="383" t="s">
        <v>405</v>
      </c>
      <c r="I367" s="565" t="s">
        <v>2027</v>
      </c>
      <c r="J367" s="566" t="str">
        <f>+IF(CARATULA!$M$5=MAPEO!B367,MAPEO!I367,"")</f>
        <v/>
      </c>
      <c r="K367" s="569">
        <v>3</v>
      </c>
    </row>
    <row r="368" spans="1:15" ht="12" x14ac:dyDescent="0.2">
      <c r="A368" s="418" t="s">
        <v>1946</v>
      </c>
      <c r="B368" s="419">
        <v>9212</v>
      </c>
      <c r="C368" s="380" t="s">
        <v>452</v>
      </c>
      <c r="D368" s="381" t="s">
        <v>408</v>
      </c>
      <c r="E368" s="382" t="s">
        <v>447</v>
      </c>
      <c r="F368" s="382" t="s">
        <v>40</v>
      </c>
      <c r="G368" s="380" t="s">
        <v>446</v>
      </c>
      <c r="H368" s="383" t="s">
        <v>405</v>
      </c>
      <c r="I368" s="565" t="s">
        <v>2027</v>
      </c>
      <c r="J368" s="566" t="str">
        <f>+IF(CARATULA!$M$5=MAPEO!B368,MAPEO!I368,"")</f>
        <v/>
      </c>
      <c r="K368" s="569">
        <v>3</v>
      </c>
    </row>
    <row r="369" spans="1:11" ht="12" x14ac:dyDescent="0.2">
      <c r="A369" s="418" t="s">
        <v>1946</v>
      </c>
      <c r="B369" s="419">
        <v>9213</v>
      </c>
      <c r="C369" s="380" t="s">
        <v>451</v>
      </c>
      <c r="D369" s="381" t="s">
        <v>408</v>
      </c>
      <c r="E369" s="382" t="s">
        <v>447</v>
      </c>
      <c r="F369" s="382" t="s">
        <v>40</v>
      </c>
      <c r="G369" s="380" t="s">
        <v>446</v>
      </c>
      <c r="H369" s="383" t="s">
        <v>405</v>
      </c>
      <c r="I369" s="565" t="s">
        <v>2027</v>
      </c>
      <c r="J369" s="566" t="str">
        <f>+IF(CARATULA!$M$5=MAPEO!B369,MAPEO!I369,"")</f>
        <v/>
      </c>
      <c r="K369" s="569">
        <v>3</v>
      </c>
    </row>
    <row r="370" spans="1:11" ht="12" x14ac:dyDescent="0.2">
      <c r="A370" s="418" t="s">
        <v>1946</v>
      </c>
      <c r="B370" s="419">
        <v>9214</v>
      </c>
      <c r="C370" s="380" t="s">
        <v>450</v>
      </c>
      <c r="D370" s="381" t="s">
        <v>408</v>
      </c>
      <c r="E370" s="382" t="s">
        <v>447</v>
      </c>
      <c r="F370" s="382" t="s">
        <v>40</v>
      </c>
      <c r="G370" s="380" t="s">
        <v>446</v>
      </c>
      <c r="H370" s="383" t="s">
        <v>405</v>
      </c>
      <c r="I370" s="565" t="s">
        <v>2027</v>
      </c>
      <c r="J370" s="566" t="str">
        <f>+IF(CARATULA!$M$5=MAPEO!B370,MAPEO!I370,"")</f>
        <v/>
      </c>
      <c r="K370" s="569">
        <v>3</v>
      </c>
    </row>
    <row r="371" spans="1:11" ht="12" x14ac:dyDescent="0.2">
      <c r="A371" s="418" t="s">
        <v>1946</v>
      </c>
      <c r="B371" s="419">
        <v>9219</v>
      </c>
      <c r="C371" s="380" t="s">
        <v>449</v>
      </c>
      <c r="D371" s="381" t="s">
        <v>408</v>
      </c>
      <c r="E371" s="382" t="s">
        <v>447</v>
      </c>
      <c r="F371" s="382" t="s">
        <v>40</v>
      </c>
      <c r="G371" s="380" t="s">
        <v>446</v>
      </c>
      <c r="H371" s="383" t="s">
        <v>405</v>
      </c>
      <c r="I371" s="565" t="s">
        <v>2027</v>
      </c>
      <c r="J371" s="566" t="str">
        <f>+IF(CARATULA!$M$5=MAPEO!B371,MAPEO!I371,"")</f>
        <v/>
      </c>
      <c r="K371" s="569">
        <v>3</v>
      </c>
    </row>
    <row r="372" spans="1:11" ht="12" x14ac:dyDescent="0.2">
      <c r="A372" s="418" t="s">
        <v>1946</v>
      </c>
      <c r="B372" s="419">
        <v>9220</v>
      </c>
      <c r="C372" s="380" t="s">
        <v>448</v>
      </c>
      <c r="D372" s="381" t="s">
        <v>408</v>
      </c>
      <c r="E372" s="382" t="s">
        <v>447</v>
      </c>
      <c r="F372" s="382" t="s">
        <v>40</v>
      </c>
      <c r="G372" s="380" t="s">
        <v>446</v>
      </c>
      <c r="H372" s="383" t="s">
        <v>405</v>
      </c>
      <c r="I372" s="565" t="s">
        <v>2027</v>
      </c>
      <c r="J372" s="566" t="str">
        <f>+IF(CARATULA!$M$5=MAPEO!B372,MAPEO!I372,"")</f>
        <v/>
      </c>
      <c r="K372" s="569">
        <v>3</v>
      </c>
    </row>
    <row r="373" spans="1:11" ht="12" x14ac:dyDescent="0.2">
      <c r="A373" s="418" t="s">
        <v>1946</v>
      </c>
      <c r="B373" s="419">
        <v>9231</v>
      </c>
      <c r="C373" s="380" t="s">
        <v>445</v>
      </c>
      <c r="D373" s="381" t="s">
        <v>408</v>
      </c>
      <c r="E373" s="382" t="s">
        <v>440</v>
      </c>
      <c r="F373" s="382" t="s">
        <v>40</v>
      </c>
      <c r="G373" s="380" t="s">
        <v>439</v>
      </c>
      <c r="H373" s="383" t="s">
        <v>405</v>
      </c>
      <c r="I373" s="565" t="s">
        <v>2028</v>
      </c>
      <c r="J373" s="566" t="str">
        <f>+IF(CARATULA!$M$5=MAPEO!B373,MAPEO!I373,"")</f>
        <v/>
      </c>
      <c r="K373" s="569">
        <v>3</v>
      </c>
    </row>
    <row r="374" spans="1:11" ht="12" x14ac:dyDescent="0.2">
      <c r="A374" s="418" t="s">
        <v>1946</v>
      </c>
      <c r="B374" s="419">
        <v>9232</v>
      </c>
      <c r="C374" s="380" t="s">
        <v>444</v>
      </c>
      <c r="D374" s="381" t="s">
        <v>408</v>
      </c>
      <c r="E374" s="382" t="s">
        <v>440</v>
      </c>
      <c r="F374" s="382" t="s">
        <v>40</v>
      </c>
      <c r="G374" s="380" t="s">
        <v>439</v>
      </c>
      <c r="H374" s="383" t="s">
        <v>405</v>
      </c>
      <c r="I374" s="565" t="s">
        <v>2028</v>
      </c>
      <c r="J374" s="566" t="str">
        <f>+IF(CARATULA!$M$5=MAPEO!B374,MAPEO!I374,"")</f>
        <v/>
      </c>
      <c r="K374" s="569">
        <v>3</v>
      </c>
    </row>
    <row r="375" spans="1:11" ht="12" x14ac:dyDescent="0.2">
      <c r="A375" s="418" t="s">
        <v>1946</v>
      </c>
      <c r="B375" s="419">
        <v>9233</v>
      </c>
      <c r="C375" s="380" t="s">
        <v>443</v>
      </c>
      <c r="D375" s="381" t="s">
        <v>408</v>
      </c>
      <c r="E375" s="382" t="s">
        <v>440</v>
      </c>
      <c r="F375" s="382" t="s">
        <v>40</v>
      </c>
      <c r="G375" s="380" t="s">
        <v>439</v>
      </c>
      <c r="H375" s="383" t="s">
        <v>405</v>
      </c>
      <c r="I375" s="565" t="s">
        <v>2028</v>
      </c>
      <c r="J375" s="566" t="str">
        <f>+IF(CARATULA!$M$5=MAPEO!B375,MAPEO!I375,"")</f>
        <v/>
      </c>
      <c r="K375" s="569">
        <v>3</v>
      </c>
    </row>
    <row r="376" spans="1:11" ht="12" x14ac:dyDescent="0.2">
      <c r="A376" s="418" t="s">
        <v>1946</v>
      </c>
      <c r="B376" s="419">
        <v>9241</v>
      </c>
      <c r="C376" s="380" t="s">
        <v>442</v>
      </c>
      <c r="D376" s="381" t="s">
        <v>408</v>
      </c>
      <c r="E376" s="382" t="s">
        <v>440</v>
      </c>
      <c r="F376" s="382" t="s">
        <v>40</v>
      </c>
      <c r="G376" s="380" t="s">
        <v>439</v>
      </c>
      <c r="H376" s="383" t="s">
        <v>405</v>
      </c>
      <c r="I376" s="565" t="s">
        <v>2028</v>
      </c>
      <c r="J376" s="566" t="str">
        <f>+IF(CARATULA!$M$5=MAPEO!B376,MAPEO!I376,"")</f>
        <v/>
      </c>
      <c r="K376" s="569">
        <v>3</v>
      </c>
    </row>
    <row r="377" spans="1:11" ht="12" x14ac:dyDescent="0.2">
      <c r="A377" s="418" t="s">
        <v>1946</v>
      </c>
      <c r="B377" s="419">
        <v>9249</v>
      </c>
      <c r="C377" s="380" t="s">
        <v>441</v>
      </c>
      <c r="D377" s="381" t="s">
        <v>408</v>
      </c>
      <c r="E377" s="382" t="s">
        <v>440</v>
      </c>
      <c r="F377" s="382" t="s">
        <v>40</v>
      </c>
      <c r="G377" s="380" t="s">
        <v>439</v>
      </c>
      <c r="H377" s="383" t="s">
        <v>405</v>
      </c>
      <c r="I377" s="565" t="s">
        <v>2028</v>
      </c>
      <c r="J377" s="566" t="str">
        <f>+IF(CARATULA!$M$5=MAPEO!B377,MAPEO!I377,"")</f>
        <v/>
      </c>
      <c r="K377" s="569">
        <v>3</v>
      </c>
    </row>
    <row r="378" spans="1:11" ht="12" x14ac:dyDescent="0.2">
      <c r="A378" s="418" t="s">
        <v>1946</v>
      </c>
      <c r="B378" s="419">
        <v>9301</v>
      </c>
      <c r="C378" s="380" t="s">
        <v>438</v>
      </c>
      <c r="D378" s="381" t="s">
        <v>408</v>
      </c>
      <c r="E378" s="382" t="s">
        <v>437</v>
      </c>
      <c r="F378" s="382" t="s">
        <v>40</v>
      </c>
      <c r="G378" s="380" t="s">
        <v>436</v>
      </c>
      <c r="H378" s="383" t="s">
        <v>405</v>
      </c>
      <c r="I378" s="565" t="s">
        <v>1911</v>
      </c>
      <c r="J378" s="566" t="str">
        <f>+IF(CARATULA!$M$5=MAPEO!B378,MAPEO!I378,"")</f>
        <v/>
      </c>
      <c r="K378" s="569">
        <v>3</v>
      </c>
    </row>
    <row r="379" spans="1:11" ht="12" x14ac:dyDescent="0.2">
      <c r="A379" s="418" t="s">
        <v>1946</v>
      </c>
      <c r="B379" s="419">
        <v>9302</v>
      </c>
      <c r="C379" s="380" t="s">
        <v>435</v>
      </c>
      <c r="D379" s="381" t="s">
        <v>408</v>
      </c>
      <c r="E379" s="382" t="s">
        <v>434</v>
      </c>
      <c r="F379" s="382" t="s">
        <v>40</v>
      </c>
      <c r="G379" s="380" t="s">
        <v>433</v>
      </c>
      <c r="H379" s="383" t="s">
        <v>405</v>
      </c>
      <c r="I379" s="565" t="s">
        <v>2029</v>
      </c>
      <c r="J379" s="566" t="str">
        <f>+IF(CARATULA!$M$5=MAPEO!B379,MAPEO!I379,"")</f>
        <v/>
      </c>
      <c r="K379" s="569">
        <v>3</v>
      </c>
    </row>
    <row r="380" spans="1:11" ht="12" x14ac:dyDescent="0.2">
      <c r="A380" s="418" t="s">
        <v>1946</v>
      </c>
      <c r="B380" s="419">
        <v>9303</v>
      </c>
      <c r="C380" s="380" t="s">
        <v>432</v>
      </c>
      <c r="D380" s="381" t="s">
        <v>408</v>
      </c>
      <c r="E380" s="382" t="s">
        <v>431</v>
      </c>
      <c r="F380" s="382" t="s">
        <v>40</v>
      </c>
      <c r="G380" s="380" t="s">
        <v>430</v>
      </c>
      <c r="H380" s="383" t="s">
        <v>405</v>
      </c>
      <c r="I380" s="565" t="s">
        <v>2030</v>
      </c>
      <c r="J380" s="566" t="str">
        <f>+IF(CARATULA!$M$5=MAPEO!B380,MAPEO!I380,"")</f>
        <v/>
      </c>
      <c r="K380" s="569">
        <v>3</v>
      </c>
    </row>
    <row r="381" spans="1:11" ht="12" x14ac:dyDescent="0.2">
      <c r="A381" s="418" t="s">
        <v>1946</v>
      </c>
      <c r="B381" s="419">
        <v>9309</v>
      </c>
      <c r="C381" s="380" t="s">
        <v>960</v>
      </c>
      <c r="D381" s="381" t="s">
        <v>408</v>
      </c>
      <c r="E381" s="382" t="s">
        <v>966</v>
      </c>
      <c r="F381" s="382" t="s">
        <v>40</v>
      </c>
      <c r="G381" s="380" t="s">
        <v>965</v>
      </c>
      <c r="H381" s="383" t="s">
        <v>405</v>
      </c>
      <c r="I381" s="565" t="s">
        <v>1902</v>
      </c>
      <c r="J381" s="566" t="str">
        <f>+IF(CARATULA!$M$5=MAPEO!B381,MAPEO!I381,"")</f>
        <v/>
      </c>
      <c r="K381" s="569">
        <v>3</v>
      </c>
    </row>
    <row r="382" spans="1:11" ht="12" x14ac:dyDescent="0.2">
      <c r="A382" s="418" t="s">
        <v>1946</v>
      </c>
      <c r="B382" s="419">
        <v>9309</v>
      </c>
      <c r="C382" s="380" t="s">
        <v>960</v>
      </c>
      <c r="D382" s="381" t="s">
        <v>408</v>
      </c>
      <c r="E382" s="382" t="s">
        <v>964</v>
      </c>
      <c r="F382" s="382" t="s">
        <v>40</v>
      </c>
      <c r="G382" s="380" t="s">
        <v>963</v>
      </c>
      <c r="H382" s="383" t="s">
        <v>405</v>
      </c>
      <c r="I382" s="565" t="s">
        <v>2031</v>
      </c>
      <c r="J382" s="566" t="str">
        <f>+IF(CARATULA!$M$5=MAPEO!B382,MAPEO!I382,"")</f>
        <v/>
      </c>
      <c r="K382" s="569">
        <v>3</v>
      </c>
    </row>
    <row r="383" spans="1:11" ht="12" x14ac:dyDescent="0.2">
      <c r="A383" s="418" t="s">
        <v>1946</v>
      </c>
      <c r="B383" s="419">
        <v>9309</v>
      </c>
      <c r="C383" s="384" t="s">
        <v>960</v>
      </c>
      <c r="D383" s="384" t="s">
        <v>408</v>
      </c>
      <c r="E383" s="384" t="s">
        <v>962</v>
      </c>
      <c r="F383" s="382" t="s">
        <v>40</v>
      </c>
      <c r="G383" s="384" t="s">
        <v>961</v>
      </c>
      <c r="H383" s="385" t="s">
        <v>405</v>
      </c>
      <c r="I383" s="565" t="s">
        <v>1912</v>
      </c>
      <c r="J383" s="566" t="str">
        <f>+IF(CARATULA!$M$5=MAPEO!B383,MAPEO!I383,"")</f>
        <v/>
      </c>
      <c r="K383" s="569">
        <v>3</v>
      </c>
    </row>
    <row r="384" spans="1:11" ht="12" x14ac:dyDescent="0.2">
      <c r="A384" s="418" t="s">
        <v>1946</v>
      </c>
      <c r="B384" s="419">
        <v>9309</v>
      </c>
      <c r="C384" s="380" t="s">
        <v>960</v>
      </c>
      <c r="D384" s="381" t="s">
        <v>408</v>
      </c>
      <c r="E384" s="382" t="s">
        <v>959</v>
      </c>
      <c r="F384" s="382" t="s">
        <v>40</v>
      </c>
      <c r="G384" s="380" t="s">
        <v>958</v>
      </c>
      <c r="H384" s="383" t="s">
        <v>405</v>
      </c>
      <c r="I384" s="565" t="s">
        <v>2032</v>
      </c>
      <c r="J384" s="566" t="str">
        <f>+IF(CARATULA!$M$5=MAPEO!B384,MAPEO!I384,"")</f>
        <v/>
      </c>
      <c r="K384" s="569">
        <v>3</v>
      </c>
    </row>
    <row r="385" spans="1:12" ht="12" x14ac:dyDescent="0.2">
      <c r="A385" s="418" t="s">
        <v>1948</v>
      </c>
      <c r="B385" s="419">
        <v>9500</v>
      </c>
      <c r="C385" s="380" t="s">
        <v>429</v>
      </c>
      <c r="D385" s="381" t="s">
        <v>408</v>
      </c>
      <c r="E385" s="382" t="s">
        <v>407</v>
      </c>
      <c r="F385" s="382" t="s">
        <v>40</v>
      </c>
      <c r="G385" s="380" t="s">
        <v>406</v>
      </c>
      <c r="H385" s="383" t="s">
        <v>405</v>
      </c>
      <c r="I385" s="565" t="s">
        <v>1920</v>
      </c>
      <c r="J385" s="566" t="str">
        <f>+IF(CARATULA!$M$5=MAPEO!B385,MAPEO!I385,"")</f>
        <v/>
      </c>
      <c r="K385" s="569">
        <v>3</v>
      </c>
    </row>
    <row r="386" spans="1:12" ht="12" x14ac:dyDescent="0.2">
      <c r="A386" s="418" t="s">
        <v>1948</v>
      </c>
      <c r="B386" s="419">
        <v>9600</v>
      </c>
      <c r="C386" s="380" t="s">
        <v>428</v>
      </c>
      <c r="D386" s="381" t="s">
        <v>408</v>
      </c>
      <c r="E386" s="382" t="s">
        <v>407</v>
      </c>
      <c r="F386" s="382" t="s">
        <v>40</v>
      </c>
      <c r="G386" s="380" t="s">
        <v>406</v>
      </c>
      <c r="H386" s="383" t="s">
        <v>405</v>
      </c>
      <c r="I386" s="565" t="s">
        <v>1920</v>
      </c>
      <c r="J386" s="566" t="str">
        <f>+IF(CARATULA!$M$5=MAPEO!B386,MAPEO!I386,"")</f>
        <v/>
      </c>
      <c r="K386" s="569">
        <v>3</v>
      </c>
    </row>
    <row r="387" spans="1:12" ht="12" x14ac:dyDescent="0.2">
      <c r="A387" s="418" t="s">
        <v>1948</v>
      </c>
      <c r="B387" s="419">
        <v>9700</v>
      </c>
      <c r="C387" s="380" t="s">
        <v>427</v>
      </c>
      <c r="D387" s="381" t="s">
        <v>408</v>
      </c>
      <c r="E387" s="382" t="s">
        <v>407</v>
      </c>
      <c r="F387" s="382" t="s">
        <v>40</v>
      </c>
      <c r="G387" s="380" t="s">
        <v>406</v>
      </c>
      <c r="H387" s="383" t="s">
        <v>405</v>
      </c>
      <c r="I387" s="565" t="s">
        <v>1920</v>
      </c>
      <c r="J387" s="566" t="str">
        <f>+IF(CARATULA!$M$5=MAPEO!B387,MAPEO!I387,"")</f>
        <v/>
      </c>
      <c r="K387" s="569">
        <v>3</v>
      </c>
    </row>
    <row r="388" spans="1:12" ht="12" x14ac:dyDescent="0.2">
      <c r="A388" s="418" t="s">
        <v>1949</v>
      </c>
      <c r="B388" s="419">
        <v>9800</v>
      </c>
      <c r="C388" s="380" t="s">
        <v>425</v>
      </c>
      <c r="D388" s="381" t="s">
        <v>408</v>
      </c>
      <c r="E388" s="382" t="s">
        <v>426</v>
      </c>
      <c r="F388" s="382" t="s">
        <v>40</v>
      </c>
      <c r="G388" s="380" t="s">
        <v>425</v>
      </c>
      <c r="H388" s="383" t="s">
        <v>405</v>
      </c>
      <c r="I388" s="565" t="s">
        <v>1915</v>
      </c>
      <c r="J388" s="566" t="str">
        <f>+IF(CARATULA!$M$5=MAPEO!B388,MAPEO!I388,"")</f>
        <v/>
      </c>
      <c r="K388" s="569">
        <v>3</v>
      </c>
    </row>
    <row r="389" spans="1:12" ht="12" x14ac:dyDescent="0.2">
      <c r="A389" s="418" t="s">
        <v>1949</v>
      </c>
      <c r="B389" s="419">
        <v>9801</v>
      </c>
      <c r="C389" s="380" t="s">
        <v>423</v>
      </c>
      <c r="D389" s="381" t="s">
        <v>408</v>
      </c>
      <c r="E389" s="382" t="s">
        <v>424</v>
      </c>
      <c r="F389" s="382" t="s">
        <v>40</v>
      </c>
      <c r="G389" s="380" t="s">
        <v>423</v>
      </c>
      <c r="H389" s="383" t="s">
        <v>405</v>
      </c>
      <c r="I389" s="565" t="s">
        <v>1916</v>
      </c>
      <c r="J389" s="566" t="str">
        <f>+IF(CARATULA!$M$5=MAPEO!B389,MAPEO!I389,"")</f>
        <v/>
      </c>
      <c r="K389" s="569">
        <v>1</v>
      </c>
      <c r="L389" s="569"/>
    </row>
    <row r="390" spans="1:12" ht="12" x14ac:dyDescent="0.2">
      <c r="A390" s="418" t="s">
        <v>1949</v>
      </c>
      <c r="B390" s="419">
        <v>9802</v>
      </c>
      <c r="C390" s="380" t="s">
        <v>421</v>
      </c>
      <c r="D390" s="381" t="s">
        <v>408</v>
      </c>
      <c r="E390" s="382" t="s">
        <v>422</v>
      </c>
      <c r="F390" s="382" t="s">
        <v>40</v>
      </c>
      <c r="G390" s="380" t="s">
        <v>421</v>
      </c>
      <c r="H390" s="383" t="s">
        <v>405</v>
      </c>
      <c r="I390" s="565" t="s">
        <v>1917</v>
      </c>
      <c r="J390" s="566" t="str">
        <f>+IF(CARATULA!$M$5=MAPEO!B390,MAPEO!I390,"")</f>
        <v/>
      </c>
      <c r="K390" s="569">
        <v>3</v>
      </c>
    </row>
    <row r="391" spans="1:12" ht="12" x14ac:dyDescent="0.2">
      <c r="A391" s="418" t="s">
        <v>1949</v>
      </c>
      <c r="B391" s="419">
        <v>9803</v>
      </c>
      <c r="C391" s="380" t="s">
        <v>419</v>
      </c>
      <c r="D391" s="381" t="s">
        <v>408</v>
      </c>
      <c r="E391" s="382" t="s">
        <v>420</v>
      </c>
      <c r="F391" s="382" t="s">
        <v>40</v>
      </c>
      <c r="G391" s="380" t="s">
        <v>419</v>
      </c>
      <c r="H391" s="383" t="s">
        <v>405</v>
      </c>
      <c r="I391" s="565" t="s">
        <v>1918</v>
      </c>
      <c r="J391" s="566" t="str">
        <f>+IF(CARATULA!$M$5=MAPEO!B391,MAPEO!I391,"")</f>
        <v/>
      </c>
      <c r="K391" s="569">
        <v>1</v>
      </c>
      <c r="L391" s="569"/>
    </row>
    <row r="392" spans="1:12" ht="12" x14ac:dyDescent="0.2">
      <c r="A392" s="418" t="s">
        <v>1949</v>
      </c>
      <c r="B392" s="419">
        <v>9804</v>
      </c>
      <c r="C392" s="380" t="s">
        <v>417</v>
      </c>
      <c r="D392" s="381" t="s">
        <v>408</v>
      </c>
      <c r="E392" s="382" t="s">
        <v>418</v>
      </c>
      <c r="F392" s="382" t="s">
        <v>40</v>
      </c>
      <c r="G392" s="380" t="s">
        <v>417</v>
      </c>
      <c r="H392" s="383" t="s">
        <v>405</v>
      </c>
      <c r="I392" s="565" t="s">
        <v>2033</v>
      </c>
      <c r="J392" s="566" t="str">
        <f>+IF(CARATULA!$M$5=MAPEO!B392,MAPEO!I392,"")</f>
        <v/>
      </c>
      <c r="K392" s="569">
        <v>3</v>
      </c>
    </row>
    <row r="393" spans="1:12" ht="12" x14ac:dyDescent="0.2">
      <c r="A393" s="418" t="s">
        <v>1949</v>
      </c>
      <c r="B393" s="419">
        <v>9805</v>
      </c>
      <c r="C393" s="380" t="s">
        <v>415</v>
      </c>
      <c r="D393" s="381" t="s">
        <v>408</v>
      </c>
      <c r="E393" s="382" t="s">
        <v>416</v>
      </c>
      <c r="F393" s="382" t="s">
        <v>40</v>
      </c>
      <c r="G393" s="380" t="s">
        <v>415</v>
      </c>
      <c r="H393" s="383" t="s">
        <v>405</v>
      </c>
      <c r="I393" s="565" t="s">
        <v>2034</v>
      </c>
      <c r="J393" s="566" t="str">
        <f>+IF(CARATULA!$M$5=MAPEO!B393,MAPEO!I393,"")</f>
        <v/>
      </c>
      <c r="K393" s="569">
        <v>3</v>
      </c>
    </row>
    <row r="394" spans="1:12" ht="12" x14ac:dyDescent="0.2">
      <c r="A394" s="418" t="s">
        <v>1949</v>
      </c>
      <c r="B394" s="419">
        <v>9806</v>
      </c>
      <c r="C394" s="380" t="s">
        <v>413</v>
      </c>
      <c r="D394" s="381" t="s">
        <v>408</v>
      </c>
      <c r="E394" s="382" t="s">
        <v>414</v>
      </c>
      <c r="F394" s="382" t="s">
        <v>40</v>
      </c>
      <c r="G394" s="380" t="s">
        <v>413</v>
      </c>
      <c r="H394" s="383" t="s">
        <v>405</v>
      </c>
      <c r="I394" s="565" t="s">
        <v>1919</v>
      </c>
      <c r="J394" s="566" t="str">
        <f>+IF(CARATULA!$M$5=MAPEO!B394,MAPEO!I394,"")</f>
        <v/>
      </c>
      <c r="K394" s="569">
        <v>3</v>
      </c>
    </row>
    <row r="395" spans="1:12" ht="12" x14ac:dyDescent="0.2">
      <c r="A395" s="418" t="s">
        <v>1949</v>
      </c>
      <c r="B395" s="419">
        <v>9807</v>
      </c>
      <c r="C395" s="380" t="s">
        <v>411</v>
      </c>
      <c r="D395" s="381" t="s">
        <v>408</v>
      </c>
      <c r="E395" s="382" t="s">
        <v>412</v>
      </c>
      <c r="F395" s="382" t="s">
        <v>40</v>
      </c>
      <c r="G395" s="380" t="s">
        <v>411</v>
      </c>
      <c r="H395" s="383" t="s">
        <v>405</v>
      </c>
      <c r="I395" s="565" t="s">
        <v>2035</v>
      </c>
      <c r="J395" s="566" t="str">
        <f>+IF(CARATULA!$M$5=MAPEO!B395,MAPEO!I395,"")</f>
        <v/>
      </c>
      <c r="K395" s="569">
        <v>3</v>
      </c>
    </row>
    <row r="396" spans="1:12" ht="12" x14ac:dyDescent="0.2">
      <c r="A396" s="418" t="s">
        <v>1949</v>
      </c>
      <c r="B396" s="419">
        <v>9808</v>
      </c>
      <c r="C396" s="380" t="s">
        <v>409</v>
      </c>
      <c r="D396" s="381" t="s">
        <v>408</v>
      </c>
      <c r="E396" s="382" t="s">
        <v>410</v>
      </c>
      <c r="F396" s="382" t="s">
        <v>40</v>
      </c>
      <c r="G396" s="380" t="s">
        <v>409</v>
      </c>
      <c r="H396" s="383" t="s">
        <v>405</v>
      </c>
      <c r="I396" s="565" t="s">
        <v>2036</v>
      </c>
      <c r="J396" s="566" t="str">
        <f>+IF(CARATULA!$M$5=MAPEO!B396,MAPEO!I396,"")</f>
        <v/>
      </c>
      <c r="K396" s="569">
        <v>3</v>
      </c>
    </row>
    <row r="397" spans="1:12" ht="12" x14ac:dyDescent="0.2">
      <c r="A397" s="418" t="s">
        <v>1949</v>
      </c>
      <c r="B397" s="419">
        <v>9809</v>
      </c>
      <c r="C397" s="380" t="s">
        <v>406</v>
      </c>
      <c r="D397" s="381" t="s">
        <v>408</v>
      </c>
      <c r="E397" s="382" t="s">
        <v>407</v>
      </c>
      <c r="F397" s="382" t="s">
        <v>40</v>
      </c>
      <c r="G397" s="380" t="s">
        <v>406</v>
      </c>
      <c r="H397" s="383" t="s">
        <v>405</v>
      </c>
      <c r="I397" s="565" t="s">
        <v>1920</v>
      </c>
      <c r="J397" s="566" t="str">
        <f>+IF(CARATULA!$M$5=MAPEO!B397,MAPEO!I397,"")</f>
        <v/>
      </c>
      <c r="K397" s="569">
        <v>3</v>
      </c>
    </row>
    <row r="398" spans="1:12" ht="12" x14ac:dyDescent="0.2">
      <c r="A398" s="418" t="s">
        <v>1951</v>
      </c>
      <c r="B398" s="419">
        <v>9900</v>
      </c>
      <c r="C398" s="380" t="s">
        <v>893</v>
      </c>
      <c r="D398" s="381" t="s">
        <v>892</v>
      </c>
      <c r="E398" s="382" t="s">
        <v>895</v>
      </c>
      <c r="F398" s="382" t="s">
        <v>40</v>
      </c>
      <c r="G398" s="380" t="s">
        <v>894</v>
      </c>
      <c r="H398" s="383" t="s">
        <v>484</v>
      </c>
      <c r="I398" s="565" t="s">
        <v>1935</v>
      </c>
      <c r="J398" s="566" t="str">
        <f>+IF(CARATULA!$M$5=MAPEO!B398,MAPEO!I398,"")</f>
        <v/>
      </c>
      <c r="K398" s="569">
        <v>3</v>
      </c>
    </row>
    <row r="399" spans="1:12" ht="12" x14ac:dyDescent="0.2">
      <c r="A399" s="418" t="s">
        <v>1951</v>
      </c>
      <c r="B399" s="419">
        <v>9900</v>
      </c>
      <c r="C399" s="380" t="s">
        <v>893</v>
      </c>
      <c r="D399" s="381" t="s">
        <v>892</v>
      </c>
      <c r="E399" s="382" t="s">
        <v>891</v>
      </c>
      <c r="F399" s="382" t="s">
        <v>40</v>
      </c>
      <c r="G399" s="380" t="s">
        <v>890</v>
      </c>
      <c r="H399" s="383" t="s">
        <v>484</v>
      </c>
      <c r="I399" s="565" t="s">
        <v>1936</v>
      </c>
      <c r="J399" s="566" t="str">
        <f>+IF(CARATULA!$M$5=MAPEO!B399,MAPEO!I399,"")</f>
        <v/>
      </c>
      <c r="K399" s="569">
        <v>3</v>
      </c>
    </row>
  </sheetData>
  <sheetProtection formatCells="0" formatColumns="0" formatRows="0" insertColumns="0" insertRows="0" insertHyperlinks="0" sort="0" autoFilter="0" pivotTables="0"/>
  <pageMargins left="0.75" right="0.75" top="1" bottom="1" header="0" footer="0"/>
  <pageSetup orientation="portrait" r:id="rId2"/>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FFC000"/>
    <pageSetUpPr fitToPage="1"/>
  </sheetPr>
  <dimension ref="A1:H35"/>
  <sheetViews>
    <sheetView showGridLines="0" showRowColHeaders="0" zoomScale="80" zoomScaleNormal="80" workbookViewId="0">
      <selection activeCell="F31" sqref="F31"/>
    </sheetView>
  </sheetViews>
  <sheetFormatPr baseColWidth="10" defaultRowHeight="15.75" x14ac:dyDescent="0.3"/>
  <cols>
    <col min="1" max="1" width="2.5546875" style="40" customWidth="1"/>
    <col min="2" max="2" width="15.44140625" style="40" customWidth="1"/>
    <col min="3" max="3" width="30.77734375" style="41" customWidth="1"/>
    <col min="4" max="4" width="13.109375" style="42" customWidth="1"/>
    <col min="5" max="5" width="34" style="43" customWidth="1"/>
    <col min="6" max="6" width="11.5546875" style="42" customWidth="1"/>
    <col min="7" max="7" width="11.5546875" style="40"/>
    <col min="8" max="8" width="2.44140625" style="40" customWidth="1"/>
    <col min="9" max="16384" width="11.5546875" style="40"/>
  </cols>
  <sheetData>
    <row r="1" spans="1:8" x14ac:dyDescent="0.3">
      <c r="A1" s="36"/>
      <c r="B1" s="36"/>
      <c r="C1" s="37"/>
      <c r="D1" s="38"/>
      <c r="E1" s="39"/>
      <c r="F1" s="38"/>
      <c r="G1" s="36"/>
      <c r="H1" s="36"/>
    </row>
    <row r="2" spans="1:8" x14ac:dyDescent="0.3">
      <c r="A2" s="36"/>
      <c r="H2" s="36"/>
    </row>
    <row r="3" spans="1:8" ht="15.75" customHeight="1" x14ac:dyDescent="0.3">
      <c r="A3" s="36"/>
      <c r="H3" s="36"/>
    </row>
    <row r="4" spans="1:8" ht="16.5" customHeight="1" x14ac:dyDescent="0.3">
      <c r="A4" s="36"/>
      <c r="H4" s="36"/>
    </row>
    <row r="5" spans="1:8" ht="16.5" customHeight="1" x14ac:dyDescent="0.3">
      <c r="A5" s="36"/>
      <c r="C5" s="7"/>
      <c r="D5" s="5"/>
      <c r="H5" s="36"/>
    </row>
    <row r="6" spans="1:8" x14ac:dyDescent="0.3">
      <c r="A6" s="36"/>
      <c r="D6" s="5"/>
      <c r="H6" s="36"/>
    </row>
    <row r="7" spans="1:8" x14ac:dyDescent="0.3">
      <c r="A7" s="36"/>
      <c r="C7" s="7"/>
      <c r="D7" s="5"/>
      <c r="H7" s="36"/>
    </row>
    <row r="8" spans="1:8" ht="15.75" customHeight="1" x14ac:dyDescent="0.3">
      <c r="A8" s="36"/>
      <c r="C8" s="842" t="s">
        <v>2299</v>
      </c>
      <c r="D8" s="842"/>
      <c r="H8" s="36"/>
    </row>
    <row r="9" spans="1:8" ht="16.5" customHeight="1" thickBot="1" x14ac:dyDescent="0.35">
      <c r="A9" s="36"/>
      <c r="C9" s="843"/>
      <c r="D9" s="843"/>
      <c r="H9" s="36"/>
    </row>
    <row r="10" spans="1:8" x14ac:dyDescent="0.3">
      <c r="A10" s="36"/>
      <c r="C10" s="11" t="s">
        <v>2296</v>
      </c>
      <c r="D10" s="5"/>
      <c r="H10" s="36"/>
    </row>
    <row r="11" spans="1:8" x14ac:dyDescent="0.3">
      <c r="A11" s="36"/>
      <c r="C11" s="7"/>
      <c r="D11" s="5"/>
      <c r="H11" s="36"/>
    </row>
    <row r="12" spans="1:8" ht="45" customHeight="1" x14ac:dyDescent="0.3">
      <c r="A12" s="36"/>
      <c r="C12" s="41" t="str">
        <f>+'CRITERIOS DE SELECCION'!$B$6</f>
        <v>Tiempo de haber comenzado a operar formalmente (en años cumplidos)</v>
      </c>
      <c r="E12" s="47">
        <v>3</v>
      </c>
      <c r="G12" s="44" t="str">
        <f>+IF($E$25&gt;(($E$12*12)+11),"&lt;---- No coincide!!","")</f>
        <v/>
      </c>
      <c r="H12" s="36"/>
    </row>
    <row r="13" spans="1:8" ht="45" customHeight="1" x14ac:dyDescent="0.3">
      <c r="A13" s="36"/>
      <c r="C13" s="41" t="str">
        <f>+'CRITERIOS DE SELECCION'!$B$7</f>
        <v>Actividad económica a la que se dedica</v>
      </c>
      <c r="E13" s="47" t="s">
        <v>5</v>
      </c>
      <c r="H13" s="36"/>
    </row>
    <row r="14" spans="1:8" ht="45" customHeight="1" x14ac:dyDescent="0.3">
      <c r="A14" s="36"/>
      <c r="C14" s="41" t="str">
        <f>+'CRITERIOS DE SELECCION'!$B$8</f>
        <v>Domicilio legal de la empresa</v>
      </c>
      <c r="E14" s="47" t="s">
        <v>7</v>
      </c>
      <c r="H14" s="36"/>
    </row>
    <row r="15" spans="1:8" ht="45" customHeight="1" x14ac:dyDescent="0.3">
      <c r="A15" s="36"/>
      <c r="C15" s="41" t="s">
        <v>72</v>
      </c>
      <c r="D15" s="42" t="s">
        <v>42</v>
      </c>
      <c r="E15" s="48">
        <v>3000000</v>
      </c>
      <c r="H15" s="36"/>
    </row>
    <row r="16" spans="1:8" ht="45" customHeight="1" x14ac:dyDescent="0.3">
      <c r="A16" s="36"/>
      <c r="C16" s="41" t="s">
        <v>73</v>
      </c>
      <c r="D16" s="42" t="s">
        <v>42</v>
      </c>
      <c r="E16" s="48">
        <v>1050000</v>
      </c>
      <c r="H16" s="36"/>
    </row>
    <row r="17" spans="1:8" ht="45" customHeight="1" x14ac:dyDescent="0.3">
      <c r="A17" s="36"/>
      <c r="C17" s="41" t="str">
        <f>+'CRITERIOS DE SELECCION'!$B$9</f>
        <v>Ventas anuales al último cierre fiscal (en dólares)</v>
      </c>
      <c r="D17" s="42" t="s">
        <v>42</v>
      </c>
      <c r="E17" s="48">
        <v>2500000</v>
      </c>
      <c r="F17" s="45" t="str">
        <f>+IF(E17="","",(IF(E17&lt;=250000,"Nivel de Ventas FMO","")))</f>
        <v/>
      </c>
      <c r="H17" s="36"/>
    </row>
    <row r="18" spans="1:8" ht="45" customHeight="1" x14ac:dyDescent="0.3">
      <c r="A18" s="36"/>
      <c r="C18" s="41" t="s">
        <v>255</v>
      </c>
      <c r="D18" s="42" t="s">
        <v>42</v>
      </c>
      <c r="E18" s="48">
        <v>50000</v>
      </c>
      <c r="F18" s="45"/>
      <c r="H18" s="36"/>
    </row>
    <row r="19" spans="1:8" ht="45" customHeight="1" x14ac:dyDescent="0.3">
      <c r="A19" s="36"/>
      <c r="C19" s="41" t="str">
        <f>+'CRITERIOS DE SELECCION'!$B$10</f>
        <v>Concentración con clientes</v>
      </c>
      <c r="E19" s="49">
        <v>0.4</v>
      </c>
      <c r="H19" s="36"/>
    </row>
    <row r="20" spans="1:8" ht="45" customHeight="1" x14ac:dyDescent="0.3">
      <c r="A20" s="36"/>
      <c r="C20" s="41" t="str">
        <f>+'CRITERIOS DE SELECCION'!$B$11</f>
        <v>Domicilio legal del representante y/o de los socios mayoritarios</v>
      </c>
      <c r="E20" s="47" t="s">
        <v>9</v>
      </c>
      <c r="H20" s="36"/>
    </row>
    <row r="21" spans="1:8" ht="45" customHeight="1" x14ac:dyDescent="0.3">
      <c r="A21" s="36"/>
      <c r="C21" s="41" t="s">
        <v>154</v>
      </c>
      <c r="E21" s="47">
        <v>75</v>
      </c>
      <c r="H21" s="36"/>
    </row>
    <row r="22" spans="1:8" ht="45" customHeight="1" x14ac:dyDescent="0.3">
      <c r="A22" s="36"/>
      <c r="C22" s="41" t="str">
        <f>+'CRITERIOS DE SELECCION'!$B$12</f>
        <v>Administración de la empresa</v>
      </c>
      <c r="E22" s="50" t="s">
        <v>33</v>
      </c>
      <c r="H22" s="36"/>
    </row>
    <row r="23" spans="1:8" ht="45" customHeight="1" x14ac:dyDescent="0.3">
      <c r="A23" s="36"/>
      <c r="C23" s="41" t="str">
        <f>+'CRITERIOS DE SELECCION'!$B$13</f>
        <v>Sucesión / Continuidad de la empresa</v>
      </c>
      <c r="E23" s="50" t="s">
        <v>34</v>
      </c>
      <c r="F23" s="45"/>
      <c r="H23" s="36"/>
    </row>
    <row r="24" spans="1:8" ht="45" customHeight="1" x14ac:dyDescent="0.3">
      <c r="A24" s="36"/>
      <c r="C24" s="41" t="s">
        <v>46</v>
      </c>
      <c r="E24" s="51" t="s">
        <v>47</v>
      </c>
      <c r="G24" s="44" t="str">
        <f>+IF((AND($E$29="Sólo por descuento de facturas",$E$24="Sólo tarjetas de crédito"))=TRUE,"&lt;---- No coincide!!","")</f>
        <v/>
      </c>
      <c r="H24" s="36"/>
    </row>
    <row r="25" spans="1:8" ht="45" customHeight="1" x14ac:dyDescent="0.3">
      <c r="A25" s="36"/>
      <c r="C25" s="41" t="str">
        <f>+'CRITERIOS DE SELECCION'!$B$15</f>
        <v>Record crediticio en CIC del deudor (diferente de tarjeta de crédito) en meses</v>
      </c>
      <c r="D25" s="46" t="str">
        <f>+IF(E24="","",(+IF((OR($E$24='CRITERIOS DE SELECCION'!$J$14,$E$24='CRITERIOS DE SELECCION'!$K$14,$E$24='CRITERIOS DE SELECCION'!$L$14,))=TRUE,"",(IF($E$25="","Debe llenar este campo---&gt;","")))))</f>
        <v/>
      </c>
      <c r="E25" s="523">
        <v>24</v>
      </c>
      <c r="F25" s="44" t="str">
        <f>+IF((OR($E$24='CRITERIOS DE SELECCION'!$J$14,$E$24='CRITERIOS DE SELECCION'!$K$14,$E$24='CRITERIOS DE SELECCION'!$L$14,))=FALSE,"",(IF($E$25="","","&lt;---NO debe llenar este campo")))</f>
        <v/>
      </c>
      <c r="G25" s="44" t="str">
        <f>+IF($E$25&gt;(($E$12*12)+11),"&lt;---- No coincide!!","")</f>
        <v/>
      </c>
      <c r="H25" s="36"/>
    </row>
    <row r="26" spans="1:8" ht="45" customHeight="1" x14ac:dyDescent="0.3">
      <c r="A26" s="36"/>
      <c r="C26" s="41" t="str">
        <f>+'CRITERIOS DE SELECCION'!$B$16</f>
        <v>Nivel CIC del deudor</v>
      </c>
      <c r="D26" s="46" t="str">
        <f>+IF(E24="","",(+IF(E26="","Debe llenar este campo---&gt;","")))</f>
        <v/>
      </c>
      <c r="E26" s="523">
        <v>1</v>
      </c>
      <c r="F26" s="44"/>
      <c r="H26" s="36"/>
    </row>
    <row r="27" spans="1:8" ht="45" customHeight="1" x14ac:dyDescent="0.3">
      <c r="A27" s="36"/>
      <c r="C27" s="41" t="str">
        <f>+'CRITERIOS DE SELECCION'!$B$17</f>
        <v>Mora en operaciones activas del deudor según CIC de SUGEF</v>
      </c>
      <c r="D27" s="46" t="str">
        <f>+IF(E24="","",(IF((OR($E$24='CRITERIOS DE SELECCION'!$J$14,$E$24='CRITERIOS DE SELECCION'!$L$14,))=TRUE,"",(IF($E$27="","Debe llenar este campo---&gt;","")))))</f>
        <v/>
      </c>
      <c r="E27" s="523">
        <v>5</v>
      </c>
      <c r="F27" s="44" t="str">
        <f>+IF((OR($E$24='CRITERIOS DE SELECCION'!$J$14,$E$24='CRITERIOS DE SELECCION'!$L$14,))=TRUE,(IF($E$27="","","&lt;---NO debe llenar este campo")),"")</f>
        <v/>
      </c>
      <c r="H27" s="36"/>
    </row>
    <row r="28" spans="1:8" ht="45" customHeight="1" x14ac:dyDescent="0.3">
      <c r="A28" s="36"/>
      <c r="C28" s="41" t="str">
        <f>+'CRITERIOS DE SELECCION'!$B$18</f>
        <v>Mora histórica del deudor según CIC de SUGEF</v>
      </c>
      <c r="D28" s="46" t="str">
        <f>+IF(E24="","",(IF((OR($E$24='CRITERIOS DE SELECCION'!$J$14,$E$24='CRITERIOS DE SELECCION'!$L$14,))=TRUE,"",(IF($E$28="","Debe llenar este campo---&gt;","")))))</f>
        <v/>
      </c>
      <c r="E28" s="523">
        <v>35</v>
      </c>
      <c r="F28" s="44" t="str">
        <f>+IF((OR($E$24='CRITERIOS DE SELECCION'!$J$14,$E$24='CRITERIOS DE SELECCION'!$L$14,))=TRUE,(IF($E$28="","","&lt;---NO debe llenar este campo")),"")</f>
        <v/>
      </c>
      <c r="H28" s="36"/>
    </row>
    <row r="29" spans="1:8" ht="45" customHeight="1" x14ac:dyDescent="0.3">
      <c r="A29" s="36"/>
      <c r="C29" s="41" t="str">
        <f>+'CRITERIOS DE SELECCION'!$B$19</f>
        <v>Prórrogas, readecuaciones o reestructuraciones en los últimos 24 meses con Banco Cathay</v>
      </c>
      <c r="D29" s="46" t="str">
        <f>+IF(E24="","",(IF((OR($E$24='CRITERIOS DE SELECCION'!$J$14,$E$24='CRITERIOS DE SELECCION'!$L$14,))=TRUE,"",(IF($E$29="","Debe llenar este campo---&gt;","")))))</f>
        <v/>
      </c>
      <c r="E29" s="51" t="s">
        <v>3</v>
      </c>
      <c r="F29" s="44" t="str">
        <f>+IF((OR($E$24='CRITERIOS DE SELECCION'!$J$14,$E$24='CRITERIOS DE SELECCION'!$L$14,))=TRUE,(IF($E$29="","","&lt;---NO debe llenar este campo")),"")</f>
        <v/>
      </c>
      <c r="G29" s="44" t="str">
        <f>+IF((AND($E$29="Sólo por descuento de facturas",$E$24="Sólo tarjetas de crédito"))=TRUE,"&lt;---- No coincide!!","")</f>
        <v/>
      </c>
      <c r="H29" s="36"/>
    </row>
    <row r="30" spans="1:8" ht="45" customHeight="1" x14ac:dyDescent="0.3">
      <c r="A30" s="36"/>
      <c r="C30" s="41" t="str">
        <f>+'CRITERIOS DE SELECCION'!$B$20</f>
        <v>Procesos civiles en los últimos 48 meses</v>
      </c>
      <c r="E30" s="47" t="s">
        <v>23</v>
      </c>
      <c r="H30" s="36"/>
    </row>
    <row r="31" spans="1:8" ht="45" customHeight="1" x14ac:dyDescent="0.3">
      <c r="A31" s="36"/>
      <c r="C31" s="41" t="str">
        <f>+'CRITERIOS DE SELECCION'!$B$21</f>
        <v>Referencias comerciales en los últimos 48 meses</v>
      </c>
      <c r="E31" s="47" t="s">
        <v>53</v>
      </c>
      <c r="H31" s="36"/>
    </row>
    <row r="32" spans="1:8" ht="45" customHeight="1" x14ac:dyDescent="0.3">
      <c r="A32" s="36"/>
      <c r="C32" s="41" t="str">
        <f>+'CRITERIOS DE SELECCION'!$B$22</f>
        <v>Cuotas obrero patronales (CCSS)</v>
      </c>
      <c r="E32" s="47" t="s">
        <v>16</v>
      </c>
      <c r="H32" s="36"/>
    </row>
    <row r="33" spans="1:8" ht="15.75" customHeight="1" x14ac:dyDescent="0.3">
      <c r="A33" s="36"/>
      <c r="H33" s="36"/>
    </row>
    <row r="34" spans="1:8" x14ac:dyDescent="0.3">
      <c r="A34" s="36"/>
      <c r="C34" s="7"/>
      <c r="H34" s="36"/>
    </row>
    <row r="35" spans="1:8" x14ac:dyDescent="0.3">
      <c r="A35" s="36"/>
      <c r="B35" s="36"/>
      <c r="C35" s="37"/>
      <c r="D35" s="38"/>
      <c r="E35" s="39"/>
      <c r="F35" s="38"/>
      <c r="G35" s="36"/>
      <c r="H35" s="36"/>
    </row>
  </sheetData>
  <sheetProtection algorithmName="SHA-512" hashValue="oD/LUUQ5OZ97xtzXQW97ceXDKiaRp1yUORQwATp3MNpFX5P7nZpC4OvKagnNbVelNzx/Aw2d9hrla8FG7gmLCw==" saltValue="i18Ym354V84i40ZqxFYDkA==" spinCount="100000" sheet="1" objects="1" scenarios="1"/>
  <dataConsolidate link="1"/>
  <mergeCells count="1">
    <mergeCell ref="C8:D9"/>
  </mergeCells>
  <conditionalFormatting sqref="C8:D9">
    <cfRule type="containsBlanks" dxfId="164" priority="5">
      <formula>LEN(TRIM(C8))=0</formula>
    </cfRule>
  </conditionalFormatting>
  <dataValidations xWindow="678" yWindow="259" count="6">
    <dataValidation type="whole" allowBlank="1" showInputMessage="1" showErrorMessage="1" error="Ingrese sólo años completos ya cumplidos" prompt="en años cumplidos" sqref="E12">
      <formula1>0</formula1>
      <formula2>100</formula2>
    </dataValidation>
    <dataValidation type="whole" errorStyle="information" allowBlank="1" showInputMessage="1" showErrorMessage="1" error="Ingrese el dato en dólares exactos (ejemplo US$1 MM = 1.000.000)" prompt="Al último cierre fiscal, en dólares" sqref="E15:E18">
      <formula1>10000</formula1>
      <formula2>500000000</formula2>
    </dataValidation>
    <dataValidation type="decimal" allowBlank="1" showInputMessage="1" showErrorMessage="1" error="Ingrese un dato entre 0% y 100%" sqref="E19">
      <formula1>0</formula1>
      <formula2>1</formula2>
    </dataValidation>
    <dataValidation type="whole" allowBlank="1" showInputMessage="1" showErrorMessage="1" error="Revisar la cantidad de meses reportados en el CIC" prompt="en meses" sqref="E25">
      <formula1>0</formula1>
      <formula2>48</formula2>
    </dataValidation>
    <dataValidation type="whole" allowBlank="1" showInputMessage="1" showErrorMessage="1" error="Revise el Nivel indicado en el CIC" sqref="E26">
      <formula1>1</formula1>
      <formula2>3</formula2>
    </dataValidation>
    <dataValidation type="whole" allowBlank="1" showInputMessage="1" showErrorMessage="1" error="Revise el número de días que indica el CIC" sqref="E27:E28">
      <formula1>0</formula1>
      <formula2>1460</formula2>
    </dataValidation>
  </dataValidations>
  <printOptions horizontalCentered="1" verticalCentered="1"/>
  <pageMargins left="0" right="0" top="0" bottom="0" header="0.31496062992125984" footer="0.31496062992125984"/>
  <pageSetup scale="69" orientation="portrait" r:id="rId1"/>
  <drawing r:id="rId2"/>
  <extLst>
    <ext xmlns:x14="http://schemas.microsoft.com/office/spreadsheetml/2009/9/main" uri="{CCE6A557-97BC-4b89-ADB6-D9C93CAAB3DF}">
      <x14:dataValidations xmlns:xm="http://schemas.microsoft.com/office/excel/2006/main" xWindow="678" yWindow="259" count="10">
        <x14:dataValidation type="list" allowBlank="1" showInputMessage="1" showErrorMessage="1" prompt="Consulte la lista de actividades permitidas según Política de Crédito">
          <x14:formula1>
            <xm:f>'CRITERIOS DE SELECCION'!$I$7:$J$7</xm:f>
          </x14:formula1>
          <xm:sqref>E13</xm:sqref>
        </x14:dataValidation>
        <x14:dataValidation type="list" allowBlank="1" showInputMessage="1" showErrorMessage="1">
          <x14:formula1>
            <xm:f>'CRITERIOS DE SELECCION'!$I$8:$J$8</xm:f>
          </x14:formula1>
          <xm:sqref>E14</xm:sqref>
        </x14:dataValidation>
        <x14:dataValidation type="list" allowBlank="1" showInputMessage="1" showErrorMessage="1">
          <x14:formula1>
            <xm:f>'CRITERIOS DE SELECCION'!$I$11:$K$11</xm:f>
          </x14:formula1>
          <xm:sqref>E20</xm:sqref>
        </x14:dataValidation>
        <x14:dataValidation type="list" allowBlank="1" showInputMessage="1" showErrorMessage="1">
          <x14:formula1>
            <xm:f>'CRITERIOS DE SELECCION'!$I$13:$J$13</xm:f>
          </x14:formula1>
          <xm:sqref>E23</xm:sqref>
        </x14:dataValidation>
        <x14:dataValidation type="list" allowBlank="1" showInputMessage="1" showErrorMessage="1">
          <x14:formula1>
            <xm:f>'CRITERIOS DE SELECCION'!$C$12:$E$12</xm:f>
          </x14:formula1>
          <xm:sqref>E22</xm:sqref>
        </x14:dataValidation>
        <x14:dataValidation type="list" allowBlank="1" showInputMessage="1" showErrorMessage="1">
          <x14:formula1>
            <xm:f>'CRITERIOS DE SELECCION'!$I$19:$K$19</xm:f>
          </x14:formula1>
          <xm:sqref>E29</xm:sqref>
        </x14:dataValidation>
        <x14:dataValidation type="list" allowBlank="1" showInputMessage="1" showErrorMessage="1">
          <x14:formula1>
            <xm:f>'CRITERIOS DE SELECCION'!$D$21:$G$21</xm:f>
          </x14:formula1>
          <xm:sqref>E31</xm:sqref>
        </x14:dataValidation>
        <x14:dataValidation type="list" allowBlank="1" showInputMessage="1" showErrorMessage="1">
          <x14:formula1>
            <xm:f>'CRITERIOS DE SELECCION'!$I$20:$J$20</xm:f>
          </x14:formula1>
          <xm:sqref>E30</xm:sqref>
        </x14:dataValidation>
        <x14:dataValidation type="list" allowBlank="1" showInputMessage="1" showErrorMessage="1">
          <x14:formula1>
            <xm:f>'CRITERIOS DE SELECCION'!$D$22:$G$22</xm:f>
          </x14:formula1>
          <xm:sqref>E32</xm:sqref>
        </x14:dataValidation>
        <x14:dataValidation type="list" allowBlank="1" showInputMessage="1" showErrorMessage="1">
          <x14:formula1>
            <xm:f>'CRITERIOS DE SELECCION'!$I$14:$L$14</xm:f>
          </x14:formula1>
          <xm:sqref>E24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C000"/>
    <pageSetUpPr fitToPage="1"/>
  </sheetPr>
  <dimension ref="A1:L68"/>
  <sheetViews>
    <sheetView showGridLines="0" showRowColHeaders="0" topLeftCell="A22" zoomScale="80" zoomScaleNormal="80" workbookViewId="0">
      <selection activeCell="D39" sqref="D39"/>
    </sheetView>
  </sheetViews>
  <sheetFormatPr baseColWidth="10" defaultRowHeight="15.75" x14ac:dyDescent="0.3"/>
  <cols>
    <col min="1" max="1" width="2.44140625" style="5" customWidth="1"/>
    <col min="2" max="2" width="2.44140625" style="10" customWidth="1"/>
    <col min="3" max="3" width="32.77734375" style="26" customWidth="1"/>
    <col min="4" max="4" width="24.88671875" style="10" bestFit="1" customWidth="1"/>
    <col min="5" max="5" width="4.44140625" style="27" customWidth="1"/>
    <col min="6" max="6" width="11.5546875" style="10"/>
    <col min="7" max="7" width="4.44140625" style="10" customWidth="1"/>
    <col min="8" max="8" width="11.5546875" style="28"/>
    <col min="9" max="9" width="4.44140625" style="10" customWidth="1"/>
    <col min="10" max="10" width="11.5546875" style="10"/>
    <col min="11" max="11" width="4.44140625" style="10" customWidth="1"/>
    <col min="12" max="12" width="2.44140625" style="5" customWidth="1"/>
    <col min="13" max="16384" width="11.5546875" style="10"/>
  </cols>
  <sheetData>
    <row r="1" spans="1:12" s="5" customFormat="1" x14ac:dyDescent="0.3">
      <c r="A1" s="1"/>
      <c r="B1" s="1"/>
      <c r="C1" s="2"/>
      <c r="D1" s="1"/>
      <c r="E1" s="3"/>
      <c r="F1" s="1"/>
      <c r="G1" s="1"/>
      <c r="H1" s="4"/>
      <c r="I1" s="1"/>
      <c r="J1" s="1"/>
      <c r="K1" s="1"/>
      <c r="L1" s="1"/>
    </row>
    <row r="2" spans="1:12" x14ac:dyDescent="0.3">
      <c r="A2" s="1"/>
      <c r="B2" s="6"/>
      <c r="C2" s="7"/>
      <c r="D2" s="5"/>
      <c r="E2" s="8"/>
      <c r="F2" s="5"/>
      <c r="G2" s="5"/>
      <c r="H2" s="9"/>
      <c r="I2" s="5"/>
      <c r="J2" s="5"/>
      <c r="K2" s="5"/>
      <c r="L2" s="1"/>
    </row>
    <row r="3" spans="1:12" ht="15.75" customHeight="1" x14ac:dyDescent="0.3">
      <c r="A3" s="1"/>
      <c r="B3" s="6"/>
      <c r="C3" s="845" t="str">
        <f>+SELECCION!C8</f>
        <v>Inversiones Prosto M CH C, S.A.</v>
      </c>
      <c r="D3" s="845"/>
      <c r="E3" s="8"/>
      <c r="F3" s="5"/>
      <c r="G3" s="5"/>
      <c r="H3" s="9"/>
      <c r="I3" s="5"/>
      <c r="J3" s="5"/>
      <c r="K3" s="5"/>
      <c r="L3" s="1"/>
    </row>
    <row r="4" spans="1:12" ht="16.5" customHeight="1" thickBot="1" x14ac:dyDescent="0.35">
      <c r="A4" s="1"/>
      <c r="B4" s="6"/>
      <c r="C4" s="846"/>
      <c r="D4" s="846"/>
      <c r="E4" s="8"/>
      <c r="F4" s="5"/>
      <c r="G4" s="5"/>
      <c r="H4" s="9"/>
      <c r="I4" s="5"/>
      <c r="J4" s="5"/>
      <c r="K4" s="5"/>
      <c r="L4" s="1"/>
    </row>
    <row r="5" spans="1:12" ht="15.75" customHeight="1" x14ac:dyDescent="0.3">
      <c r="A5" s="1"/>
      <c r="B5" s="6"/>
      <c r="C5" s="7"/>
      <c r="D5" s="5"/>
      <c r="E5" s="8"/>
      <c r="F5" s="5"/>
      <c r="G5" s="5"/>
      <c r="H5" s="9"/>
      <c r="I5" s="5"/>
      <c r="J5" s="5"/>
      <c r="K5" s="5"/>
      <c r="L5" s="1"/>
    </row>
    <row r="6" spans="1:12" ht="15.75" customHeight="1" x14ac:dyDescent="0.3">
      <c r="A6" s="1"/>
      <c r="B6" s="6"/>
      <c r="C6" s="11" t="s">
        <v>2297</v>
      </c>
      <c r="D6" s="5"/>
      <c r="E6" s="8"/>
      <c r="F6" s="5"/>
      <c r="G6" s="5"/>
      <c r="H6" s="9"/>
      <c r="I6" s="5"/>
      <c r="J6" s="5"/>
      <c r="K6" s="5"/>
      <c r="L6" s="1"/>
    </row>
    <row r="7" spans="1:12" ht="15.75" customHeight="1" x14ac:dyDescent="0.3">
      <c r="A7" s="1"/>
      <c r="B7" s="6"/>
      <c r="C7" s="7"/>
      <c r="D7" s="5"/>
      <c r="E7" s="8"/>
      <c r="F7" s="5"/>
      <c r="G7" s="5"/>
      <c r="H7" s="9"/>
      <c r="I7" s="5"/>
      <c r="J7" s="5"/>
      <c r="K7" s="5"/>
      <c r="L7" s="1"/>
    </row>
    <row r="8" spans="1:12" ht="15.75" customHeight="1" x14ac:dyDescent="0.3">
      <c r="A8" s="1"/>
      <c r="B8" s="6"/>
      <c r="C8" s="7" t="s">
        <v>92</v>
      </c>
      <c r="D8" s="35"/>
      <c r="E8" s="8"/>
      <c r="F8" s="5"/>
      <c r="G8" s="5"/>
      <c r="H8" s="9"/>
      <c r="I8" s="5"/>
      <c r="J8" s="5"/>
      <c r="K8" s="5"/>
      <c r="L8" s="1"/>
    </row>
    <row r="9" spans="1:12" ht="15.75" customHeight="1" x14ac:dyDescent="0.3">
      <c r="A9" s="1"/>
      <c r="B9" s="6"/>
      <c r="C9" s="7"/>
      <c r="D9" s="5"/>
      <c r="E9" s="8"/>
      <c r="F9" s="5"/>
      <c r="G9" s="5"/>
      <c r="H9" s="9"/>
      <c r="I9" s="5"/>
      <c r="J9" s="5"/>
      <c r="K9" s="5"/>
      <c r="L9" s="1"/>
    </row>
    <row r="10" spans="1:12" x14ac:dyDescent="0.3">
      <c r="A10" s="1"/>
      <c r="B10" s="6"/>
      <c r="C10" s="7" t="s">
        <v>93</v>
      </c>
      <c r="D10" s="250"/>
      <c r="E10" s="8"/>
      <c r="F10" s="5"/>
      <c r="G10" s="5"/>
      <c r="H10" s="9"/>
      <c r="I10" s="5"/>
      <c r="J10" s="5"/>
      <c r="K10" s="5"/>
      <c r="L10" s="1"/>
    </row>
    <row r="11" spans="1:12" x14ac:dyDescent="0.3">
      <c r="A11" s="1"/>
      <c r="B11" s="6"/>
      <c r="C11" s="7"/>
      <c r="D11" s="5"/>
      <c r="E11" s="8"/>
      <c r="F11" s="5"/>
      <c r="G11" s="5"/>
      <c r="H11" s="9"/>
      <c r="I11" s="5"/>
      <c r="J11" s="5"/>
      <c r="K11" s="5"/>
      <c r="L11" s="1"/>
    </row>
    <row r="12" spans="1:12" x14ac:dyDescent="0.3">
      <c r="A12" s="1"/>
      <c r="B12" s="6"/>
      <c r="C12" s="7"/>
      <c r="D12" s="5"/>
      <c r="E12" s="8"/>
      <c r="F12" s="849" t="s">
        <v>88</v>
      </c>
      <c r="G12" s="849"/>
      <c r="H12" s="849"/>
      <c r="I12" s="849"/>
      <c r="J12" s="849"/>
      <c r="K12" s="5"/>
      <c r="L12" s="1"/>
    </row>
    <row r="13" spans="1:12" ht="16.5" thickBot="1" x14ac:dyDescent="0.35">
      <c r="A13" s="1"/>
      <c r="B13" s="6"/>
      <c r="C13" s="7"/>
      <c r="D13" s="5"/>
      <c r="E13" s="8"/>
      <c r="F13" s="12" t="s">
        <v>82</v>
      </c>
      <c r="G13" s="5"/>
      <c r="H13" s="13" t="s">
        <v>83</v>
      </c>
      <c r="I13" s="5"/>
      <c r="J13" s="137" t="s">
        <v>84</v>
      </c>
      <c r="K13" s="5"/>
      <c r="L13" s="1"/>
    </row>
    <row r="14" spans="1:12" ht="16.5" thickBot="1" x14ac:dyDescent="0.35">
      <c r="A14" s="1"/>
      <c r="B14" s="6"/>
      <c r="C14" s="11" t="s">
        <v>76</v>
      </c>
      <c r="D14" s="769" t="str">
        <f>+'CRITERIOS DE SELECCION'!V26</f>
        <v>ESTANDAR</v>
      </c>
      <c r="E14" s="769"/>
      <c r="F14" s="14">
        <f>_xlfn.CEILING.MATH((+IF($D$14="FMO","0",(IF($D$14='CRITERIOS DE OFERTA'!$E$3,'CRITERIOS DE OFERTA'!$K$5,(IF($D$14='CRITERIOS DE OFERTA'!$L$3,'CRITERIOS DE OFERTA'!$L$5,(IF($D$14='CRITERIOS DE OFERTA'!$M$3,'CRITERIOS DE OFERTA'!$M$5,'CRITERIOS DE OFERTA'!$N$5)))))))),+'CRITERIOS DE OFERTA'!C3)</f>
        <v>500000</v>
      </c>
      <c r="G14" s="15">
        <f>+IF(F14=0,"",1)</f>
        <v>1</v>
      </c>
      <c r="H14" s="33"/>
      <c r="I14" s="15" t="str">
        <f>+IF(H14&gt;$F14,1,"")</f>
        <v/>
      </c>
      <c r="J14" s="33"/>
      <c r="K14" s="15" t="str">
        <f>+IF(J14&gt;$F14,1,"")</f>
        <v/>
      </c>
      <c r="L14" s="1"/>
    </row>
    <row r="15" spans="1:12" x14ac:dyDescent="0.3">
      <c r="A15" s="1"/>
      <c r="B15" s="6"/>
      <c r="C15" s="7"/>
      <c r="D15" s="5"/>
      <c r="E15" s="8"/>
      <c r="F15" s="137"/>
      <c r="G15" s="5"/>
      <c r="H15" s="13"/>
      <c r="I15" s="5"/>
      <c r="J15" s="137"/>
      <c r="K15" s="5"/>
      <c r="L15" s="1"/>
    </row>
    <row r="16" spans="1:12" s="19" customFormat="1" x14ac:dyDescent="0.3">
      <c r="A16" s="16"/>
      <c r="B16" s="17"/>
      <c r="C16" s="18" t="str">
        <f>+'CRITERIOS DE OFERTA'!B5</f>
        <v>FINANCIAMENTO DE LA OPERACIÓN</v>
      </c>
      <c r="D16" s="18"/>
      <c r="E16" s="8"/>
      <c r="F16" s="18"/>
      <c r="G16" s="18"/>
      <c r="H16" s="18"/>
      <c r="I16" s="18"/>
      <c r="J16" s="18"/>
      <c r="K16" s="18"/>
      <c r="L16" s="16"/>
    </row>
    <row r="17" spans="1:12" x14ac:dyDescent="0.3">
      <c r="A17" s="1"/>
      <c r="B17" s="6"/>
      <c r="C17" s="7"/>
      <c r="D17" s="5"/>
      <c r="E17" s="8"/>
      <c r="F17" s="5"/>
      <c r="G17" s="5"/>
      <c r="H17" s="9"/>
      <c r="I17" s="5"/>
      <c r="J17" s="5"/>
      <c r="K17" s="5"/>
      <c r="L17" s="1"/>
    </row>
    <row r="18" spans="1:12" x14ac:dyDescent="0.3">
      <c r="A18" s="1"/>
      <c r="B18" s="6"/>
      <c r="C18" s="848" t="str">
        <f>+'CRITERIOS DE OFERTA'!B7</f>
        <v>Capital de trabajo</v>
      </c>
      <c r="D18" s="20" t="str">
        <f>+'CRITERIOS DE OFERTA'!C7</f>
        <v>Libre / Sobregiro CC / TCR</v>
      </c>
      <c r="E18" s="21"/>
      <c r="F18" s="22">
        <f>_xlfn.CEILING.MATH((+IF($D$14="FMO","0",(IF($D$14='CRITERIOS DE OFERTA'!$E$3,'CRITERIOS DE OFERTA'!K7,(IF($D$14='CRITERIOS DE OFERTA'!$L$3,'CRITERIOS DE OFERTA'!L7,(IF($D$14='CRITERIOS DE OFERTA'!$M$3,'CRITERIOS DE OFERTA'!M7,'CRITERIOS DE OFERTA'!N7)))))))),+'CRITERIOS DE OFERTA'!C3)</f>
        <v>25000</v>
      </c>
      <c r="G18" s="15">
        <f>+IF(F18=0,"",1)</f>
        <v>1</v>
      </c>
      <c r="H18" s="34"/>
      <c r="I18" s="15" t="str">
        <f>+IF(H18&gt;$F18,1,"")</f>
        <v/>
      </c>
      <c r="J18" s="34"/>
      <c r="K18" s="15" t="str">
        <f>+IF(J18&gt;$F18,1,"")</f>
        <v/>
      </c>
      <c r="L18" s="1"/>
    </row>
    <row r="19" spans="1:12" ht="15.75" customHeight="1" x14ac:dyDescent="0.3">
      <c r="A19" s="1"/>
      <c r="B19" s="6"/>
      <c r="C19" s="848"/>
      <c r="D19" s="20" t="str">
        <f>+'CRITERIOS DE OFERTA'!C8</f>
        <v>Pago directo a proveedores</v>
      </c>
      <c r="E19" s="21"/>
      <c r="F19" s="22">
        <f>_xlfn.CEILING.MATH((+IF($D$14="FMO","0",(IF($D$14='CRITERIOS DE OFERTA'!$E$3,'CRITERIOS DE OFERTA'!K8,(IF($D$14='CRITERIOS DE OFERTA'!$L$3,'CRITERIOS DE OFERTA'!L8,(IF($D$14='CRITERIOS DE OFERTA'!$M$3,'CRITERIOS DE OFERTA'!M8,'CRITERIOS DE OFERTA'!N8)))))))),+'CRITERIOS DE OFERTA'!C3)</f>
        <v>500000</v>
      </c>
      <c r="G19" s="15">
        <f t="shared" ref="G19:G30" si="0">+IF(F19=0,"",1)</f>
        <v>1</v>
      </c>
      <c r="H19" s="34"/>
      <c r="I19" s="15" t="str">
        <f t="shared" ref="I19:I30" si="1">+IF(H19&gt;$F19,1,"")</f>
        <v/>
      </c>
      <c r="J19" s="34"/>
      <c r="K19" s="15" t="str">
        <f t="shared" ref="K19:K30" si="2">+IF(J19&gt;$F19,1,"")</f>
        <v/>
      </c>
      <c r="L19" s="1"/>
    </row>
    <row r="20" spans="1:12" x14ac:dyDescent="0.3">
      <c r="A20" s="1"/>
      <c r="B20" s="6"/>
      <c r="C20" s="848" t="str">
        <f>+'CRITERIOS DE OFERTA'!B9</f>
        <v>Cartas de crédito</v>
      </c>
      <c r="D20" s="20" t="str">
        <f>+'CRITERIOS DE OFERTA'!C9</f>
        <v>Apertura</v>
      </c>
      <c r="E20" s="21"/>
      <c r="F20" s="22">
        <f>_xlfn.CEILING.MATH((+IF($D$14="FMO","0",(IF($D$14='CRITERIOS DE OFERTA'!$E$3,'CRITERIOS DE OFERTA'!K9,(IF($D$14='CRITERIOS DE OFERTA'!$L$3,'CRITERIOS DE OFERTA'!L9,(IF($D$14='CRITERIOS DE OFERTA'!$M$3,'CRITERIOS DE OFERTA'!M9,'CRITERIOS DE OFERTA'!N9)))))))),+'CRITERIOS DE OFERTA'!C3)</f>
        <v>500000</v>
      </c>
      <c r="G20" s="15">
        <f t="shared" si="0"/>
        <v>1</v>
      </c>
      <c r="H20" s="34"/>
      <c r="I20" s="15" t="str">
        <f t="shared" si="1"/>
        <v/>
      </c>
      <c r="J20" s="34"/>
      <c r="K20" s="15" t="str">
        <f t="shared" si="2"/>
        <v/>
      </c>
      <c r="L20" s="1"/>
    </row>
    <row r="21" spans="1:12" x14ac:dyDescent="0.3">
      <c r="A21" s="1"/>
      <c r="B21" s="6"/>
      <c r="C21" s="848"/>
      <c r="D21" s="20" t="str">
        <f>+'CRITERIOS DE OFERTA'!C10</f>
        <v>Financiamiento / OP Bodega</v>
      </c>
      <c r="E21" s="21"/>
      <c r="F21" s="22">
        <f>_xlfn.CEILING.MATH((+IF($D$14="FMO","0",(IF($D$14='CRITERIOS DE OFERTA'!$E$3,'CRITERIOS DE OFERTA'!K10,(IF($D$14='CRITERIOS DE OFERTA'!$L$3,'CRITERIOS DE OFERTA'!L10,(IF($D$14='CRITERIOS DE OFERTA'!$M$3,'CRITERIOS DE OFERTA'!M10,'CRITERIOS DE OFERTA'!N10)))))))),+'CRITERIOS DE OFERTA'!C3)</f>
        <v>500000</v>
      </c>
      <c r="G21" s="15">
        <f t="shared" si="0"/>
        <v>1</v>
      </c>
      <c r="H21" s="34"/>
      <c r="I21" s="15" t="str">
        <f t="shared" si="1"/>
        <v/>
      </c>
      <c r="J21" s="34"/>
      <c r="K21" s="15" t="str">
        <f t="shared" si="2"/>
        <v/>
      </c>
      <c r="L21" s="1"/>
    </row>
    <row r="22" spans="1:12" x14ac:dyDescent="0.3">
      <c r="A22" s="1"/>
      <c r="B22" s="6"/>
      <c r="C22" s="844" t="str">
        <f>+'CRITERIOS DE OFERTA'!B11</f>
        <v>Adelanto contratos</v>
      </c>
      <c r="D22" s="20" t="str">
        <f>+'CRITERIOS DE OFERTA'!C11</f>
        <v>Obra pública</v>
      </c>
      <c r="E22" s="21"/>
      <c r="F22" s="22">
        <f>_xlfn.CEILING.MATH((+IF($D$14="FMO","0",(IF($D$14='CRITERIOS DE OFERTA'!$E$3,'CRITERIOS DE OFERTA'!K11,(IF($D$14='CRITERIOS DE OFERTA'!$L$3,'CRITERIOS DE OFERTA'!L11,(IF($D$14='CRITERIOS DE OFERTA'!$M$3,'CRITERIOS DE OFERTA'!M11,'CRITERIOS DE OFERTA'!N11)))))))),+'CRITERIOS DE OFERTA'!C3)</f>
        <v>500000</v>
      </c>
      <c r="G22" s="15">
        <f t="shared" si="0"/>
        <v>1</v>
      </c>
      <c r="H22" s="34"/>
      <c r="I22" s="15" t="str">
        <f t="shared" si="1"/>
        <v/>
      </c>
      <c r="J22" s="34"/>
      <c r="K22" s="15" t="str">
        <f t="shared" si="2"/>
        <v/>
      </c>
      <c r="L22" s="1"/>
    </row>
    <row r="23" spans="1:12" x14ac:dyDescent="0.3">
      <c r="A23" s="1"/>
      <c r="B23" s="6"/>
      <c r="C23" s="844"/>
      <c r="D23" s="20" t="str">
        <f>+'CRITERIOS DE OFERTA'!C12</f>
        <v>Obra privada</v>
      </c>
      <c r="E23" s="21"/>
      <c r="F23" s="22">
        <f>_xlfn.CEILING.MATH((+IF($D$14="FMO","0",(IF($D$14='CRITERIOS DE OFERTA'!$E$3,'CRITERIOS DE OFERTA'!K12,(IF($D$14='CRITERIOS DE OFERTA'!$L$3,'CRITERIOS DE OFERTA'!L12,(IF($D$14='CRITERIOS DE OFERTA'!$M$3,'CRITERIOS DE OFERTA'!M12,'CRITERIOS DE OFERTA'!N12)))))))),+'CRITERIOS DE OFERTA'!C3)</f>
        <v>0</v>
      </c>
      <c r="G23" s="15" t="str">
        <f t="shared" si="0"/>
        <v/>
      </c>
      <c r="H23" s="34"/>
      <c r="I23" s="15" t="str">
        <f t="shared" si="1"/>
        <v/>
      </c>
      <c r="J23" s="34"/>
      <c r="K23" s="15" t="str">
        <f t="shared" si="2"/>
        <v/>
      </c>
      <c r="L23" s="1"/>
    </row>
    <row r="24" spans="1:12" ht="15.75" customHeight="1" x14ac:dyDescent="0.3">
      <c r="A24" s="1"/>
      <c r="B24" s="6"/>
      <c r="C24" s="844" t="str">
        <f>+'CRITERIOS DE OFERTA'!B13</f>
        <v>Adelanto órdenes de compra</v>
      </c>
      <c r="D24" s="20" t="str">
        <f>+'CRITERIOS DE OFERTA'!C13</f>
        <v>Públicas</v>
      </c>
      <c r="E24" s="21"/>
      <c r="F24" s="22">
        <f>_xlfn.CEILING.MATH((+IF($D$14="FMO","0",(IF($D$14='CRITERIOS DE OFERTA'!$E$3,'CRITERIOS DE OFERTA'!K13,(IF($D$14='CRITERIOS DE OFERTA'!$L$3,'CRITERIOS DE OFERTA'!L13,(IF($D$14='CRITERIOS DE OFERTA'!$M$3,'CRITERIOS DE OFERTA'!M13,'CRITERIOS DE OFERTA'!N13)))))))),+'CRITERIOS DE OFERTA'!C3)</f>
        <v>500000</v>
      </c>
      <c r="G24" s="15">
        <f t="shared" si="0"/>
        <v>1</v>
      </c>
      <c r="H24" s="34"/>
      <c r="I24" s="15" t="str">
        <f t="shared" si="1"/>
        <v/>
      </c>
      <c r="J24" s="34"/>
      <c r="K24" s="15" t="str">
        <f t="shared" si="2"/>
        <v/>
      </c>
      <c r="L24" s="1"/>
    </row>
    <row r="25" spans="1:12" x14ac:dyDescent="0.3">
      <c r="A25" s="1"/>
      <c r="B25" s="6"/>
      <c r="C25" s="844"/>
      <c r="D25" s="20" t="str">
        <f>+'CRITERIOS DE OFERTA'!C14</f>
        <v>Privadas</v>
      </c>
      <c r="E25" s="21"/>
      <c r="F25" s="22">
        <f>_xlfn.CEILING.MATH((+IF($D$14="FMO","0",(IF($D$14='CRITERIOS DE OFERTA'!$E$3,'CRITERIOS DE OFERTA'!K14,(IF($D$14='CRITERIOS DE OFERTA'!$L$3,'CRITERIOS DE OFERTA'!L14,(IF($D$14='CRITERIOS DE OFERTA'!$M$3,'CRITERIOS DE OFERTA'!M14,'CRITERIOS DE OFERTA'!N14)))))))),+'CRITERIOS DE OFERTA'!C3)</f>
        <v>500000</v>
      </c>
      <c r="G25" s="15">
        <f t="shared" si="0"/>
        <v>1</v>
      </c>
      <c r="H25" s="34"/>
      <c r="I25" s="15" t="str">
        <f t="shared" si="1"/>
        <v/>
      </c>
      <c r="J25" s="34"/>
      <c r="K25" s="15" t="str">
        <f t="shared" si="2"/>
        <v/>
      </c>
      <c r="L25" s="1"/>
    </row>
    <row r="26" spans="1:12" ht="15.75" customHeight="1" x14ac:dyDescent="0.3">
      <c r="A26" s="1"/>
      <c r="B26" s="6"/>
      <c r="C26" s="844" t="str">
        <f>+'CRITERIOS DE OFERTA'!B15</f>
        <v>Descuento facturas</v>
      </c>
      <c r="D26" s="20" t="str">
        <f>+'CRITERIOS DE OFERTA'!C15</f>
        <v>Públicas</v>
      </c>
      <c r="E26" s="21"/>
      <c r="F26" s="22">
        <f>_xlfn.CEILING.MATH((+IF(SELECCION!E32='CRITERIOS DE SELECCION'!D22,(+IF($D$14="FMO","0",(IF($D$14='CRITERIOS DE OFERTA'!$E$3,'CRITERIOS DE OFERTA'!K15,(IF($D$14='CRITERIOS DE OFERTA'!$L$3,'CRITERIOS DE OFERTA'!L15,(IF($D$14='CRITERIOS DE OFERTA'!$M$3,'CRITERIOS DE OFERTA'!M15,'CRITERIOS DE OFERTA'!N15)))))))),"0")),+'CRITERIOS DE OFERTA'!C3)</f>
        <v>500000</v>
      </c>
      <c r="G26" s="15">
        <f t="shared" si="0"/>
        <v>1</v>
      </c>
      <c r="H26" s="34"/>
      <c r="I26" s="15" t="str">
        <f t="shared" si="1"/>
        <v/>
      </c>
      <c r="J26" s="34"/>
      <c r="K26" s="15" t="str">
        <f t="shared" si="2"/>
        <v/>
      </c>
      <c r="L26" s="1"/>
    </row>
    <row r="27" spans="1:12" x14ac:dyDescent="0.3">
      <c r="A27" s="1"/>
      <c r="B27" s="6"/>
      <c r="C27" s="844"/>
      <c r="D27" s="20" t="str">
        <f>+'CRITERIOS DE OFERTA'!C16</f>
        <v>Privadas</v>
      </c>
      <c r="E27" s="21"/>
      <c r="F27" s="22">
        <f>_xlfn.CEILING.MATH((+IF($D$14="FMO","0",(IF($D$14='CRITERIOS DE OFERTA'!$E$3,'CRITERIOS DE OFERTA'!K16,(IF($D$14='CRITERIOS DE OFERTA'!$L$3,'CRITERIOS DE OFERTA'!L16,(IF($D$14='CRITERIOS DE OFERTA'!$M$3,'CRITERIOS DE OFERTA'!M16,'CRITERIOS DE OFERTA'!N16)))))))),+'CRITERIOS DE OFERTA'!C3)</f>
        <v>500000</v>
      </c>
      <c r="G27" s="15">
        <f t="shared" si="0"/>
        <v>1</v>
      </c>
      <c r="H27" s="34"/>
      <c r="I27" s="15" t="str">
        <f t="shared" si="1"/>
        <v/>
      </c>
      <c r="J27" s="34"/>
      <c r="K27" s="15" t="str">
        <f t="shared" si="2"/>
        <v/>
      </c>
      <c r="L27" s="1"/>
    </row>
    <row r="28" spans="1:12" ht="15.75" customHeight="1" x14ac:dyDescent="0.3">
      <c r="A28" s="1"/>
      <c r="B28" s="6"/>
      <c r="C28" s="844" t="str">
        <f>+'CRITERIOS DE OFERTA'!B17</f>
        <v>Garantías</v>
      </c>
      <c r="D28" s="20" t="str">
        <f>+'CRITERIOS DE OFERTA'!C17</f>
        <v>Participación</v>
      </c>
      <c r="E28" s="21"/>
      <c r="F28" s="22">
        <f>_xlfn.CEILING.MATH((+IF($D$14="FMO","0",(IF($D$14='CRITERIOS DE OFERTA'!$E$3,'CRITERIOS DE OFERTA'!K17,(IF($D$14='CRITERIOS DE OFERTA'!$L$3,'CRITERIOS DE OFERTA'!L17,(IF($D$14='CRITERIOS DE OFERTA'!$M$3,'CRITERIOS DE OFERTA'!M17,'CRITERIOS DE OFERTA'!N17)))))))),+'CRITERIOS DE OFERTA'!C3)</f>
        <v>500000</v>
      </c>
      <c r="G28" s="15">
        <f t="shared" si="0"/>
        <v>1</v>
      </c>
      <c r="H28" s="34"/>
      <c r="I28" s="15" t="str">
        <f t="shared" si="1"/>
        <v/>
      </c>
      <c r="J28" s="34"/>
      <c r="K28" s="15" t="str">
        <f t="shared" si="2"/>
        <v/>
      </c>
      <c r="L28" s="1"/>
    </row>
    <row r="29" spans="1:12" x14ac:dyDescent="0.3">
      <c r="A29" s="1"/>
      <c r="B29" s="6"/>
      <c r="C29" s="844"/>
      <c r="D29" s="20" t="str">
        <f>+'CRITERIOS DE OFERTA'!C18</f>
        <v>Cumplimiento</v>
      </c>
      <c r="E29" s="21"/>
      <c r="F29" s="22">
        <f>_xlfn.CEILING.MATH((+IF($D$14="FMO","0",(IF($D$14='CRITERIOS DE OFERTA'!$E$3,'CRITERIOS DE OFERTA'!K18,(IF($D$14='CRITERIOS DE OFERTA'!$L$3,'CRITERIOS DE OFERTA'!L18,(IF($D$14='CRITERIOS DE OFERTA'!$M$3,'CRITERIOS DE OFERTA'!M18,'CRITERIOS DE OFERTA'!N18)))))))),+'CRITERIOS DE OFERTA'!C3)</f>
        <v>500000</v>
      </c>
      <c r="G29" s="15">
        <f t="shared" si="0"/>
        <v>1</v>
      </c>
      <c r="H29" s="34"/>
      <c r="I29" s="15" t="str">
        <f t="shared" si="1"/>
        <v/>
      </c>
      <c r="J29" s="34"/>
      <c r="K29" s="15" t="str">
        <f t="shared" si="2"/>
        <v/>
      </c>
      <c r="L29" s="1"/>
    </row>
    <row r="30" spans="1:12" x14ac:dyDescent="0.3">
      <c r="A30" s="1"/>
      <c r="B30" s="6"/>
      <c r="C30" s="844"/>
      <c r="D30" s="20" t="str">
        <f>+'CRITERIOS DE OFERTA'!C19</f>
        <v>Pago / Stand by</v>
      </c>
      <c r="E30" s="21"/>
      <c r="F30" s="22">
        <f>_xlfn.CEILING.MATH((+IF($D$14="FMO","0",(IF($D$14='CRITERIOS DE OFERTA'!$E$3,'CRITERIOS DE OFERTA'!K19,(IF($D$14='CRITERIOS DE OFERTA'!$L$3,'CRITERIOS DE OFERTA'!L19,(IF($D$14='CRITERIOS DE OFERTA'!$M$3,'CRITERIOS DE OFERTA'!M19,'CRITERIOS DE OFERTA'!N19)))))))),+'CRITERIOS DE OFERTA'!C3)</f>
        <v>0</v>
      </c>
      <c r="G30" s="15" t="str">
        <f t="shared" si="0"/>
        <v/>
      </c>
      <c r="H30" s="34"/>
      <c r="I30" s="15" t="str">
        <f t="shared" si="1"/>
        <v/>
      </c>
      <c r="J30" s="34"/>
      <c r="K30" s="15" t="str">
        <f t="shared" si="2"/>
        <v/>
      </c>
      <c r="L30" s="1"/>
    </row>
    <row r="31" spans="1:12" x14ac:dyDescent="0.3">
      <c r="A31" s="1"/>
      <c r="B31" s="6"/>
      <c r="C31" s="7"/>
      <c r="D31" s="5"/>
      <c r="E31" s="8"/>
      <c r="F31" s="5"/>
      <c r="G31" s="5"/>
      <c r="H31" s="9"/>
      <c r="I31" s="137"/>
      <c r="J31" s="9"/>
      <c r="K31" s="5"/>
      <c r="L31" s="1"/>
    </row>
    <row r="32" spans="1:12" x14ac:dyDescent="0.3">
      <c r="A32" s="1"/>
      <c r="B32" s="6"/>
      <c r="C32" s="11" t="str">
        <f>+'CRITERIOS DE OFERTA'!B21</f>
        <v>FINANCIAMIENTO PARA INVERSION</v>
      </c>
      <c r="D32" s="5"/>
      <c r="E32" s="8"/>
      <c r="F32" s="5"/>
      <c r="G32" s="5"/>
      <c r="H32" s="9"/>
      <c r="I32" s="137"/>
      <c r="J32" s="9"/>
      <c r="K32" s="5"/>
      <c r="L32" s="1"/>
    </row>
    <row r="33" spans="1:12" x14ac:dyDescent="0.3">
      <c r="A33" s="1"/>
      <c r="B33" s="6"/>
      <c r="C33" s="7"/>
      <c r="D33" s="5"/>
      <c r="E33" s="8"/>
      <c r="F33" s="13"/>
      <c r="G33" s="5"/>
      <c r="H33" s="9"/>
      <c r="I33" s="137"/>
      <c r="J33" s="9"/>
      <c r="K33" s="5"/>
      <c r="L33" s="1"/>
    </row>
    <row r="34" spans="1:12" x14ac:dyDescent="0.3">
      <c r="A34" s="1"/>
      <c r="B34" s="6"/>
      <c r="C34" s="848" t="s">
        <v>78</v>
      </c>
      <c r="D34" s="20" t="str">
        <f>+'CRITERIOS DE OFERTA'!C23</f>
        <v>Equipo electrónico y software</v>
      </c>
      <c r="E34" s="21"/>
      <c r="F34" s="22">
        <f>_xlfn.CEILING.MATH((+IF($D$14="FMO","0",(IF($D$14='CRITERIOS DE OFERTA'!$E$3,'CRITERIOS DE OFERTA'!K23,(IF($D$14='CRITERIOS DE OFERTA'!$L$3,'CRITERIOS DE OFERTA'!L23,(IF($D$14='CRITERIOS DE OFERTA'!$M$3,'CRITERIOS DE OFERTA'!M23,'CRITERIOS DE OFERTA'!N23)))))))),+'CRITERIOS DE OFERTA'!C3)</f>
        <v>0</v>
      </c>
      <c r="G34" s="15" t="str">
        <f t="shared" ref="G34:G39" si="3">+IF(F34=0,"",1)</f>
        <v/>
      </c>
      <c r="H34" s="34"/>
      <c r="I34" s="15" t="str">
        <f t="shared" ref="I34:I39" si="4">+IF(H34&gt;$F34,1,"")</f>
        <v/>
      </c>
      <c r="J34" s="34"/>
      <c r="K34" s="15" t="str">
        <f t="shared" ref="K34:K39" si="5">+IF(J34&gt;$F34,1,"")</f>
        <v/>
      </c>
      <c r="L34" s="1"/>
    </row>
    <row r="35" spans="1:12" x14ac:dyDescent="0.3">
      <c r="A35" s="1"/>
      <c r="B35" s="6"/>
      <c r="C35" s="848"/>
      <c r="D35" s="20" t="str">
        <f>+'CRITERIOS DE OFERTA'!C24</f>
        <v>Maquinaria especializada</v>
      </c>
      <c r="E35" s="21"/>
      <c r="F35" s="22">
        <f>_xlfn.CEILING.MATH((+IF($D$14="FMO","0",(IF($D$14='CRITERIOS DE OFERTA'!$E$3,'CRITERIOS DE OFERTA'!K24,(IF($D$14='CRITERIOS DE OFERTA'!$L$3,'CRITERIOS DE OFERTA'!L24,(IF($D$14='CRITERIOS DE OFERTA'!$M$3,'CRITERIOS DE OFERTA'!M24,'CRITERIOS DE OFERTA'!N24)))))))),+'CRITERIOS DE OFERTA'!C3)</f>
        <v>75000</v>
      </c>
      <c r="G35" s="15">
        <f t="shared" si="3"/>
        <v>1</v>
      </c>
      <c r="H35" s="34"/>
      <c r="I35" s="15" t="str">
        <f t="shared" si="4"/>
        <v/>
      </c>
      <c r="J35" s="34"/>
      <c r="K35" s="15" t="str">
        <f t="shared" si="5"/>
        <v/>
      </c>
      <c r="L35" s="1"/>
    </row>
    <row r="36" spans="1:12" x14ac:dyDescent="0.3">
      <c r="A36" s="1"/>
      <c r="B36" s="6"/>
      <c r="C36" s="848"/>
      <c r="D36" s="20" t="str">
        <f>+'CRITERIOS DE OFERTA'!C25</f>
        <v>Maquinaria de uso general</v>
      </c>
      <c r="E36" s="21"/>
      <c r="F36" s="22">
        <f>_xlfn.CEILING.MATH((+IF($D$14="FMO","0",(IF($D$14='CRITERIOS DE OFERTA'!$E$3,'CRITERIOS DE OFERTA'!K25,(IF($D$14='CRITERIOS DE OFERTA'!$L$3,'CRITERIOS DE OFERTA'!L25,(IF($D$14='CRITERIOS DE OFERTA'!$M$3,'CRITERIOS DE OFERTA'!M25,'CRITERIOS DE OFERTA'!N25)))))))),+'CRITERIOS DE OFERTA'!C3)</f>
        <v>300000</v>
      </c>
      <c r="G36" s="15">
        <f t="shared" si="3"/>
        <v>1</v>
      </c>
      <c r="H36" s="34"/>
      <c r="I36" s="15" t="str">
        <f t="shared" si="4"/>
        <v/>
      </c>
      <c r="J36" s="34"/>
      <c r="K36" s="15" t="str">
        <f t="shared" si="5"/>
        <v/>
      </c>
      <c r="L36" s="1"/>
    </row>
    <row r="37" spans="1:12" x14ac:dyDescent="0.3">
      <c r="A37" s="1"/>
      <c r="B37" s="6"/>
      <c r="C37" s="848"/>
      <c r="D37" s="20" t="str">
        <f>+'CRITERIOS DE OFERTA'!C26</f>
        <v>Vehículos</v>
      </c>
      <c r="E37" s="21"/>
      <c r="F37" s="22">
        <f>_xlfn.CEILING.MATH((+IF($D$14="FMO","0",(IF($D$14='CRITERIOS DE OFERTA'!$E$3,'CRITERIOS DE OFERTA'!K26,(IF($D$14='CRITERIOS DE OFERTA'!$L$3,'CRITERIOS DE OFERTA'!L26,(IF($D$14='CRITERIOS DE OFERTA'!$M$3,'CRITERIOS DE OFERTA'!M26,'CRITERIOS DE OFERTA'!N26)))))))),+'CRITERIOS DE OFERTA'!C3)</f>
        <v>300000</v>
      </c>
      <c r="G37" s="15">
        <f t="shared" si="3"/>
        <v>1</v>
      </c>
      <c r="H37" s="34"/>
      <c r="I37" s="15" t="str">
        <f t="shared" si="4"/>
        <v/>
      </c>
      <c r="J37" s="34"/>
      <c r="K37" s="15" t="str">
        <f t="shared" si="5"/>
        <v/>
      </c>
      <c r="L37" s="1"/>
    </row>
    <row r="38" spans="1:12" x14ac:dyDescent="0.3">
      <c r="A38" s="1"/>
      <c r="B38" s="6"/>
      <c r="C38" s="848" t="s">
        <v>77</v>
      </c>
      <c r="D38" s="20" t="str">
        <f>+'CRITERIOS DE OFERTA'!C27</f>
        <v>Capital de trabajo</v>
      </c>
      <c r="E38" s="21"/>
      <c r="F38" s="22">
        <f>_xlfn.CEILING.MATH((+IF($D$14="FMO","0",(IF($D$14='CRITERIOS DE OFERTA'!$E$3,'CRITERIOS DE OFERTA'!K27,(IF($D$14='CRITERIOS DE OFERTA'!$L$3,'CRITERIOS DE OFERTA'!L27,(IF($D$14='CRITERIOS DE OFERTA'!$M$3,'CRITERIOS DE OFERTA'!M27,'CRITERIOS DE OFERTA'!N27)))))))),+'CRITERIOS DE OFERTA'!C3)</f>
        <v>500000</v>
      </c>
      <c r="G38" s="15">
        <f t="shared" si="3"/>
        <v>1</v>
      </c>
      <c r="H38" s="34"/>
      <c r="I38" s="15" t="str">
        <f t="shared" si="4"/>
        <v/>
      </c>
      <c r="J38" s="34"/>
      <c r="K38" s="15" t="str">
        <f t="shared" si="5"/>
        <v/>
      </c>
      <c r="L38" s="1"/>
    </row>
    <row r="39" spans="1:12" x14ac:dyDescent="0.3">
      <c r="A39" s="1"/>
      <c r="B39" s="6"/>
      <c r="C39" s="848"/>
      <c r="D39" s="20" t="str">
        <f>+'CRITERIOS DE OFERTA'!C28</f>
        <v>Compra / remodelación / inversión / vivienda</v>
      </c>
      <c r="E39" s="21"/>
      <c r="F39" s="22">
        <f>_xlfn.CEILING.MATH((+IF($D$14="FMO","0",(IF($D$14='CRITERIOS DE OFERTA'!$E$3,'CRITERIOS DE OFERTA'!K28,(IF($D$14='CRITERIOS DE OFERTA'!$L$3,'CRITERIOS DE OFERTA'!L28,(IF($D$14='CRITERIOS DE OFERTA'!$M$3,'CRITERIOS DE OFERTA'!M28,'CRITERIOS DE OFERTA'!N28)))))))),+'CRITERIOS DE OFERTA'!C3)</f>
        <v>300000</v>
      </c>
      <c r="G39" s="15">
        <f t="shared" si="3"/>
        <v>1</v>
      </c>
      <c r="H39" s="34"/>
      <c r="I39" s="15" t="str">
        <f t="shared" si="4"/>
        <v/>
      </c>
      <c r="J39" s="34"/>
      <c r="K39" s="15" t="str">
        <f t="shared" si="5"/>
        <v/>
      </c>
      <c r="L39" s="1"/>
    </row>
    <row r="40" spans="1:12" x14ac:dyDescent="0.3">
      <c r="A40" s="1"/>
      <c r="B40" s="6"/>
      <c r="C40" s="7"/>
      <c r="D40" s="5"/>
      <c r="E40" s="8"/>
      <c r="F40" s="13"/>
      <c r="G40" s="5"/>
      <c r="H40" s="9"/>
      <c r="I40" s="137"/>
      <c r="J40" s="9"/>
      <c r="K40" s="15"/>
      <c r="L40" s="1"/>
    </row>
    <row r="41" spans="1:12" x14ac:dyDescent="0.3">
      <c r="A41" s="1"/>
      <c r="B41" s="6"/>
      <c r="C41" s="11" t="str">
        <f>+'CRITERIOS DE OFERTA'!B30</f>
        <v>FINANCIAMIENTO PARA COMPRA DE SALDOS</v>
      </c>
      <c r="D41" s="5"/>
      <c r="E41" s="8"/>
      <c r="F41" s="13"/>
      <c r="G41" s="5"/>
      <c r="H41" s="9"/>
      <c r="I41" s="137"/>
      <c r="J41" s="9"/>
      <c r="K41" s="15"/>
      <c r="L41" s="1"/>
    </row>
    <row r="42" spans="1:12" x14ac:dyDescent="0.3">
      <c r="A42" s="1"/>
      <c r="B42" s="6"/>
      <c r="C42" s="7"/>
      <c r="D42" s="5"/>
      <c r="E42" s="8"/>
      <c r="F42" s="13"/>
      <c r="G42" s="5"/>
      <c r="H42" s="9"/>
      <c r="I42" s="137"/>
      <c r="J42" s="9"/>
      <c r="K42" s="15"/>
      <c r="L42" s="1"/>
    </row>
    <row r="43" spans="1:12" x14ac:dyDescent="0.3">
      <c r="A43" s="1"/>
      <c r="B43" s="6"/>
      <c r="C43" s="7"/>
      <c r="D43" s="20" t="str">
        <f>+'CRITERIOS DE OFERTA'!C32</f>
        <v>Cancelación otros / Compra saldos / Reestructuración</v>
      </c>
      <c r="E43" s="21"/>
      <c r="F43" s="22">
        <f>_xlfn.CEILING.MATH((+IF($D$14="FMO","0",(IF($D$14='CRITERIOS DE OFERTA'!$E$3,'CRITERIOS DE OFERTA'!K32,(IF($D$14='CRITERIOS DE OFERTA'!$L$3,'CRITERIOS DE OFERTA'!L32,(IF($D$14='CRITERIOS DE OFERTA'!$M$3,'CRITERIOS DE OFERTA'!M32,'CRITERIOS DE OFERTA'!N32)))))))),+'CRITERIOS DE OFERTA'!C3)</f>
        <v>525000</v>
      </c>
      <c r="G43" s="15">
        <f>+IF(F43=0,"",1)</f>
        <v>1</v>
      </c>
      <c r="H43" s="34"/>
      <c r="I43" s="15" t="str">
        <f>+IF(H43&gt;$F43,1,"")</f>
        <v/>
      </c>
      <c r="J43" s="34"/>
      <c r="K43" s="15" t="str">
        <f>+IF(J43&gt;$F43,1,"")</f>
        <v/>
      </c>
      <c r="L43" s="1"/>
    </row>
    <row r="44" spans="1:12" x14ac:dyDescent="0.3">
      <c r="A44" s="1"/>
      <c r="B44" s="6"/>
      <c r="C44" s="7"/>
      <c r="D44" s="5"/>
      <c r="E44" s="8"/>
      <c r="F44" s="5"/>
      <c r="G44" s="5"/>
      <c r="H44" s="9"/>
      <c r="I44" s="5"/>
      <c r="J44" s="5"/>
      <c r="K44" s="5"/>
      <c r="L44" s="1"/>
    </row>
    <row r="45" spans="1:12" s="6" customFormat="1" x14ac:dyDescent="0.3">
      <c r="A45" s="1"/>
      <c r="C45" s="23"/>
      <c r="E45" s="24"/>
      <c r="H45" s="25"/>
      <c r="L45" s="1"/>
    </row>
    <row r="46" spans="1:12" s="5" customFormat="1" x14ac:dyDescent="0.3">
      <c r="A46" s="1"/>
      <c r="C46" s="7"/>
      <c r="D46" s="847"/>
      <c r="E46" s="847"/>
      <c r="F46" s="847"/>
      <c r="H46" s="9"/>
      <c r="L46" s="1"/>
    </row>
    <row r="47" spans="1:12" s="5" customFormat="1" x14ac:dyDescent="0.3">
      <c r="A47" s="1"/>
      <c r="C47" s="7"/>
      <c r="E47" s="8"/>
      <c r="H47" s="9"/>
      <c r="L47" s="1"/>
    </row>
    <row r="48" spans="1:12" s="5" customFormat="1" x14ac:dyDescent="0.3">
      <c r="A48" s="1"/>
      <c r="C48" s="7"/>
      <c r="E48" s="8"/>
      <c r="H48" s="9"/>
      <c r="L48" s="1"/>
    </row>
    <row r="49" spans="1:12" x14ac:dyDescent="0.3">
      <c r="A49" s="1"/>
      <c r="L49" s="1"/>
    </row>
    <row r="50" spans="1:12" x14ac:dyDescent="0.3">
      <c r="A50" s="1"/>
      <c r="L50" s="1"/>
    </row>
    <row r="51" spans="1:12" x14ac:dyDescent="0.3">
      <c r="A51" s="1"/>
      <c r="L51" s="1"/>
    </row>
    <row r="52" spans="1:12" x14ac:dyDescent="0.3">
      <c r="A52" s="1"/>
      <c r="L52" s="1"/>
    </row>
    <row r="53" spans="1:12" x14ac:dyDescent="0.3">
      <c r="A53" s="1"/>
      <c r="L53" s="1"/>
    </row>
    <row r="54" spans="1:12" x14ac:dyDescent="0.3">
      <c r="A54" s="1"/>
      <c r="L54" s="1"/>
    </row>
    <row r="55" spans="1:12" x14ac:dyDescent="0.3">
      <c r="A55" s="1"/>
      <c r="L55" s="1"/>
    </row>
    <row r="56" spans="1:12" x14ac:dyDescent="0.3">
      <c r="A56" s="1"/>
      <c r="L56" s="1"/>
    </row>
    <row r="57" spans="1:12" x14ac:dyDescent="0.3">
      <c r="A57" s="1"/>
      <c r="L57" s="1"/>
    </row>
    <row r="58" spans="1:12" x14ac:dyDescent="0.3">
      <c r="A58" s="1"/>
      <c r="L58" s="1"/>
    </row>
    <row r="59" spans="1:12" x14ac:dyDescent="0.3">
      <c r="A59" s="1"/>
      <c r="L59" s="1"/>
    </row>
    <row r="60" spans="1:12" x14ac:dyDescent="0.3">
      <c r="A60" s="1"/>
      <c r="L60" s="1"/>
    </row>
    <row r="61" spans="1:12" x14ac:dyDescent="0.3">
      <c r="A61" s="1"/>
      <c r="L61" s="1"/>
    </row>
    <row r="62" spans="1:12" x14ac:dyDescent="0.3">
      <c r="A62" s="1"/>
      <c r="L62" s="1"/>
    </row>
    <row r="63" spans="1:12" x14ac:dyDescent="0.3">
      <c r="A63" s="1"/>
      <c r="L63" s="1"/>
    </row>
    <row r="64" spans="1:12" x14ac:dyDescent="0.3">
      <c r="A64" s="1"/>
      <c r="L64" s="1"/>
    </row>
    <row r="65" spans="1:12" x14ac:dyDescent="0.3">
      <c r="A65" s="1"/>
      <c r="L65" s="1"/>
    </row>
    <row r="66" spans="1:12" x14ac:dyDescent="0.3">
      <c r="A66" s="1"/>
      <c r="L66" s="1"/>
    </row>
    <row r="67" spans="1:12" x14ac:dyDescent="0.3">
      <c r="A67" s="1"/>
      <c r="L67" s="1"/>
    </row>
    <row r="68" spans="1:12" x14ac:dyDescent="0.3">
      <c r="A68" s="1"/>
      <c r="B68" s="29"/>
      <c r="C68" s="30"/>
      <c r="D68" s="29"/>
      <c r="E68" s="31"/>
      <c r="F68" s="29"/>
      <c r="G68" s="29"/>
      <c r="H68" s="32"/>
      <c r="I68" s="29"/>
      <c r="J68" s="29"/>
      <c r="K68" s="29"/>
      <c r="L68" s="1"/>
    </row>
  </sheetData>
  <sheetProtection algorithmName="SHA-512" hashValue="hUCLk2J41gRDmKwJThR8Zlm7kUtWihy9IjxehY+hP7Z0tRj6YwE7K9RTQ2ELmvhUPWn69mhiurqUNtPSR66DMg==" saltValue="+kQ0kYQLrCWJzpwMbDu3/A==" spinCount="100000" sheet="1" objects="1" scenarios="1"/>
  <mergeCells count="12">
    <mergeCell ref="C22:C23"/>
    <mergeCell ref="C3:D4"/>
    <mergeCell ref="D46:F46"/>
    <mergeCell ref="C34:C37"/>
    <mergeCell ref="C38:C39"/>
    <mergeCell ref="C28:C30"/>
    <mergeCell ref="C24:C25"/>
    <mergeCell ref="C26:C27"/>
    <mergeCell ref="D14:E14"/>
    <mergeCell ref="C18:C19"/>
    <mergeCell ref="C20:C21"/>
    <mergeCell ref="F12:J12"/>
  </mergeCells>
  <conditionalFormatting sqref="H14 J14">
    <cfRule type="containsBlanks" dxfId="163" priority="8">
      <formula>LEN(TRIM(H14))=0</formula>
    </cfRule>
  </conditionalFormatting>
  <conditionalFormatting sqref="H18:H30">
    <cfRule type="containsBlanks" dxfId="162" priority="7">
      <formula>LEN(TRIM(H18))=0</formula>
    </cfRule>
  </conditionalFormatting>
  <conditionalFormatting sqref="J18:J30">
    <cfRule type="containsBlanks" dxfId="161" priority="6">
      <formula>LEN(TRIM(J18))=0</formula>
    </cfRule>
  </conditionalFormatting>
  <conditionalFormatting sqref="D8">
    <cfRule type="containsBlanks" dxfId="160" priority="5">
      <formula>LEN(TRIM(D8))=0</formula>
    </cfRule>
  </conditionalFormatting>
  <conditionalFormatting sqref="D10">
    <cfRule type="containsBlanks" dxfId="159" priority="4">
      <formula>LEN(TRIM(D10))=0</formula>
    </cfRule>
  </conditionalFormatting>
  <conditionalFormatting sqref="H34:H39">
    <cfRule type="containsBlanks" dxfId="158" priority="3">
      <formula>LEN(TRIM(H34))=0</formula>
    </cfRule>
  </conditionalFormatting>
  <conditionalFormatting sqref="J34:J39">
    <cfRule type="containsBlanks" dxfId="157" priority="2">
      <formula>LEN(TRIM(J34))=0</formula>
    </cfRule>
  </conditionalFormatting>
  <conditionalFormatting sqref="H43 J43">
    <cfRule type="containsBlanks" dxfId="156" priority="1">
      <formula>LEN(TRIM(H43))=0</formula>
    </cfRule>
  </conditionalFormatting>
  <printOptions horizontalCentered="1" verticalCentered="1"/>
  <pageMargins left="0" right="0" top="0" bottom="0" header="0.31496062992125984" footer="0.31496062992125984"/>
  <pageSetup scale="75"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22" id="{8F0E7AD2-3121-486A-89DF-DB5088AF1D26}">
            <x14:iconSet iconSet="3Flags" custom="1">
              <x14:cfvo type="percent">
                <xm:f>0</xm:f>
              </x14:cfvo>
              <x14:cfvo type="num" gte="0">
                <xm:f>0</xm:f>
              </x14:cfvo>
              <x14:cfvo type="num">
                <xm:f>1</xm:f>
              </x14:cfvo>
              <x14:cfIcon iconSet="3Flags" iconId="0"/>
              <x14:cfIcon iconSet="3Flags" iconId="1"/>
              <x14:cfIcon iconSet="3Symbols2" iconId="1"/>
            </x14:iconSet>
          </x14:cfRule>
          <xm:sqref>I18:I30</xm:sqref>
        </x14:conditionalFormatting>
        <x14:conditionalFormatting xmlns:xm="http://schemas.microsoft.com/office/excel/2006/main">
          <x14:cfRule type="iconSet" priority="21" id="{E4BA32BB-679D-422F-B03D-7972634BCBE0}">
            <x14:iconSet iconSet="3Flags" custom="1">
              <x14:cfvo type="percent">
                <xm:f>0</xm:f>
              </x14:cfvo>
              <x14:cfvo type="num" gte="0">
                <xm:f>0</xm:f>
              </x14:cfvo>
              <x14:cfvo type="num">
                <xm:f>1</xm:f>
              </x14:cfvo>
              <x14:cfIcon iconSet="3Flags" iconId="0"/>
              <x14:cfIcon iconSet="3Flags" iconId="1"/>
              <x14:cfIcon iconSet="3Symbols2" iconId="0"/>
            </x14:iconSet>
          </x14:cfRule>
          <xm:sqref>K18:K30</xm:sqref>
        </x14:conditionalFormatting>
        <x14:conditionalFormatting xmlns:xm="http://schemas.microsoft.com/office/excel/2006/main">
          <x14:cfRule type="iconSet" priority="20" id="{ADAAECC3-A359-4B2D-A9C3-7048630804D9}">
            <x14:iconSet iconSet="3Flags" custom="1">
              <x14:cfvo type="percent">
                <xm:f>0</xm:f>
              </x14:cfvo>
              <x14:cfvo type="num" gte="0">
                <xm:f>0</xm:f>
              </x14:cfvo>
              <x14:cfvo type="num">
                <xm:f>1</xm:f>
              </x14:cfvo>
              <x14:cfIcon iconSet="3Flags" iconId="0"/>
              <x14:cfIcon iconSet="3Flags" iconId="1"/>
              <x14:cfIcon iconSet="3Symbols2" iconId="1"/>
            </x14:iconSet>
          </x14:cfRule>
          <xm:sqref>I14</xm:sqref>
        </x14:conditionalFormatting>
        <x14:conditionalFormatting xmlns:xm="http://schemas.microsoft.com/office/excel/2006/main">
          <x14:cfRule type="iconSet" priority="19" id="{EBAE6262-286A-415F-9FEE-B62ECCBBE716}">
            <x14:iconSet iconSet="3Flags" custom="1">
              <x14:cfvo type="percent">
                <xm:f>0</xm:f>
              </x14:cfvo>
              <x14:cfvo type="num" gte="0">
                <xm:f>0</xm:f>
              </x14:cfvo>
              <x14:cfvo type="num">
                <xm:f>1</xm:f>
              </x14:cfvo>
              <x14:cfIcon iconSet="3Flags" iconId="0"/>
              <x14:cfIcon iconSet="3Flags" iconId="1"/>
              <x14:cfIcon iconSet="3Symbols2" iconId="0"/>
            </x14:iconSet>
          </x14:cfRule>
          <xm:sqref>K14</xm:sqref>
        </x14:conditionalFormatting>
        <x14:conditionalFormatting xmlns:xm="http://schemas.microsoft.com/office/excel/2006/main">
          <x14:cfRule type="iconSet" priority="18" id="{86E2D1D9-4C27-4CE9-99C3-B87D2335B8DB}">
            <x14:iconSet iconSet="3Flags" custom="1">
              <x14:cfvo type="percent">
                <xm:f>0</xm:f>
              </x14:cfvo>
              <x14:cfvo type="num" gte="0">
                <xm:f>0</xm:f>
              </x14:cfvo>
              <x14:cfvo type="num">
                <xm:f>1</xm:f>
              </x14:cfvo>
              <x14:cfIcon iconSet="3Flags" iconId="0"/>
              <x14:cfIcon iconSet="3Flags" iconId="1"/>
              <x14:cfIcon iconSet="3Symbols2" iconId="1"/>
            </x14:iconSet>
          </x14:cfRule>
          <xm:sqref>I34:I39</xm:sqref>
        </x14:conditionalFormatting>
        <x14:conditionalFormatting xmlns:xm="http://schemas.microsoft.com/office/excel/2006/main">
          <x14:cfRule type="iconSet" priority="17" id="{DE1CE0AB-B8FB-49CC-9C40-BD8B6DA2E25E}">
            <x14:iconSet iconSet="3Flags" custom="1">
              <x14:cfvo type="percent">
                <xm:f>0</xm:f>
              </x14:cfvo>
              <x14:cfvo type="num" gte="0">
                <xm:f>0</xm:f>
              </x14:cfvo>
              <x14:cfvo type="num">
                <xm:f>1</xm:f>
              </x14:cfvo>
              <x14:cfIcon iconSet="3Flags" iconId="0"/>
              <x14:cfIcon iconSet="3Flags" iconId="1"/>
              <x14:cfIcon iconSet="3Symbols2" iconId="1"/>
            </x14:iconSet>
          </x14:cfRule>
          <xm:sqref>I43</xm:sqref>
        </x14:conditionalFormatting>
        <x14:conditionalFormatting xmlns:xm="http://schemas.microsoft.com/office/excel/2006/main">
          <x14:cfRule type="iconSet" priority="16" id="{5FD165A6-FFE5-46B7-97BF-1DA35EB6D90B}">
            <x14:iconSet iconSet="3Flags" custom="1">
              <x14:cfvo type="percent">
                <xm:f>0</xm:f>
              </x14:cfvo>
              <x14:cfvo type="num" gte="0">
                <xm:f>0</xm:f>
              </x14:cfvo>
              <x14:cfvo type="num">
                <xm:f>1</xm:f>
              </x14:cfvo>
              <x14:cfIcon iconSet="3Flags" iconId="0"/>
              <x14:cfIcon iconSet="3Flags" iconId="1"/>
              <x14:cfIcon iconSet="3Symbols2" iconId="0"/>
            </x14:iconSet>
          </x14:cfRule>
          <xm:sqref>K34:K43</xm:sqref>
        </x14:conditionalFormatting>
        <x14:conditionalFormatting xmlns:xm="http://schemas.microsoft.com/office/excel/2006/main">
          <x14:cfRule type="iconSet" priority="14" id="{C7A75C1A-D29E-4D56-8FC9-9FCA1FA25A30}">
            <x14:iconSet custom="1">
              <x14:cfvo type="percent">
                <xm:f>0</xm:f>
              </x14:cfvo>
              <x14:cfvo type="num">
                <xm:f>0</xm:f>
              </x14:cfvo>
              <x14:cfvo type="num">
                <xm:f>1</xm:f>
              </x14:cfvo>
              <x14:cfIcon iconSet="3TrafficLights1" iconId="0"/>
              <x14:cfIcon iconSet="3TrafficLights1" iconId="1"/>
              <x14:cfIcon iconSet="3Symbols2" iconId="2"/>
            </x14:iconSet>
          </x14:cfRule>
          <xm:sqref>E18:E30</xm:sqref>
        </x14:conditionalFormatting>
        <x14:conditionalFormatting xmlns:xm="http://schemas.microsoft.com/office/excel/2006/main">
          <x14:cfRule type="iconSet" priority="12" id="{DD8E49AB-E554-4C16-A088-BB292BD98627}">
            <x14:iconSet iconSet="3Flags" custom="1">
              <x14:cfvo type="percent">
                <xm:f>0</xm:f>
              </x14:cfvo>
              <x14:cfvo type="num" gte="0">
                <xm:f>0</xm:f>
              </x14:cfvo>
              <x14:cfvo type="num">
                <xm:f>1</xm:f>
              </x14:cfvo>
              <x14:cfIcon iconSet="3Flags" iconId="0"/>
              <x14:cfIcon iconSet="3Flags" iconId="1"/>
              <x14:cfIcon iconSet="3Symbols2" iconId="2"/>
            </x14:iconSet>
          </x14:cfRule>
          <xm:sqref>G18:G30</xm:sqref>
        </x14:conditionalFormatting>
        <x14:conditionalFormatting xmlns:xm="http://schemas.microsoft.com/office/excel/2006/main">
          <x14:cfRule type="iconSet" priority="11" id="{98CB9D00-05D7-491B-A99B-03BA8395D886}">
            <x14:iconSet iconSet="3Flags" custom="1">
              <x14:cfvo type="percent">
                <xm:f>0</xm:f>
              </x14:cfvo>
              <x14:cfvo type="num" gte="0">
                <xm:f>0</xm:f>
              </x14:cfvo>
              <x14:cfvo type="num">
                <xm:f>1</xm:f>
              </x14:cfvo>
              <x14:cfIcon iconSet="3Flags" iconId="0"/>
              <x14:cfIcon iconSet="3Flags" iconId="1"/>
              <x14:cfIcon iconSet="3Symbols2" iconId="2"/>
            </x14:iconSet>
          </x14:cfRule>
          <xm:sqref>G34:G39</xm:sqref>
        </x14:conditionalFormatting>
        <x14:conditionalFormatting xmlns:xm="http://schemas.microsoft.com/office/excel/2006/main">
          <x14:cfRule type="iconSet" priority="10" id="{1C0FC84F-1C7E-4A28-9998-3412BB5BBB2B}">
            <x14:iconSet iconSet="3Flags" custom="1">
              <x14:cfvo type="percent">
                <xm:f>0</xm:f>
              </x14:cfvo>
              <x14:cfvo type="num" gte="0">
                <xm:f>0</xm:f>
              </x14:cfvo>
              <x14:cfvo type="num">
                <xm:f>1</xm:f>
              </x14:cfvo>
              <x14:cfIcon iconSet="3Flags" iconId="0"/>
              <x14:cfIcon iconSet="3Flags" iconId="1"/>
              <x14:cfIcon iconSet="3Symbols2" iconId="2"/>
            </x14:iconSet>
          </x14:cfRule>
          <xm:sqref>G43</xm:sqref>
        </x14:conditionalFormatting>
        <x14:conditionalFormatting xmlns:xm="http://schemas.microsoft.com/office/excel/2006/main">
          <x14:cfRule type="iconSet" priority="9" id="{4D3E7BB7-4734-4A83-92E5-9F390573F352}">
            <x14:iconSet iconSet="3Flags" custom="1">
              <x14:cfvo type="percent">
                <xm:f>0</xm:f>
              </x14:cfvo>
              <x14:cfvo type="num" gte="0">
                <xm:f>0</xm:f>
              </x14:cfvo>
              <x14:cfvo type="num">
                <xm:f>1</xm:f>
              </x14:cfvo>
              <x14:cfIcon iconSet="3Flags" iconId="0"/>
              <x14:cfIcon iconSet="3Flags" iconId="1"/>
              <x14:cfIcon iconSet="3Symbols2" iconId="2"/>
            </x14:iconSet>
          </x14:cfRule>
          <xm:sqref>G14</xm:sqref>
        </x14:conditionalFormatting>
      </x14:conditionalFormatting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FFC000"/>
    <pageSetUpPr fitToPage="1"/>
  </sheetPr>
  <dimension ref="A1:AA343"/>
  <sheetViews>
    <sheetView showGridLines="0" showRuler="0" zoomScale="70" zoomScaleNormal="70" zoomScalePageLayoutView="80" workbookViewId="0">
      <selection activeCell="U5" sqref="U5:V5"/>
    </sheetView>
  </sheetViews>
  <sheetFormatPr baseColWidth="10" defaultRowHeight="16.5" x14ac:dyDescent="0.3"/>
  <cols>
    <col min="1" max="1" width="2.5546875" style="257" customWidth="1"/>
    <col min="2" max="2" width="14.77734375" style="254" customWidth="1"/>
    <col min="3" max="13" width="7.77734375" style="253" customWidth="1"/>
    <col min="14" max="14" width="5.44140625" style="253" customWidth="1"/>
    <col min="15" max="15" width="3.109375" style="253" customWidth="1"/>
    <col min="16" max="16" width="6.5546875" style="253" customWidth="1"/>
    <col min="17" max="17" width="3" style="253" customWidth="1"/>
    <col min="18" max="18" width="6.5546875" style="253" customWidth="1"/>
    <col min="19" max="23" width="7.77734375" style="253" customWidth="1"/>
    <col min="24" max="24" width="8.21875" style="253" customWidth="1"/>
    <col min="25" max="25" width="12.6640625" style="254" bestFit="1" customWidth="1"/>
    <col min="26" max="16384" width="11.5546875" style="254"/>
  </cols>
  <sheetData>
    <row r="1" spans="1:24" ht="21" x14ac:dyDescent="0.35">
      <c r="A1" s="983" t="s">
        <v>2292</v>
      </c>
      <c r="B1" s="983"/>
      <c r="C1" s="983"/>
      <c r="D1" s="983"/>
      <c r="E1" s="983"/>
      <c r="F1" s="983"/>
      <c r="G1" s="983"/>
      <c r="H1" s="983"/>
      <c r="I1" s="983"/>
      <c r="J1" s="983"/>
      <c r="K1" s="983"/>
      <c r="L1" s="983"/>
      <c r="M1" s="983"/>
      <c r="N1" s="983"/>
      <c r="O1" s="983"/>
      <c r="P1" s="983"/>
      <c r="Q1" s="983"/>
      <c r="R1" s="983"/>
      <c r="S1" s="983"/>
      <c r="T1" s="983"/>
      <c r="U1" s="983"/>
      <c r="V1" s="983"/>
      <c r="W1" s="983"/>
      <c r="X1" s="983"/>
    </row>
    <row r="2" spans="1:24" ht="16.5" customHeight="1" x14ac:dyDescent="0.3">
      <c r="A2" s="261"/>
      <c r="B2" s="262"/>
      <c r="C2" s="263"/>
      <c r="D2" s="263"/>
      <c r="E2" s="263"/>
      <c r="F2" s="263"/>
      <c r="G2" s="263"/>
      <c r="H2" s="263"/>
      <c r="I2" s="263"/>
      <c r="J2" s="264"/>
      <c r="K2" s="264"/>
      <c r="L2" s="264"/>
      <c r="M2" s="264"/>
      <c r="N2" s="264"/>
      <c r="O2" s="264"/>
      <c r="P2" s="1001"/>
      <c r="Q2" s="1001"/>
      <c r="R2" s="1001"/>
      <c r="S2" s="1001"/>
      <c r="T2" s="1001"/>
      <c r="U2" s="1001" t="s">
        <v>261</v>
      </c>
      <c r="V2" s="1001"/>
      <c r="W2" s="1001" t="s">
        <v>262</v>
      </c>
      <c r="X2" s="1001"/>
    </row>
    <row r="3" spans="1:24" ht="34.5" customHeight="1" x14ac:dyDescent="0.3">
      <c r="A3" s="261"/>
      <c r="B3" s="262"/>
      <c r="C3" s="263"/>
      <c r="D3" s="263"/>
      <c r="E3" s="263"/>
      <c r="F3" s="263"/>
      <c r="G3" s="263"/>
      <c r="H3" s="263"/>
      <c r="I3" s="263"/>
      <c r="J3" s="850" t="s">
        <v>2051</v>
      </c>
      <c r="K3" s="850"/>
      <c r="L3" s="850"/>
      <c r="M3" s="850" t="s">
        <v>1165</v>
      </c>
      <c r="N3" s="850"/>
      <c r="O3" s="850"/>
      <c r="P3" s="1002" t="s">
        <v>263</v>
      </c>
      <c r="Q3" s="1002"/>
      <c r="R3" s="1002"/>
      <c r="S3" s="1002" t="s">
        <v>264</v>
      </c>
      <c r="T3" s="1002"/>
      <c r="U3" s="1002"/>
      <c r="V3" s="1002"/>
      <c r="W3" s="1002"/>
      <c r="X3" s="1002"/>
    </row>
    <row r="4" spans="1:24" x14ac:dyDescent="0.3">
      <c r="A4" s="261"/>
      <c r="B4" s="262"/>
      <c r="C4" s="263"/>
      <c r="D4" s="263"/>
      <c r="E4" s="263"/>
      <c r="F4" s="263"/>
      <c r="G4" s="263"/>
      <c r="H4" s="263"/>
      <c r="I4" s="263"/>
      <c r="J4" s="263"/>
      <c r="K4" s="263"/>
      <c r="L4" s="263"/>
      <c r="M4" s="263"/>
      <c r="N4" s="263"/>
      <c r="O4" s="263"/>
      <c r="P4" s="265"/>
      <c r="Q4" s="265"/>
      <c r="R4" s="265"/>
      <c r="S4" s="265"/>
      <c r="T4" s="265"/>
      <c r="U4" s="266"/>
      <c r="V4" s="266"/>
      <c r="W4" s="267"/>
      <c r="X4" s="267"/>
    </row>
    <row r="5" spans="1:24" ht="21" x14ac:dyDescent="0.3">
      <c r="A5" s="404" t="s">
        <v>265</v>
      </c>
      <c r="B5" s="405"/>
      <c r="C5" s="1006" t="str">
        <f>+SELECCION!$C$8</f>
        <v>Inversiones Prosto M CH C, S.A.</v>
      </c>
      <c r="D5" s="1006"/>
      <c r="E5" s="1006"/>
      <c r="F5" s="1006"/>
      <c r="G5" s="1006"/>
      <c r="H5" s="1006"/>
      <c r="I5" s="1006"/>
      <c r="J5" s="915"/>
      <c r="K5" s="915"/>
      <c r="L5" s="915"/>
      <c r="M5" s="915"/>
      <c r="N5" s="915"/>
      <c r="O5" s="915"/>
      <c r="P5" s="1000" t="str">
        <f>IFERROR((+IF(ACEPTACION!F210='OTROS CRITERIOS'!G14,"D",(+IF(ACEPTACION!F210='OTROS CRITERIOS'!C14,"A1",(+IF(ACEPTACION!F210='OTROS CRITERIOS'!F14,"C1","B1")))))),"")</f>
        <v>D</v>
      </c>
      <c r="Q5" s="1000"/>
      <c r="R5" s="1000"/>
      <c r="S5" s="1000" t="str">
        <f>+IF(ACEPTACION!$F$206="alto riesgo cambiario","Alto","Bajo")</f>
        <v>Alto</v>
      </c>
      <c r="T5" s="1000"/>
      <c r="U5" s="915"/>
      <c r="V5" s="915"/>
      <c r="W5" s="1000" t="str">
        <f>+ACEPTACION!$F$214</f>
        <v>FMO</v>
      </c>
      <c r="X5" s="1000"/>
    </row>
    <row r="6" spans="1:24" x14ac:dyDescent="0.3">
      <c r="A6" s="404"/>
      <c r="B6" s="405"/>
      <c r="C6" s="264"/>
      <c r="D6" s="264"/>
      <c r="E6" s="264"/>
      <c r="F6" s="264"/>
      <c r="G6" s="264"/>
      <c r="H6" s="264"/>
      <c r="I6" s="264"/>
      <c r="J6" s="268"/>
      <c r="K6" s="264"/>
      <c r="L6" s="264"/>
      <c r="M6" s="264"/>
      <c r="N6" s="264"/>
      <c r="O6" s="264"/>
      <c r="P6" s="264"/>
      <c r="Q6" s="264"/>
      <c r="R6" s="264"/>
      <c r="S6" s="264"/>
      <c r="T6" s="264"/>
      <c r="U6" s="264"/>
      <c r="V6" s="264"/>
      <c r="W6" s="264"/>
      <c r="X6" s="264"/>
    </row>
    <row r="7" spans="1:24" x14ac:dyDescent="0.3">
      <c r="A7" s="404" t="s">
        <v>266</v>
      </c>
      <c r="B7" s="405"/>
      <c r="C7" s="999"/>
      <c r="D7" s="999"/>
      <c r="E7" s="999"/>
      <c r="F7" s="999"/>
      <c r="G7" s="999"/>
      <c r="H7" s="999"/>
      <c r="I7" s="999"/>
      <c r="J7" s="915"/>
      <c r="K7" s="915"/>
      <c r="L7" s="915"/>
      <c r="M7" s="915"/>
      <c r="N7" s="915"/>
      <c r="O7" s="915"/>
      <c r="P7" s="915"/>
      <c r="Q7" s="915"/>
      <c r="R7" s="915"/>
      <c r="S7" s="915"/>
      <c r="T7" s="915"/>
      <c r="U7" s="915"/>
      <c r="V7" s="915"/>
      <c r="W7" s="915"/>
      <c r="X7" s="915"/>
    </row>
    <row r="8" spans="1:24" x14ac:dyDescent="0.3">
      <c r="A8" s="404"/>
      <c r="B8" s="405"/>
      <c r="C8" s="999"/>
      <c r="D8" s="999"/>
      <c r="E8" s="999"/>
      <c r="F8" s="999"/>
      <c r="G8" s="999"/>
      <c r="H8" s="999"/>
      <c r="I8" s="999"/>
      <c r="J8" s="915"/>
      <c r="K8" s="915"/>
      <c r="L8" s="915"/>
      <c r="M8" s="915"/>
      <c r="N8" s="915"/>
      <c r="O8" s="915"/>
      <c r="P8" s="915"/>
      <c r="Q8" s="915"/>
      <c r="R8" s="915"/>
      <c r="S8" s="915"/>
      <c r="T8" s="915"/>
      <c r="U8" s="915"/>
      <c r="V8" s="915"/>
      <c r="W8" s="915"/>
      <c r="X8" s="915"/>
    </row>
    <row r="9" spans="1:24" x14ac:dyDescent="0.3">
      <c r="A9" s="404"/>
      <c r="B9" s="405"/>
      <c r="C9" s="999"/>
      <c r="D9" s="999"/>
      <c r="E9" s="999"/>
      <c r="F9" s="999"/>
      <c r="G9" s="999"/>
      <c r="H9" s="999"/>
      <c r="I9" s="999"/>
      <c r="J9" s="915"/>
      <c r="K9" s="915"/>
      <c r="L9" s="915"/>
      <c r="M9" s="915"/>
      <c r="N9" s="915"/>
      <c r="O9" s="915"/>
      <c r="P9" s="915"/>
      <c r="Q9" s="915"/>
      <c r="R9" s="915"/>
      <c r="S9" s="915"/>
      <c r="T9" s="915"/>
      <c r="U9" s="915"/>
      <c r="V9" s="915"/>
      <c r="W9" s="915"/>
      <c r="X9" s="915"/>
    </row>
    <row r="10" spans="1:24" x14ac:dyDescent="0.3">
      <c r="A10" s="404"/>
      <c r="B10" s="405"/>
      <c r="C10" s="999"/>
      <c r="D10" s="999"/>
      <c r="E10" s="999"/>
      <c r="F10" s="999"/>
      <c r="G10" s="999"/>
      <c r="H10" s="999"/>
      <c r="I10" s="999"/>
      <c r="J10" s="915"/>
      <c r="K10" s="915"/>
      <c r="L10" s="915"/>
      <c r="M10" s="915"/>
      <c r="N10" s="915"/>
      <c r="O10" s="915"/>
      <c r="P10" s="915"/>
      <c r="Q10" s="915"/>
      <c r="R10" s="915"/>
      <c r="S10" s="915"/>
      <c r="T10" s="915"/>
      <c r="U10" s="915"/>
      <c r="V10" s="915"/>
      <c r="W10" s="915"/>
      <c r="X10" s="915"/>
    </row>
    <row r="11" spans="1:24" x14ac:dyDescent="0.3">
      <c r="A11" s="404"/>
      <c r="B11" s="405"/>
      <c r="C11" s="999"/>
      <c r="D11" s="999"/>
      <c r="E11" s="999"/>
      <c r="F11" s="999"/>
      <c r="G11" s="999"/>
      <c r="H11" s="999"/>
      <c r="I11" s="999"/>
      <c r="J11" s="915"/>
      <c r="K11" s="915"/>
      <c r="L11" s="915"/>
      <c r="M11" s="915"/>
      <c r="N11" s="915"/>
      <c r="O11" s="915"/>
      <c r="P11" s="915"/>
      <c r="Q11" s="915"/>
      <c r="R11" s="915"/>
      <c r="S11" s="915"/>
      <c r="T11" s="915"/>
      <c r="U11" s="915"/>
      <c r="V11" s="915"/>
      <c r="W11" s="915"/>
      <c r="X11" s="915"/>
    </row>
    <row r="12" spans="1:24" x14ac:dyDescent="0.3">
      <c r="A12" s="404"/>
      <c r="B12" s="405"/>
      <c r="C12" s="999"/>
      <c r="D12" s="999"/>
      <c r="E12" s="999"/>
      <c r="F12" s="999"/>
      <c r="G12" s="999"/>
      <c r="H12" s="999"/>
      <c r="I12" s="999"/>
      <c r="J12" s="915"/>
      <c r="K12" s="915"/>
      <c r="L12" s="915"/>
      <c r="M12" s="915"/>
      <c r="N12" s="915"/>
      <c r="O12" s="915"/>
      <c r="P12" s="915"/>
      <c r="Q12" s="915"/>
      <c r="R12" s="915"/>
      <c r="S12" s="915"/>
      <c r="T12" s="915"/>
      <c r="U12" s="915"/>
      <c r="V12" s="915"/>
      <c r="W12" s="915"/>
      <c r="X12" s="915"/>
    </row>
    <row r="13" spans="1:24" x14ac:dyDescent="0.3">
      <c r="A13" s="404"/>
      <c r="B13" s="405"/>
      <c r="C13" s="999"/>
      <c r="D13" s="999"/>
      <c r="E13" s="999"/>
      <c r="F13" s="999"/>
      <c r="G13" s="999"/>
      <c r="H13" s="999"/>
      <c r="I13" s="999"/>
      <c r="J13" s="915"/>
      <c r="K13" s="915"/>
      <c r="L13" s="915"/>
      <c r="M13" s="915"/>
      <c r="N13" s="915"/>
      <c r="O13" s="915"/>
      <c r="P13" s="915"/>
      <c r="Q13" s="915"/>
      <c r="R13" s="915"/>
      <c r="S13" s="915"/>
      <c r="T13" s="915"/>
      <c r="U13" s="915"/>
      <c r="V13" s="915"/>
      <c r="W13" s="915"/>
      <c r="X13" s="915"/>
    </row>
    <row r="14" spans="1:24" x14ac:dyDescent="0.3">
      <c r="A14" s="404"/>
      <c r="B14" s="405"/>
      <c r="C14" s="999"/>
      <c r="D14" s="999"/>
      <c r="E14" s="999"/>
      <c r="F14" s="999"/>
      <c r="G14" s="999"/>
      <c r="H14" s="999"/>
      <c r="I14" s="999"/>
      <c r="J14" s="915"/>
      <c r="K14" s="915"/>
      <c r="L14" s="915"/>
      <c r="M14" s="915"/>
      <c r="N14" s="915"/>
      <c r="O14" s="915"/>
      <c r="P14" s="915"/>
      <c r="Q14" s="915"/>
      <c r="R14" s="915"/>
      <c r="S14" s="915"/>
      <c r="T14" s="915"/>
      <c r="U14" s="915"/>
      <c r="V14" s="915"/>
      <c r="W14" s="915"/>
      <c r="X14" s="915"/>
    </row>
    <row r="15" spans="1:24" x14ac:dyDescent="0.3">
      <c r="A15" s="404"/>
      <c r="B15" s="405"/>
      <c r="C15" s="999"/>
      <c r="D15" s="999"/>
      <c r="E15" s="999"/>
      <c r="F15" s="999"/>
      <c r="G15" s="999"/>
      <c r="H15" s="999"/>
      <c r="I15" s="999"/>
      <c r="J15" s="915"/>
      <c r="K15" s="915"/>
      <c r="L15" s="915"/>
      <c r="M15" s="915"/>
      <c r="N15" s="915"/>
      <c r="O15" s="915"/>
      <c r="P15" s="915"/>
      <c r="Q15" s="915"/>
      <c r="R15" s="915"/>
      <c r="S15" s="915"/>
      <c r="T15" s="915"/>
      <c r="U15" s="915"/>
      <c r="V15" s="915"/>
      <c r="W15" s="915"/>
      <c r="X15" s="915"/>
    </row>
    <row r="16" spans="1:24" x14ac:dyDescent="0.3">
      <c r="A16" s="404"/>
      <c r="B16" s="405"/>
      <c r="C16" s="999"/>
      <c r="D16" s="999"/>
      <c r="E16" s="999"/>
      <c r="F16" s="999"/>
      <c r="G16" s="999"/>
      <c r="H16" s="999"/>
      <c r="I16" s="999"/>
      <c r="J16" s="915"/>
      <c r="K16" s="915"/>
      <c r="L16" s="915"/>
      <c r="M16" s="915"/>
      <c r="N16" s="915"/>
      <c r="O16" s="915"/>
      <c r="P16" s="915"/>
      <c r="Q16" s="915"/>
      <c r="R16" s="915"/>
      <c r="S16" s="915"/>
      <c r="T16" s="915"/>
      <c r="U16" s="915"/>
      <c r="V16" s="915"/>
      <c r="W16" s="915"/>
      <c r="X16" s="915"/>
    </row>
    <row r="17" spans="1:25" x14ac:dyDescent="0.3">
      <c r="A17" s="404"/>
      <c r="B17" s="405"/>
      <c r="C17" s="264"/>
      <c r="D17" s="264"/>
      <c r="E17" s="264"/>
      <c r="F17" s="264"/>
      <c r="G17" s="264"/>
      <c r="H17" s="264"/>
      <c r="I17" s="264"/>
      <c r="J17" s="268"/>
      <c r="K17" s="264"/>
      <c r="L17" s="264"/>
      <c r="M17" s="264"/>
      <c r="N17" s="264"/>
      <c r="O17" s="264"/>
      <c r="P17" s="264"/>
      <c r="Q17" s="264"/>
      <c r="R17" s="264"/>
      <c r="S17" s="264"/>
      <c r="T17" s="264"/>
      <c r="U17" s="264"/>
      <c r="V17" s="264"/>
      <c r="W17" s="264"/>
      <c r="X17" s="264"/>
    </row>
    <row r="18" spans="1:25" ht="33" x14ac:dyDescent="0.3">
      <c r="A18" s="984" t="s">
        <v>267</v>
      </c>
      <c r="B18" s="985"/>
      <c r="C18" s="940" t="s">
        <v>268</v>
      </c>
      <c r="D18" s="942"/>
      <c r="E18" s="941"/>
      <c r="F18" s="940" t="s">
        <v>269</v>
      </c>
      <c r="G18" s="941"/>
      <c r="H18" s="270" t="s">
        <v>270</v>
      </c>
      <c r="I18" s="940" t="s">
        <v>271</v>
      </c>
      <c r="J18" s="941"/>
      <c r="K18" s="940" t="s">
        <v>272</v>
      </c>
      <c r="L18" s="942"/>
      <c r="M18" s="941"/>
      <c r="N18" s="943" t="s">
        <v>273</v>
      </c>
      <c r="O18" s="944"/>
      <c r="P18" s="944"/>
      <c r="Q18" s="944"/>
      <c r="R18" s="945"/>
      <c r="S18" s="940" t="s">
        <v>274</v>
      </c>
      <c r="T18" s="942"/>
      <c r="U18" s="941"/>
      <c r="V18" s="271" t="s">
        <v>275</v>
      </c>
      <c r="W18" s="940" t="s">
        <v>276</v>
      </c>
      <c r="X18" s="941"/>
    </row>
    <row r="19" spans="1:25" x14ac:dyDescent="0.3">
      <c r="A19" s="406"/>
      <c r="B19" s="407" t="str">
        <f ca="1">+IF($B$33="⓿",(+IF(K19='CRITERIOS DE CARATULA'!$B$2,(+IF(CARATULA!T19&gt;='CRITERIOS DE CARATULA'!$C$9,"⓿","")),(+IF(CARATULA!T19&gt;='CRITERIOS DE CARATULA'!$C$10,"⓿","")))),(+IF(K19='CRITERIOS DE CARATULA'!$B$2,(+IF(CARATULA!T19&gt;='CRITERIOS DE CARATULA'!$C$5,"⓿","")),(+IF(CARATULA!T19&gt;='CRITERIOS DE CARATULA'!$C$6,"⓿","")))))</f>
        <v/>
      </c>
      <c r="C19" s="935"/>
      <c r="D19" s="936"/>
      <c r="E19" s="937"/>
      <c r="F19" s="887"/>
      <c r="G19" s="888"/>
      <c r="H19" s="401"/>
      <c r="I19" s="851" t="s">
        <v>277</v>
      </c>
      <c r="J19" s="852"/>
      <c r="K19" s="402"/>
      <c r="L19" s="854"/>
      <c r="M19" s="855"/>
      <c r="N19" s="839">
        <f t="shared" ref="N19:N28" si="0">+K19</f>
        <v>0</v>
      </c>
      <c r="O19" s="841"/>
      <c r="P19" s="854"/>
      <c r="Q19" s="856"/>
      <c r="R19" s="855"/>
      <c r="S19" s="145">
        <f t="shared" ref="S19:S28" si="1">+K19</f>
        <v>0</v>
      </c>
      <c r="T19" s="854"/>
      <c r="U19" s="855"/>
      <c r="V19" s="395" t="s">
        <v>279</v>
      </c>
      <c r="W19" s="851" t="s">
        <v>280</v>
      </c>
      <c r="X19" s="852"/>
      <c r="Y19" s="259"/>
    </row>
    <row r="20" spans="1:25" x14ac:dyDescent="0.3">
      <c r="A20" s="404"/>
      <c r="B20" s="407" t="str">
        <f ca="1">+IF($B$33="⓿",(+IF(K20='CRITERIOS DE CARATULA'!$B$2,(+IF(CARATULA!T20&gt;='CRITERIOS DE CARATULA'!$C$9,"⓿","")),(+IF(CARATULA!T20&gt;='CRITERIOS DE CARATULA'!$C$10,"⓿","")))),(+IF(K20='CRITERIOS DE CARATULA'!$B$2,(+IF(CARATULA!T20&gt;='CRITERIOS DE CARATULA'!$C$5,"⓿","")),(+IF(CARATULA!T20&gt;='CRITERIOS DE CARATULA'!$C$6,"⓿","")))))</f>
        <v/>
      </c>
      <c r="C20" s="935"/>
      <c r="D20" s="936"/>
      <c r="E20" s="937"/>
      <c r="F20" s="887"/>
      <c r="G20" s="888"/>
      <c r="H20" s="401"/>
      <c r="I20" s="851"/>
      <c r="J20" s="852"/>
      <c r="K20" s="402"/>
      <c r="L20" s="854"/>
      <c r="M20" s="855"/>
      <c r="N20" s="839">
        <f t="shared" si="0"/>
        <v>0</v>
      </c>
      <c r="O20" s="841"/>
      <c r="P20" s="854"/>
      <c r="Q20" s="856"/>
      <c r="R20" s="855"/>
      <c r="S20" s="145">
        <f t="shared" si="1"/>
        <v>0</v>
      </c>
      <c r="T20" s="854"/>
      <c r="U20" s="855"/>
      <c r="V20" s="395"/>
      <c r="W20" s="851"/>
      <c r="X20" s="852"/>
      <c r="Y20" s="258"/>
    </row>
    <row r="21" spans="1:25" x14ac:dyDescent="0.3">
      <c r="A21" s="404"/>
      <c r="B21" s="407" t="str">
        <f ca="1">+IF($B$33="⓿",(+IF(K21='CRITERIOS DE CARATULA'!$B$2,(+IF(CARATULA!T21&gt;='CRITERIOS DE CARATULA'!$C$9,"⓿","")),(+IF(CARATULA!T21&gt;='CRITERIOS DE CARATULA'!$C$10,"⓿","")))),(+IF(K21='CRITERIOS DE CARATULA'!$B$2,(+IF(CARATULA!T21&gt;='CRITERIOS DE CARATULA'!$C$5,"⓿","")),(+IF(CARATULA!T21&gt;='CRITERIOS DE CARATULA'!$C$6,"⓿","")))))</f>
        <v/>
      </c>
      <c r="C21" s="935"/>
      <c r="D21" s="936"/>
      <c r="E21" s="937"/>
      <c r="F21" s="887"/>
      <c r="G21" s="888"/>
      <c r="H21" s="401"/>
      <c r="I21" s="851"/>
      <c r="J21" s="852"/>
      <c r="K21" s="402"/>
      <c r="L21" s="854"/>
      <c r="M21" s="855"/>
      <c r="N21" s="839">
        <f t="shared" si="0"/>
        <v>0</v>
      </c>
      <c r="O21" s="841"/>
      <c r="P21" s="854"/>
      <c r="Q21" s="856"/>
      <c r="R21" s="855"/>
      <c r="S21" s="145">
        <f t="shared" si="1"/>
        <v>0</v>
      </c>
      <c r="T21" s="854"/>
      <c r="U21" s="855"/>
      <c r="V21" s="395"/>
      <c r="W21" s="851"/>
      <c r="X21" s="852"/>
    </row>
    <row r="22" spans="1:25" x14ac:dyDescent="0.3">
      <c r="A22" s="404"/>
      <c r="B22" s="407" t="str">
        <f ca="1">+IF($B$33="⓿",(+IF(K22='CRITERIOS DE CARATULA'!$B$2,(+IF(CARATULA!T22&gt;='CRITERIOS DE CARATULA'!$C$9,"⓿","")),(+IF(CARATULA!T22&gt;='CRITERIOS DE CARATULA'!$C$10,"⓿","")))),(+IF(K22='CRITERIOS DE CARATULA'!$B$2,(+IF(CARATULA!T22&gt;='CRITERIOS DE CARATULA'!$C$5,"⓿","")),(+IF(CARATULA!T22&gt;='CRITERIOS DE CARATULA'!$C$6,"⓿","")))))</f>
        <v/>
      </c>
      <c r="C22" s="935"/>
      <c r="D22" s="936"/>
      <c r="E22" s="937"/>
      <c r="F22" s="887"/>
      <c r="G22" s="888"/>
      <c r="H22" s="401"/>
      <c r="I22" s="851"/>
      <c r="J22" s="852"/>
      <c r="K22" s="402"/>
      <c r="L22" s="854"/>
      <c r="M22" s="855"/>
      <c r="N22" s="839">
        <f t="shared" si="0"/>
        <v>0</v>
      </c>
      <c r="O22" s="841"/>
      <c r="P22" s="854"/>
      <c r="Q22" s="856"/>
      <c r="R22" s="855"/>
      <c r="S22" s="145">
        <f t="shared" si="1"/>
        <v>0</v>
      </c>
      <c r="T22" s="854"/>
      <c r="U22" s="855"/>
      <c r="V22" s="395"/>
      <c r="W22" s="851"/>
      <c r="X22" s="852"/>
    </row>
    <row r="23" spans="1:25" x14ac:dyDescent="0.3">
      <c r="A23" s="404"/>
      <c r="B23" s="407" t="str">
        <f ca="1">+IF($B$33="⓿",(+IF(K23='CRITERIOS DE CARATULA'!$B$2,(+IF(CARATULA!T23&gt;='CRITERIOS DE CARATULA'!$C$9,"⓿","")),(+IF(CARATULA!T23&gt;='CRITERIOS DE CARATULA'!$C$10,"⓿","")))),(+IF(K23='CRITERIOS DE CARATULA'!$B$2,(+IF(CARATULA!T23&gt;='CRITERIOS DE CARATULA'!$C$5,"⓿","")),(+IF(CARATULA!T23&gt;='CRITERIOS DE CARATULA'!$C$6,"⓿","")))))</f>
        <v/>
      </c>
      <c r="C23" s="935"/>
      <c r="D23" s="936"/>
      <c r="E23" s="937"/>
      <c r="F23" s="887"/>
      <c r="G23" s="888"/>
      <c r="H23" s="401"/>
      <c r="I23" s="851"/>
      <c r="J23" s="852"/>
      <c r="K23" s="402"/>
      <c r="L23" s="854"/>
      <c r="M23" s="855"/>
      <c r="N23" s="839">
        <f t="shared" si="0"/>
        <v>0</v>
      </c>
      <c r="O23" s="841"/>
      <c r="P23" s="854"/>
      <c r="Q23" s="856"/>
      <c r="R23" s="855"/>
      <c r="S23" s="145">
        <f t="shared" si="1"/>
        <v>0</v>
      </c>
      <c r="T23" s="854"/>
      <c r="U23" s="855"/>
      <c r="V23" s="395"/>
      <c r="W23" s="851"/>
      <c r="X23" s="852"/>
    </row>
    <row r="24" spans="1:25" x14ac:dyDescent="0.3">
      <c r="A24" s="404"/>
      <c r="B24" s="407" t="str">
        <f ca="1">+IF($B$33="⓿",(+IF(K24='CRITERIOS DE CARATULA'!$B$2,(+IF(CARATULA!T24&gt;='CRITERIOS DE CARATULA'!$C$9,"⓿","")),(+IF(CARATULA!T24&gt;='CRITERIOS DE CARATULA'!$C$10,"⓿","")))),(+IF(K24='CRITERIOS DE CARATULA'!$B$2,(+IF(CARATULA!T24&gt;='CRITERIOS DE CARATULA'!$C$5,"⓿","")),(+IF(CARATULA!T24&gt;='CRITERIOS DE CARATULA'!$C$6,"⓿","")))))</f>
        <v/>
      </c>
      <c r="C24" s="935"/>
      <c r="D24" s="936"/>
      <c r="E24" s="937"/>
      <c r="F24" s="887"/>
      <c r="G24" s="888"/>
      <c r="H24" s="401"/>
      <c r="I24" s="851"/>
      <c r="J24" s="852"/>
      <c r="K24" s="402"/>
      <c r="L24" s="854"/>
      <c r="M24" s="855"/>
      <c r="N24" s="839">
        <f t="shared" si="0"/>
        <v>0</v>
      </c>
      <c r="O24" s="841"/>
      <c r="P24" s="854"/>
      <c r="Q24" s="856"/>
      <c r="R24" s="855"/>
      <c r="S24" s="145">
        <f t="shared" si="1"/>
        <v>0</v>
      </c>
      <c r="T24" s="854"/>
      <c r="U24" s="855"/>
      <c r="V24" s="395"/>
      <c r="W24" s="851"/>
      <c r="X24" s="852"/>
    </row>
    <row r="25" spans="1:25" x14ac:dyDescent="0.3">
      <c r="A25" s="404"/>
      <c r="B25" s="407" t="str">
        <f ca="1">+IF($B$33="⓿",(+IF(K25='CRITERIOS DE CARATULA'!$B$2,(+IF(CARATULA!T25&gt;='CRITERIOS DE CARATULA'!$C$9,"⓿","")),(+IF(CARATULA!T25&gt;='CRITERIOS DE CARATULA'!$C$10,"⓿","")))),(+IF(K25='CRITERIOS DE CARATULA'!$B$2,(+IF(CARATULA!T25&gt;='CRITERIOS DE CARATULA'!$C$5,"⓿","")),(+IF(CARATULA!T25&gt;='CRITERIOS DE CARATULA'!$C$6,"⓿","")))))</f>
        <v/>
      </c>
      <c r="C25" s="935"/>
      <c r="D25" s="936"/>
      <c r="E25" s="937"/>
      <c r="F25" s="887"/>
      <c r="G25" s="888"/>
      <c r="H25" s="401"/>
      <c r="I25" s="851"/>
      <c r="J25" s="852"/>
      <c r="K25" s="402"/>
      <c r="L25" s="854"/>
      <c r="M25" s="855"/>
      <c r="N25" s="839">
        <f t="shared" si="0"/>
        <v>0</v>
      </c>
      <c r="O25" s="841"/>
      <c r="P25" s="854"/>
      <c r="Q25" s="856"/>
      <c r="R25" s="855"/>
      <c r="S25" s="145">
        <f t="shared" si="1"/>
        <v>0</v>
      </c>
      <c r="T25" s="854"/>
      <c r="U25" s="855"/>
      <c r="V25" s="395"/>
      <c r="W25" s="851"/>
      <c r="X25" s="852"/>
    </row>
    <row r="26" spans="1:25" x14ac:dyDescent="0.3">
      <c r="A26" s="404"/>
      <c r="B26" s="407" t="str">
        <f ca="1">+IF($B$33="⓿",(+IF(K26='CRITERIOS DE CARATULA'!$B$2,(+IF(CARATULA!T26&gt;='CRITERIOS DE CARATULA'!$C$9,"⓿","")),(+IF(CARATULA!T26&gt;='CRITERIOS DE CARATULA'!$C$10,"⓿","")))),(+IF(K26='CRITERIOS DE CARATULA'!$B$2,(+IF(CARATULA!T26&gt;='CRITERIOS DE CARATULA'!$C$5,"⓿","")),(+IF(CARATULA!T26&gt;='CRITERIOS DE CARATULA'!$C$6,"⓿","")))))</f>
        <v/>
      </c>
      <c r="C26" s="935"/>
      <c r="D26" s="936"/>
      <c r="E26" s="937"/>
      <c r="F26" s="887"/>
      <c r="G26" s="888"/>
      <c r="H26" s="401"/>
      <c r="I26" s="851"/>
      <c r="J26" s="852"/>
      <c r="K26" s="402"/>
      <c r="L26" s="854"/>
      <c r="M26" s="855"/>
      <c r="N26" s="839">
        <f t="shared" si="0"/>
        <v>0</v>
      </c>
      <c r="O26" s="841"/>
      <c r="P26" s="854"/>
      <c r="Q26" s="856"/>
      <c r="R26" s="855"/>
      <c r="S26" s="145">
        <f t="shared" si="1"/>
        <v>0</v>
      </c>
      <c r="T26" s="854"/>
      <c r="U26" s="855"/>
      <c r="V26" s="395"/>
      <c r="W26" s="851"/>
      <c r="X26" s="852"/>
    </row>
    <row r="27" spans="1:25" x14ac:dyDescent="0.3">
      <c r="A27" s="404"/>
      <c r="B27" s="407" t="str">
        <f ca="1">+IF($B$33="⓿",(+IF(K27='CRITERIOS DE CARATULA'!$B$2,(+IF(CARATULA!T27&gt;='CRITERIOS DE CARATULA'!$C$9,"⓿","")),(+IF(CARATULA!T27&gt;='CRITERIOS DE CARATULA'!$C$10,"⓿","")))),(+IF(K27='CRITERIOS DE CARATULA'!$B$2,(+IF(CARATULA!T27&gt;='CRITERIOS DE CARATULA'!$C$5,"⓿","")),(+IF(CARATULA!T27&gt;='CRITERIOS DE CARATULA'!$C$6,"⓿","")))))</f>
        <v/>
      </c>
      <c r="C27" s="935"/>
      <c r="D27" s="936"/>
      <c r="E27" s="937"/>
      <c r="F27" s="887"/>
      <c r="G27" s="888"/>
      <c r="H27" s="401"/>
      <c r="I27" s="851"/>
      <c r="J27" s="852"/>
      <c r="K27" s="402"/>
      <c r="L27" s="854"/>
      <c r="M27" s="855"/>
      <c r="N27" s="839">
        <f t="shared" si="0"/>
        <v>0</v>
      </c>
      <c r="O27" s="841"/>
      <c r="P27" s="854"/>
      <c r="Q27" s="856"/>
      <c r="R27" s="855"/>
      <c r="S27" s="145">
        <f t="shared" si="1"/>
        <v>0</v>
      </c>
      <c r="T27" s="854"/>
      <c r="U27" s="855"/>
      <c r="V27" s="395"/>
      <c r="W27" s="851"/>
      <c r="X27" s="852"/>
    </row>
    <row r="28" spans="1:25" x14ac:dyDescent="0.3">
      <c r="A28" s="404"/>
      <c r="B28" s="407" t="str">
        <f ca="1">+IF($B$33="⓿",(+IF(K28='CRITERIOS DE CARATULA'!$B$2,(+IF(CARATULA!T28&gt;='CRITERIOS DE CARATULA'!$C$9,"⓿","")),(+IF(CARATULA!T28&gt;='CRITERIOS DE CARATULA'!$C$10,"⓿","")))),(+IF(K28='CRITERIOS DE CARATULA'!$B$2,(+IF(CARATULA!T28&gt;='CRITERIOS DE CARATULA'!$C$5,"⓿","")),(+IF(CARATULA!T28&gt;='CRITERIOS DE CARATULA'!$C$6,"⓿","")))))</f>
        <v/>
      </c>
      <c r="C28" s="935"/>
      <c r="D28" s="936"/>
      <c r="E28" s="937"/>
      <c r="F28" s="887"/>
      <c r="G28" s="888"/>
      <c r="H28" s="401"/>
      <c r="I28" s="851"/>
      <c r="J28" s="852"/>
      <c r="K28" s="402"/>
      <c r="L28" s="854"/>
      <c r="M28" s="855"/>
      <c r="N28" s="839">
        <f t="shared" si="0"/>
        <v>0</v>
      </c>
      <c r="O28" s="841"/>
      <c r="P28" s="854"/>
      <c r="Q28" s="856"/>
      <c r="R28" s="855"/>
      <c r="S28" s="145">
        <f t="shared" si="1"/>
        <v>0</v>
      </c>
      <c r="T28" s="854"/>
      <c r="U28" s="855"/>
      <c r="V28" s="395"/>
      <c r="W28" s="851"/>
      <c r="X28" s="852"/>
    </row>
    <row r="29" spans="1:25" s="256" customFormat="1" x14ac:dyDescent="0.3">
      <c r="A29" s="408"/>
      <c r="B29" s="409"/>
      <c r="C29" s="264"/>
      <c r="D29" s="264"/>
      <c r="E29" s="264"/>
      <c r="F29" s="264"/>
      <c r="G29" s="264"/>
      <c r="H29" s="264"/>
      <c r="I29" s="264"/>
      <c r="J29" s="264"/>
      <c r="K29" s="264"/>
      <c r="L29" s="264"/>
      <c r="M29" s="272"/>
      <c r="N29" s="273"/>
      <c r="O29" s="273"/>
      <c r="P29" s="267"/>
      <c r="Q29" s="267"/>
      <c r="R29" s="273"/>
      <c r="S29" s="267"/>
      <c r="T29" s="273"/>
      <c r="U29" s="267"/>
      <c r="V29" s="264"/>
      <c r="W29" s="267"/>
      <c r="X29" s="264"/>
    </row>
    <row r="30" spans="1:25" s="256" customFormat="1" x14ac:dyDescent="0.3">
      <c r="A30" s="408"/>
      <c r="B30" s="409"/>
      <c r="C30" s="986" t="s">
        <v>282</v>
      </c>
      <c r="D30" s="987"/>
      <c r="E30" s="987"/>
      <c r="F30" s="987"/>
      <c r="G30" s="987"/>
      <c r="H30" s="987"/>
      <c r="I30" s="987"/>
      <c r="J30" s="987"/>
      <c r="K30" s="987"/>
      <c r="L30" s="987"/>
      <c r="M30" s="987"/>
      <c r="N30" s="987"/>
      <c r="O30" s="987"/>
      <c r="P30" s="987"/>
      <c r="Q30" s="987"/>
      <c r="R30" s="987"/>
      <c r="S30" s="987"/>
      <c r="T30" s="987"/>
      <c r="U30" s="987"/>
      <c r="V30" s="987"/>
      <c r="W30" s="987"/>
      <c r="X30" s="988"/>
    </row>
    <row r="31" spans="1:25" s="256" customFormat="1" x14ac:dyDescent="0.3">
      <c r="A31" s="408"/>
      <c r="B31" s="409"/>
      <c r="C31" s="264"/>
      <c r="D31" s="264"/>
      <c r="E31" s="264"/>
      <c r="F31" s="264"/>
      <c r="G31" s="264"/>
      <c r="H31" s="264"/>
      <c r="I31" s="264"/>
      <c r="J31" s="264"/>
      <c r="K31" s="264"/>
      <c r="L31" s="264"/>
      <c r="M31" s="272"/>
      <c r="N31" s="273"/>
      <c r="O31" s="273"/>
      <c r="P31" s="267"/>
      <c r="Q31" s="267"/>
      <c r="R31" s="273"/>
      <c r="S31" s="267"/>
      <c r="T31" s="273"/>
      <c r="U31" s="267"/>
      <c r="V31" s="264"/>
      <c r="W31" s="267"/>
      <c r="X31" s="264"/>
    </row>
    <row r="32" spans="1:25" x14ac:dyDescent="0.3">
      <c r="A32" s="404"/>
      <c r="B32" s="405"/>
      <c r="C32" s="274" t="s">
        <v>394</v>
      </c>
      <c r="D32" s="263"/>
      <c r="E32" s="263"/>
      <c r="F32" s="263"/>
      <c r="G32" s="885" t="s">
        <v>390</v>
      </c>
      <c r="H32" s="885"/>
      <c r="I32" s="885"/>
      <c r="J32" s="263"/>
      <c r="K32" s="263"/>
      <c r="L32" s="264"/>
      <c r="M32" s="275" t="s">
        <v>283</v>
      </c>
      <c r="N32" s="829" t="str">
        <f>+'CRITERIOS DE CARATULA'!$B$3</f>
        <v>US$</v>
      </c>
      <c r="O32" s="829"/>
      <c r="P32" s="925">
        <f ca="1">SUMIF($N$19:$R$28,$N$32,$P$19:$R$28)</f>
        <v>0</v>
      </c>
      <c r="Q32" s="925"/>
      <c r="R32" s="925"/>
      <c r="S32" s="260" t="str">
        <f>+N32</f>
        <v>US$</v>
      </c>
      <c r="T32" s="925">
        <f ca="1">SUMIF($S$19:$U$28,$S$32,$T$19:$U$28)</f>
        <v>0</v>
      </c>
      <c r="U32" s="925"/>
      <c r="V32" s="264"/>
      <c r="W32" s="276"/>
      <c r="X32" s="264"/>
    </row>
    <row r="33" spans="1:27" x14ac:dyDescent="0.3">
      <c r="A33" s="404"/>
      <c r="B33" s="407" t="str">
        <f ca="1">+IF($S$34='CRITERIOS DE CARATULA'!$B$2,(+IF(CARATULA!$T$34&gt;='CRITERIOS DE CARATULA'!$C$7,"⓿","")),(+IF(CARATULA!$T$34&gt;='CRITERIOS DE CARATULA'!$C$8,"⓿","")))</f>
        <v/>
      </c>
      <c r="C33" s="274" t="str">
        <f>+IF($G$32='CRITERIOS DE CARATULA'!$L$2,'CRITERIOS DE CARATULA'!$N$2,'CRITERIOS DE CARATULA'!$N$3)</f>
        <v>Acuerdo SUGEF 5-04</v>
      </c>
      <c r="D33" s="263"/>
      <c r="E33" s="263"/>
      <c r="F33" s="263"/>
      <c r="G33" s="884" t="str">
        <f ca="1">+IF('CRITERIOS DE CARATULA'!$M$5&gt;=2,(IF($G$32='CRITERIOS DE CARATULA'!$L$3,"Conformar / Actualizar","Conformar / Actualizar")),"No aplica")</f>
        <v>No aplica</v>
      </c>
      <c r="H33" s="884"/>
      <c r="I33" s="884"/>
      <c r="K33" s="263"/>
      <c r="L33" s="264"/>
      <c r="M33" s="275" t="s">
        <v>283</v>
      </c>
      <c r="N33" s="997" t="str">
        <f>+'CRITERIOS DE CARATULA'!$B$2</f>
        <v>¢</v>
      </c>
      <c r="O33" s="997"/>
      <c r="P33" s="925">
        <f ca="1">SUMIF($N$19:$R$28,$N$33,$P$19:$R$28)</f>
        <v>0</v>
      </c>
      <c r="Q33" s="925"/>
      <c r="R33" s="925"/>
      <c r="S33" s="260" t="str">
        <f>+N33</f>
        <v>¢</v>
      </c>
      <c r="T33" s="925">
        <f ca="1">SUMIF($S$19:$U$28,$S$33,$T$19:$U$28)</f>
        <v>0</v>
      </c>
      <c r="U33" s="925"/>
      <c r="V33" s="264"/>
      <c r="W33" s="276"/>
      <c r="X33" s="264"/>
    </row>
    <row r="34" spans="1:27" ht="17.25" thickBot="1" x14ac:dyDescent="0.35">
      <c r="A34" s="404"/>
      <c r="B34" s="405"/>
      <c r="C34" s="274" t="s">
        <v>284</v>
      </c>
      <c r="D34" s="263"/>
      <c r="E34" s="263"/>
      <c r="F34" s="263"/>
      <c r="G34" s="885"/>
      <c r="H34" s="885"/>
      <c r="I34" s="885"/>
      <c r="J34" s="263"/>
      <c r="K34" s="263"/>
      <c r="L34" s="262"/>
      <c r="M34" s="275" t="s">
        <v>51</v>
      </c>
      <c r="N34" s="996" t="str">
        <f ca="1">+IF((T33/X34)&gt;T32,'CRITERIOS DE CARATULA'!B2,'CRITERIOS DE CARATULA'!B3)</f>
        <v>US$</v>
      </c>
      <c r="O34" s="996"/>
      <c r="P34" s="853">
        <f ca="1">+IF($N$34='CRITERIOS DE CARATULA'!$B$2,((CARATULA!$P$32*CARATULA!$X$34)+CARATULA!$P$33),(CARATULA!$P$32+(CARATULA!$P$33/$X$34)))</f>
        <v>0</v>
      </c>
      <c r="Q34" s="853"/>
      <c r="R34" s="853"/>
      <c r="S34" s="277" t="str">
        <f ca="1">+N34</f>
        <v>US$</v>
      </c>
      <c r="T34" s="853">
        <f ca="1">+IF($N$34='CRITERIOS DE CARATULA'!$B$2,((CARATULA!$T$32*CARATULA!$X$34)+CARATULA!$T$33),(CARATULA!$T$32+(CARATULA!$T$33/$X$34)))</f>
        <v>0</v>
      </c>
      <c r="U34" s="853"/>
      <c r="V34" s="268" t="s">
        <v>391</v>
      </c>
      <c r="W34" s="278" t="str">
        <f>+'CRITERIOS DE CARATULA'!$B$2</f>
        <v>¢</v>
      </c>
      <c r="X34" s="279">
        <f>+'CRITERIOS DE CARATULA'!$D$2</f>
        <v>529.58999999999992</v>
      </c>
    </row>
    <row r="35" spans="1:27" ht="17.25" thickTop="1" x14ac:dyDescent="0.3">
      <c r="A35" s="404"/>
      <c r="B35" s="405"/>
      <c r="C35" s="274" t="s">
        <v>286</v>
      </c>
      <c r="D35" s="263"/>
      <c r="E35" s="263"/>
      <c r="F35" s="263"/>
      <c r="G35" s="885"/>
      <c r="H35" s="885"/>
      <c r="I35" s="885"/>
      <c r="J35" s="263"/>
      <c r="K35" s="263"/>
      <c r="L35" s="263"/>
      <c r="M35" s="263"/>
      <c r="N35" s="263"/>
      <c r="O35" s="263"/>
      <c r="P35" s="269"/>
      <c r="Q35" s="269"/>
      <c r="R35" s="263"/>
      <c r="S35" s="158"/>
      <c r="T35" s="263"/>
      <c r="U35" s="263"/>
      <c r="V35" s="263"/>
      <c r="W35" s="263"/>
      <c r="X35" s="263"/>
    </row>
    <row r="36" spans="1:27" hidden="1" x14ac:dyDescent="0.3">
      <c r="A36" s="404"/>
      <c r="B36" s="405"/>
      <c r="C36" s="274"/>
      <c r="D36" s="263"/>
      <c r="E36" s="263"/>
      <c r="F36" s="263"/>
      <c r="G36" s="403"/>
      <c r="H36" s="403"/>
      <c r="I36" s="403"/>
      <c r="J36" s="263"/>
      <c r="K36" s="263"/>
      <c r="L36" s="263"/>
      <c r="M36" s="263"/>
      <c r="N36" s="263"/>
      <c r="O36" s="263"/>
      <c r="P36" s="269"/>
      <c r="Q36" s="269"/>
      <c r="R36" s="263"/>
      <c r="S36" s="158"/>
      <c r="T36" s="263"/>
      <c r="U36" s="263"/>
      <c r="V36" s="263"/>
      <c r="W36" s="263"/>
      <c r="X36" s="263"/>
    </row>
    <row r="37" spans="1:27" x14ac:dyDescent="0.3">
      <c r="A37" s="404"/>
      <c r="B37" s="405"/>
      <c r="C37" s="274" t="s">
        <v>398</v>
      </c>
      <c r="D37" s="263"/>
      <c r="E37" s="263"/>
      <c r="F37" s="263"/>
      <c r="G37" s="886" t="s">
        <v>393</v>
      </c>
      <c r="H37" s="886"/>
      <c r="I37" s="886"/>
      <c r="J37" s="263"/>
      <c r="K37" s="263"/>
      <c r="L37" s="263"/>
      <c r="M37" s="274" t="s">
        <v>287</v>
      </c>
      <c r="N37" s="263"/>
      <c r="O37" s="263"/>
      <c r="P37" s="263"/>
      <c r="Q37" s="263"/>
      <c r="R37" s="263"/>
      <c r="S37" s="260" t="str">
        <f ca="1">+N34</f>
        <v>US$</v>
      </c>
      <c r="T37" s="989">
        <f ca="1">+IF(N34='CRITERIOS DE CARATULA'!B2,'CRITERIOS DE CARATULA'!C2,'CRITERIOS DE CARATULA'!C3)</f>
        <v>5265209.2392303478</v>
      </c>
      <c r="U37" s="989"/>
      <c r="V37" s="883" t="s">
        <v>93</v>
      </c>
      <c r="W37" s="883"/>
      <c r="X37" s="389">
        <f>+'CRITERIOS DE CARATULA'!$C$4</f>
        <v>42460</v>
      </c>
    </row>
    <row r="38" spans="1:27" x14ac:dyDescent="0.3">
      <c r="A38" s="404"/>
      <c r="B38" s="405"/>
      <c r="C38" s="263"/>
      <c r="D38" s="263"/>
      <c r="E38" s="263"/>
      <c r="F38" s="263"/>
      <c r="G38" s="263"/>
      <c r="H38" s="263"/>
      <c r="I38" s="263"/>
      <c r="J38" s="263"/>
      <c r="K38" s="263"/>
      <c r="L38" s="263"/>
      <c r="M38" s="263"/>
      <c r="N38" s="263"/>
      <c r="O38" s="263"/>
      <c r="P38" s="263"/>
      <c r="Q38" s="263"/>
      <c r="R38" s="263"/>
      <c r="S38" s="264"/>
      <c r="T38" s="263"/>
      <c r="U38" s="264"/>
      <c r="V38" s="263"/>
      <c r="W38" s="264"/>
      <c r="X38" s="263"/>
    </row>
    <row r="39" spans="1:27" ht="34.5" customHeight="1" x14ac:dyDescent="0.3">
      <c r="A39" s="404" t="s">
        <v>2220</v>
      </c>
      <c r="B39" s="405"/>
      <c r="C39" s="879" t="s">
        <v>2281</v>
      </c>
      <c r="D39" s="879"/>
      <c r="E39" s="879"/>
      <c r="F39" s="879"/>
      <c r="G39" s="879"/>
      <c r="H39" s="893"/>
      <c r="I39" s="402" t="s">
        <v>281</v>
      </c>
      <c r="J39" s="902"/>
      <c r="K39" s="903"/>
      <c r="L39" s="894" t="s">
        <v>2280</v>
      </c>
      <c r="M39" s="895"/>
      <c r="N39" s="895"/>
      <c r="O39" s="896"/>
      <c r="P39" s="897"/>
      <c r="Q39" s="898"/>
      <c r="R39" s="938" t="s">
        <v>2135</v>
      </c>
      <c r="S39" s="938"/>
      <c r="T39" s="939"/>
      <c r="U39" s="480"/>
      <c r="V39" s="938" t="s">
        <v>2134</v>
      </c>
      <c r="W39" s="938"/>
      <c r="X39" s="481"/>
    </row>
    <row r="40" spans="1:27" x14ac:dyDescent="0.3">
      <c r="A40" s="404"/>
      <c r="B40" s="405"/>
      <c r="C40" s="263"/>
      <c r="D40" s="263"/>
      <c r="E40" s="263"/>
      <c r="F40" s="263"/>
      <c r="G40" s="263"/>
      <c r="H40" s="263"/>
      <c r="I40" s="263"/>
      <c r="J40" s="263"/>
      <c r="K40" s="263"/>
      <c r="L40" s="263"/>
      <c r="M40" s="263"/>
      <c r="N40" s="263"/>
      <c r="O40" s="263"/>
      <c r="P40" s="263"/>
      <c r="Q40" s="263"/>
      <c r="R40" s="263"/>
      <c r="S40" s="264"/>
      <c r="T40" s="263"/>
      <c r="U40" s="264"/>
      <c r="V40" s="263"/>
      <c r="W40" s="264"/>
      <c r="X40" s="263"/>
    </row>
    <row r="41" spans="1:27" x14ac:dyDescent="0.3">
      <c r="A41" s="990" t="s">
        <v>288</v>
      </c>
      <c r="B41" s="991"/>
      <c r="C41" s="1003"/>
      <c r="D41" s="1004"/>
      <c r="E41" s="1004"/>
      <c r="F41" s="1004"/>
      <c r="G41" s="1004"/>
      <c r="H41" s="1004"/>
      <c r="I41" s="1004"/>
      <c r="J41" s="1004"/>
      <c r="K41" s="1004"/>
      <c r="L41" s="1004"/>
      <c r="M41" s="1004"/>
      <c r="N41" s="1004"/>
      <c r="O41" s="1004"/>
      <c r="P41" s="1004"/>
      <c r="Q41" s="1004"/>
      <c r="R41" s="1004"/>
      <c r="S41" s="1004"/>
      <c r="T41" s="1004"/>
      <c r="U41" s="1004"/>
      <c r="V41" s="1004"/>
      <c r="W41" s="1004"/>
      <c r="X41" s="1005"/>
    </row>
    <row r="42" spans="1:27" x14ac:dyDescent="0.3">
      <c r="A42" s="404"/>
      <c r="B42" s="405"/>
      <c r="C42" s="263"/>
      <c r="D42" s="263"/>
      <c r="E42" s="263"/>
      <c r="F42" s="263"/>
      <c r="G42" s="263"/>
      <c r="H42" s="263"/>
      <c r="I42" s="263"/>
      <c r="J42" s="263"/>
      <c r="K42" s="263"/>
      <c r="L42" s="263"/>
      <c r="M42" s="263"/>
      <c r="N42" s="263"/>
      <c r="O42" s="263"/>
      <c r="P42" s="263"/>
      <c r="Q42" s="263"/>
      <c r="R42" s="263"/>
      <c r="S42" s="263"/>
      <c r="T42" s="263"/>
      <c r="U42" s="263"/>
      <c r="V42" s="263"/>
      <c r="W42" s="263"/>
      <c r="X42" s="263"/>
    </row>
    <row r="43" spans="1:27" x14ac:dyDescent="0.3">
      <c r="A43" s="404"/>
      <c r="B43" s="405"/>
      <c r="C43" s="263" t="s">
        <v>1952</v>
      </c>
      <c r="D43" s="263"/>
      <c r="E43" s="280"/>
      <c r="F43" s="946" t="e">
        <f>VLOOKUP(M5,MAPEO!B:H,7,0)</f>
        <v>#N/A</v>
      </c>
      <c r="G43" s="947"/>
      <c r="H43" s="947"/>
      <c r="I43" s="947"/>
      <c r="J43" s="947"/>
      <c r="K43" s="947"/>
      <c r="L43" s="948"/>
      <c r="M43" s="264"/>
      <c r="N43" s="263" t="s">
        <v>289</v>
      </c>
      <c r="O43" s="263"/>
      <c r="P43" s="263"/>
      <c r="Q43" s="263"/>
      <c r="R43" s="946" t="e">
        <f>VLOOKUP(M5,MAPEO!B:D,3,0)</f>
        <v>#N/A</v>
      </c>
      <c r="S43" s="947"/>
      <c r="T43" s="947"/>
      <c r="U43" s="947"/>
      <c r="V43" s="947"/>
      <c r="W43" s="947"/>
      <c r="X43" s="948"/>
    </row>
    <row r="44" spans="1:27" x14ac:dyDescent="0.3">
      <c r="A44" s="404"/>
      <c r="B44" s="405"/>
      <c r="C44" s="263" t="s">
        <v>1953</v>
      </c>
      <c r="D44" s="263"/>
      <c r="E44" s="280"/>
      <c r="F44" s="916" t="e">
        <f>VLOOKUP(M5,MAPEO!B:C,2,0)</f>
        <v>#N/A</v>
      </c>
      <c r="G44" s="917"/>
      <c r="H44" s="917"/>
      <c r="I44" s="917"/>
      <c r="J44" s="917"/>
      <c r="K44" s="917"/>
      <c r="L44" s="918"/>
      <c r="M44" s="264"/>
      <c r="N44" s="263" t="s">
        <v>290</v>
      </c>
      <c r="O44" s="263"/>
      <c r="P44" s="263"/>
      <c r="Q44" s="263"/>
      <c r="R44" s="909"/>
      <c r="S44" s="910"/>
      <c r="T44" s="910"/>
      <c r="U44" s="910"/>
      <c r="V44" s="910"/>
      <c r="W44" s="910"/>
      <c r="X44" s="911"/>
      <c r="AA44" s="256"/>
    </row>
    <row r="45" spans="1:27" x14ac:dyDescent="0.3">
      <c r="A45" s="404"/>
      <c r="B45" s="405"/>
      <c r="C45" s="263"/>
      <c r="D45" s="263"/>
      <c r="E45" s="280"/>
      <c r="F45" s="919"/>
      <c r="G45" s="920"/>
      <c r="H45" s="920"/>
      <c r="I45" s="920"/>
      <c r="J45" s="920"/>
      <c r="K45" s="920"/>
      <c r="L45" s="921"/>
      <c r="M45" s="264"/>
      <c r="N45" s="263"/>
      <c r="O45" s="263"/>
      <c r="P45" s="263"/>
      <c r="Q45" s="263"/>
      <c r="R45" s="912"/>
      <c r="S45" s="913"/>
      <c r="T45" s="913"/>
      <c r="U45" s="913"/>
      <c r="V45" s="913"/>
      <c r="W45" s="913"/>
      <c r="X45" s="914"/>
      <c r="AA45" s="256"/>
    </row>
    <row r="46" spans="1:27" ht="16.5" customHeight="1" x14ac:dyDescent="0.3">
      <c r="A46" s="922" t="s">
        <v>2040</v>
      </c>
      <c r="B46" s="922"/>
      <c r="C46" s="263"/>
      <c r="D46" s="263"/>
      <c r="E46" s="280"/>
      <c r="F46" s="281"/>
      <c r="G46" s="281"/>
      <c r="H46" s="281"/>
      <c r="I46" s="281"/>
      <c r="J46" s="281"/>
      <c r="K46" s="281"/>
      <c r="L46" s="281"/>
      <c r="M46" s="264"/>
      <c r="O46" s="547"/>
      <c r="P46" s="547"/>
      <c r="Q46" s="282"/>
      <c r="R46" s="549"/>
      <c r="S46" s="549"/>
      <c r="T46" s="549"/>
      <c r="U46" s="549"/>
      <c r="V46" s="549"/>
      <c r="W46" s="549"/>
      <c r="X46" s="549"/>
      <c r="AA46" s="256"/>
    </row>
    <row r="47" spans="1:27" ht="16.5" customHeight="1" x14ac:dyDescent="0.3">
      <c r="A47" s="922"/>
      <c r="B47" s="922"/>
      <c r="C47" s="923" t="s">
        <v>2195</v>
      </c>
      <c r="D47" s="923"/>
      <c r="E47" s="923"/>
      <c r="F47" s="923"/>
      <c r="G47" s="923"/>
      <c r="H47" s="923"/>
      <c r="I47" s="923"/>
      <c r="J47" s="923"/>
      <c r="K47" s="923"/>
      <c r="L47" s="923"/>
      <c r="M47" s="264"/>
      <c r="N47" s="879" t="s">
        <v>2221</v>
      </c>
      <c r="O47" s="879"/>
      <c r="P47" s="879"/>
      <c r="Q47" s="282"/>
      <c r="R47" s="899" t="str">
        <f>IFERROR((+'CRITERIOS DE CARATULA'!Y4),"No especificado")</f>
        <v>No especificado</v>
      </c>
      <c r="S47" s="899"/>
      <c r="T47" s="899"/>
      <c r="U47" s="550" t="s">
        <v>2222</v>
      </c>
      <c r="V47" s="900" t="str">
        <f>IFERROR((+'CRITERIOS DE CARATULA'!Z4),"No especificado")</f>
        <v>No especificado</v>
      </c>
      <c r="W47" s="901"/>
      <c r="X47" s="901"/>
      <c r="AA47" s="256"/>
    </row>
    <row r="48" spans="1:27" ht="16.5" customHeight="1" x14ac:dyDescent="0.3">
      <c r="A48" s="404"/>
      <c r="B48" s="405"/>
      <c r="C48" s="275"/>
      <c r="D48" s="263"/>
      <c r="E48" s="280"/>
      <c r="F48" s="267"/>
      <c r="G48" s="267"/>
      <c r="H48" s="267"/>
      <c r="I48" s="267"/>
      <c r="J48" s="267"/>
      <c r="K48" s="267"/>
      <c r="L48" s="267"/>
      <c r="M48" s="264"/>
      <c r="N48" s="879" t="s">
        <v>2225</v>
      </c>
      <c r="O48" s="879"/>
      <c r="P48" s="879"/>
      <c r="Q48" s="263"/>
      <c r="R48" s="880" t="str">
        <f>IFERROR((+IF(R47="No especificado","No especificado",IF(R47="Grande","No califica para recursos del SBD",+'CRITERIOS DE CARATULA'!AA4))),"No especificado")</f>
        <v>No especificado</v>
      </c>
      <c r="S48" s="880"/>
      <c r="T48" s="880"/>
      <c r="U48" s="880"/>
      <c r="V48" s="880"/>
      <c r="W48" s="880"/>
      <c r="X48" s="880"/>
      <c r="AA48" s="256"/>
    </row>
    <row r="49" spans="1:24" x14ac:dyDescent="0.3">
      <c r="A49" s="922" t="s">
        <v>291</v>
      </c>
      <c r="B49" s="922"/>
      <c r="C49" s="263"/>
      <c r="D49" s="263"/>
      <c r="E49" s="263"/>
      <c r="F49" s="263"/>
      <c r="G49" s="263"/>
      <c r="H49" s="263"/>
      <c r="I49" s="263"/>
      <c r="J49" s="263"/>
      <c r="K49" s="263"/>
      <c r="L49" s="263"/>
      <c r="M49" s="280"/>
      <c r="N49" s="263"/>
      <c r="O49" s="263"/>
      <c r="P49" s="264"/>
      <c r="Q49" s="264"/>
      <c r="R49" s="1009"/>
      <c r="S49" s="1009"/>
      <c r="T49" s="1009"/>
      <c r="U49" s="1009"/>
      <c r="V49" s="1009"/>
      <c r="W49" s="1009"/>
      <c r="X49" s="1009"/>
    </row>
    <row r="50" spans="1:24" ht="33.75" customHeight="1" x14ac:dyDescent="0.3">
      <c r="A50" s="405"/>
      <c r="B50" s="405"/>
      <c r="C50" s="390">
        <v>1</v>
      </c>
      <c r="D50" s="924" t="s">
        <v>1132</v>
      </c>
      <c r="E50" s="924"/>
      <c r="F50" s="924"/>
      <c r="G50" s="924"/>
      <c r="H50" s="875"/>
      <c r="I50" s="402" t="s">
        <v>278</v>
      </c>
      <c r="J50" s="906"/>
      <c r="K50" s="907"/>
      <c r="L50" s="908"/>
      <c r="M50" s="264"/>
      <c r="N50" s="392" t="str">
        <f>+IF(I50='CRITERIOS DE CARATULA'!$B$3,"o su equivalente en colones","o su equivalente en dólares")</f>
        <v>o su equivalente en dólares</v>
      </c>
      <c r="O50" s="263"/>
      <c r="P50" s="263"/>
      <c r="Q50" s="263"/>
      <c r="R50" s="263"/>
      <c r="S50" s="263"/>
      <c r="T50" s="263"/>
      <c r="U50" s="393" t="s">
        <v>292</v>
      </c>
      <c r="V50" s="949"/>
      <c r="W50" s="949"/>
      <c r="X50" s="388" t="s">
        <v>41</v>
      </c>
    </row>
    <row r="51" spans="1:24" x14ac:dyDescent="0.3">
      <c r="A51" s="410"/>
      <c r="B51" s="405"/>
      <c r="C51" s="390">
        <v>2</v>
      </c>
      <c r="D51" s="924" t="s">
        <v>293</v>
      </c>
      <c r="E51" s="924"/>
      <c r="F51" s="924"/>
      <c r="G51" s="924"/>
      <c r="H51" s="875"/>
      <c r="I51" s="402" t="s">
        <v>281</v>
      </c>
      <c r="J51" s="906"/>
      <c r="K51" s="907"/>
      <c r="L51" s="908"/>
      <c r="M51" s="264"/>
      <c r="N51" s="392" t="str">
        <f>+IF(I51='CRITERIOS DE CARATULA'!$B$3,"o su equivalente en colones","o su equivalente en dólares")</f>
        <v>o su equivalente en colones</v>
      </c>
      <c r="O51" s="263"/>
      <c r="P51" s="263"/>
      <c r="Q51" s="263"/>
      <c r="R51" s="263"/>
      <c r="S51" s="263"/>
      <c r="T51" s="263"/>
      <c r="U51" s="388"/>
      <c r="V51" s="264"/>
      <c r="W51" s="264"/>
      <c r="X51" s="388"/>
    </row>
    <row r="52" spans="1:24" x14ac:dyDescent="0.3">
      <c r="A52" s="404"/>
      <c r="B52" s="405"/>
      <c r="C52" s="390">
        <v>3</v>
      </c>
      <c r="D52" s="924" t="s">
        <v>294</v>
      </c>
      <c r="E52" s="924"/>
      <c r="F52" s="924"/>
      <c r="G52" s="924"/>
      <c r="H52" s="875"/>
      <c r="I52" s="402" t="s">
        <v>278</v>
      </c>
      <c r="J52" s="906"/>
      <c r="K52" s="907"/>
      <c r="L52" s="908"/>
      <c r="M52" s="264"/>
      <c r="N52" s="392" t="str">
        <f>+IF(I52='CRITERIOS DE CARATULA'!$B$3,"o su equivalente en colones","o su equivalente en dólares")</f>
        <v>o su equivalente en dólares</v>
      </c>
      <c r="O52" s="263"/>
      <c r="P52" s="263"/>
      <c r="Q52" s="263"/>
      <c r="R52" s="263"/>
      <c r="S52" s="263"/>
      <c r="T52" s="263"/>
      <c r="U52" s="393"/>
      <c r="V52" s="264"/>
      <c r="W52" s="264"/>
      <c r="X52" s="388"/>
    </row>
    <row r="53" spans="1:24" ht="33.75" customHeight="1" x14ac:dyDescent="0.3">
      <c r="A53" s="404"/>
      <c r="B53" s="405"/>
      <c r="C53" s="390">
        <v>4</v>
      </c>
      <c r="D53" s="924" t="s">
        <v>1133</v>
      </c>
      <c r="E53" s="924"/>
      <c r="F53" s="924"/>
      <c r="G53" s="924"/>
      <c r="H53" s="875"/>
      <c r="I53" s="402" t="s">
        <v>281</v>
      </c>
      <c r="J53" s="906"/>
      <c r="K53" s="907"/>
      <c r="L53" s="908"/>
      <c r="M53" s="264"/>
      <c r="N53" s="392" t="str">
        <f>+IF(I53='CRITERIOS DE CARATULA'!$B$3,"o su equivalente en colones","o su equivalente en dólares")</f>
        <v>o su equivalente en colones</v>
      </c>
      <c r="O53" s="263"/>
      <c r="P53" s="263"/>
      <c r="Q53" s="263"/>
      <c r="R53" s="263"/>
      <c r="S53" s="263"/>
      <c r="T53" s="263"/>
      <c r="U53" s="393" t="s">
        <v>292</v>
      </c>
      <c r="V53" s="949"/>
      <c r="W53" s="949"/>
      <c r="X53" s="388" t="s">
        <v>41</v>
      </c>
    </row>
    <row r="54" spans="1:24" ht="33.75" customHeight="1" x14ac:dyDescent="0.3">
      <c r="A54" s="404"/>
      <c r="B54" s="405"/>
      <c r="C54" s="390">
        <v>5</v>
      </c>
      <c r="D54" s="924" t="s">
        <v>1134</v>
      </c>
      <c r="E54" s="924"/>
      <c r="F54" s="924"/>
      <c r="G54" s="924"/>
      <c r="H54" s="875"/>
      <c r="I54" s="402" t="s">
        <v>278</v>
      </c>
      <c r="J54" s="906"/>
      <c r="K54" s="907"/>
      <c r="L54" s="908"/>
      <c r="M54" s="264"/>
      <c r="N54" s="392" t="str">
        <f>+IF(I54='CRITERIOS DE CARATULA'!$B$3,"o su equivalente en colones","o su equivalente en dólares")</f>
        <v>o su equivalente en dólares</v>
      </c>
      <c r="O54" s="263"/>
      <c r="P54" s="263"/>
      <c r="Q54" s="263"/>
      <c r="R54" s="263"/>
      <c r="S54" s="263"/>
      <c r="T54" s="263"/>
      <c r="U54" s="393" t="s">
        <v>292</v>
      </c>
      <c r="V54" s="949"/>
      <c r="W54" s="949"/>
      <c r="X54" s="388" t="s">
        <v>41</v>
      </c>
    </row>
    <row r="55" spans="1:24" x14ac:dyDescent="0.3">
      <c r="A55" s="404"/>
      <c r="B55" s="405"/>
      <c r="C55" s="390">
        <v>6</v>
      </c>
      <c r="D55" s="924" t="s">
        <v>295</v>
      </c>
      <c r="E55" s="924"/>
      <c r="F55" s="924"/>
      <c r="G55" s="924"/>
      <c r="H55" s="875"/>
      <c r="I55" s="402" t="s">
        <v>281</v>
      </c>
      <c r="J55" s="906"/>
      <c r="K55" s="907"/>
      <c r="L55" s="908"/>
      <c r="M55" s="264"/>
      <c r="N55" s="392" t="str">
        <f>+IF(I55='CRITERIOS DE CARATULA'!$B$3,"o su equivalente en colones","o su equivalente en dólares")</f>
        <v>o su equivalente en colones</v>
      </c>
      <c r="O55" s="263"/>
      <c r="P55" s="263"/>
      <c r="Q55" s="263"/>
      <c r="R55" s="263"/>
      <c r="S55" s="263"/>
      <c r="T55" s="263"/>
      <c r="U55" s="263"/>
      <c r="V55" s="264"/>
      <c r="W55" s="264"/>
      <c r="X55" s="264"/>
    </row>
    <row r="56" spans="1:24" x14ac:dyDescent="0.3">
      <c r="A56" s="404"/>
      <c r="B56" s="405"/>
      <c r="C56" s="263"/>
      <c r="D56" s="263"/>
      <c r="E56" s="263"/>
      <c r="F56" s="263"/>
      <c r="G56" s="263"/>
      <c r="H56" s="263"/>
      <c r="I56" s="263"/>
      <c r="J56" s="263"/>
      <c r="K56" s="263"/>
      <c r="L56" s="263"/>
      <c r="M56" s="263"/>
      <c r="N56" s="263"/>
      <c r="O56" s="263"/>
      <c r="P56" s="263"/>
      <c r="Q56" s="263"/>
      <c r="R56" s="263"/>
      <c r="S56" s="263"/>
      <c r="T56" s="263"/>
      <c r="U56" s="263"/>
      <c r="V56" s="263"/>
      <c r="W56" s="263"/>
      <c r="X56" s="263"/>
    </row>
    <row r="57" spans="1:24" x14ac:dyDescent="0.3">
      <c r="A57" s="404"/>
      <c r="B57" s="405"/>
      <c r="C57" s="851" t="s">
        <v>2047</v>
      </c>
      <c r="D57" s="998"/>
      <c r="E57" s="998"/>
      <c r="F57" s="998"/>
      <c r="G57" s="998"/>
      <c r="H57" s="998"/>
      <c r="I57" s="998"/>
      <c r="J57" s="998"/>
      <c r="K57" s="998"/>
      <c r="L57" s="998"/>
      <c r="M57" s="998"/>
      <c r="N57" s="998"/>
      <c r="O57" s="998"/>
      <c r="P57" s="998"/>
      <c r="Q57" s="998"/>
      <c r="R57" s="998"/>
      <c r="S57" s="998"/>
      <c r="T57" s="998"/>
      <c r="U57" s="998"/>
      <c r="V57" s="998"/>
      <c r="W57" s="998"/>
      <c r="X57" s="852"/>
    </row>
    <row r="58" spans="1:24" x14ac:dyDescent="0.3">
      <c r="A58" s="261"/>
      <c r="B58" s="262"/>
      <c r="C58" s="284"/>
      <c r="D58" s="284"/>
      <c r="E58" s="284"/>
      <c r="F58" s="284"/>
      <c r="G58" s="284"/>
      <c r="H58" s="284"/>
      <c r="I58" s="284"/>
      <c r="J58" s="284"/>
      <c r="K58" s="284"/>
      <c r="L58" s="284"/>
      <c r="M58" s="284"/>
      <c r="N58" s="284"/>
      <c r="O58" s="284"/>
      <c r="P58" s="284"/>
      <c r="Q58" s="284"/>
      <c r="R58" s="284"/>
      <c r="S58" s="284"/>
      <c r="T58" s="284"/>
      <c r="U58" s="284"/>
      <c r="V58" s="284"/>
      <c r="W58" s="284"/>
      <c r="X58" s="284"/>
    </row>
    <row r="59" spans="1:24" s="255" customFormat="1" x14ac:dyDescent="0.3">
      <c r="A59" s="261"/>
      <c r="B59" s="992" t="s">
        <v>2042</v>
      </c>
      <c r="C59" s="261"/>
      <c r="D59" s="261"/>
      <c r="E59" s="261"/>
      <c r="F59" s="261"/>
      <c r="G59" s="261"/>
      <c r="H59" s="261"/>
      <c r="I59" s="261"/>
      <c r="J59" s="261"/>
      <c r="K59" s="261"/>
      <c r="L59" s="261"/>
      <c r="M59" s="261"/>
      <c r="N59" s="866" t="s">
        <v>296</v>
      </c>
      <c r="O59" s="866"/>
      <c r="P59" s="866"/>
      <c r="Q59" s="866"/>
      <c r="R59" s="866"/>
      <c r="S59" s="261"/>
      <c r="T59" s="261"/>
      <c r="U59" s="261"/>
      <c r="V59" s="261"/>
      <c r="W59" s="261"/>
      <c r="X59" s="261"/>
    </row>
    <row r="60" spans="1:24" s="255" customFormat="1" x14ac:dyDescent="0.3">
      <c r="A60" s="285" t="s">
        <v>297</v>
      </c>
      <c r="B60" s="993"/>
      <c r="C60" s="866" t="s">
        <v>298</v>
      </c>
      <c r="D60" s="866"/>
      <c r="E60" s="866"/>
      <c r="F60" s="866" t="s">
        <v>299</v>
      </c>
      <c r="G60" s="866"/>
      <c r="H60" s="866"/>
      <c r="I60" s="866" t="s">
        <v>300</v>
      </c>
      <c r="J60" s="866"/>
      <c r="K60" s="866" t="s">
        <v>301</v>
      </c>
      <c r="L60" s="866"/>
      <c r="M60" s="866"/>
      <c r="N60" s="930" t="s">
        <v>302</v>
      </c>
      <c r="O60" s="931"/>
      <c r="P60" s="297">
        <v>5.7500000000000002E-2</v>
      </c>
      <c r="Q60" s="286" t="s">
        <v>303</v>
      </c>
      <c r="R60" s="297">
        <v>3.5000000000000003E-2</v>
      </c>
      <c r="S60" s="866" t="s">
        <v>304</v>
      </c>
      <c r="T60" s="866"/>
      <c r="U60" s="866" t="s">
        <v>276</v>
      </c>
      <c r="V60" s="866"/>
      <c r="W60" s="866"/>
      <c r="X60" s="866"/>
    </row>
    <row r="61" spans="1:24" s="450" customFormat="1" x14ac:dyDescent="0.3">
      <c r="A61" s="448"/>
      <c r="B61" s="449"/>
      <c r="C61" s="881"/>
      <c r="D61" s="892"/>
      <c r="E61" s="882"/>
      <c r="F61" s="932"/>
      <c r="G61" s="933"/>
      <c r="H61" s="934"/>
      <c r="I61" s="881"/>
      <c r="J61" s="882"/>
      <c r="K61" s="881"/>
      <c r="L61" s="892"/>
      <c r="M61" s="882"/>
      <c r="N61" s="881"/>
      <c r="O61" s="892"/>
      <c r="P61" s="861"/>
      <c r="Q61" s="861"/>
      <c r="R61" s="861"/>
      <c r="S61" s="881"/>
      <c r="T61" s="882"/>
      <c r="U61" s="892"/>
      <c r="V61" s="892"/>
      <c r="W61" s="892"/>
      <c r="X61" s="882"/>
    </row>
    <row r="62" spans="1:24" s="450" customFormat="1" ht="15.75" customHeight="1" x14ac:dyDescent="0.3">
      <c r="A62" s="980">
        <v>1</v>
      </c>
      <c r="B62" s="926" t="s">
        <v>2041</v>
      </c>
      <c r="C62" s="927" t="s">
        <v>305</v>
      </c>
      <c r="D62" s="928"/>
      <c r="E62" s="929"/>
      <c r="F62" s="889" t="s">
        <v>306</v>
      </c>
      <c r="G62" s="891"/>
      <c r="H62" s="890"/>
      <c r="I62" s="889" t="s">
        <v>306</v>
      </c>
      <c r="J62" s="890"/>
      <c r="K62" s="889" t="s">
        <v>306</v>
      </c>
      <c r="L62" s="891"/>
      <c r="M62" s="890"/>
      <c r="N62" s="889" t="s">
        <v>306</v>
      </c>
      <c r="O62" s="891"/>
      <c r="P62" s="891"/>
      <c r="Q62" s="891"/>
      <c r="R62" s="891"/>
      <c r="S62" s="889" t="s">
        <v>306</v>
      </c>
      <c r="T62" s="890"/>
      <c r="U62" s="891" t="s">
        <v>306</v>
      </c>
      <c r="V62" s="891"/>
      <c r="W62" s="891"/>
      <c r="X62" s="890"/>
    </row>
    <row r="63" spans="1:24" s="450" customFormat="1" x14ac:dyDescent="0.3">
      <c r="A63" s="980"/>
      <c r="B63" s="926"/>
      <c r="C63" s="927"/>
      <c r="D63" s="928"/>
      <c r="E63" s="929"/>
      <c r="F63" s="857"/>
      <c r="G63" s="858"/>
      <c r="H63" s="859"/>
      <c r="I63" s="860"/>
      <c r="J63" s="862"/>
      <c r="K63" s="860"/>
      <c r="L63" s="861"/>
      <c r="M63" s="862"/>
      <c r="N63" s="860"/>
      <c r="O63" s="861"/>
      <c r="P63" s="861"/>
      <c r="Q63" s="861"/>
      <c r="R63" s="861"/>
      <c r="S63" s="860"/>
      <c r="T63" s="862"/>
      <c r="U63" s="861"/>
      <c r="V63" s="861"/>
      <c r="W63" s="861"/>
      <c r="X63" s="862"/>
    </row>
    <row r="64" spans="1:24" s="450" customFormat="1" ht="17.25" customHeight="1" x14ac:dyDescent="0.3">
      <c r="A64" s="980"/>
      <c r="B64" s="926"/>
      <c r="C64" s="927"/>
      <c r="D64" s="928"/>
      <c r="E64" s="928"/>
      <c r="F64" s="451"/>
      <c r="G64" s="953"/>
      <c r="H64" s="954"/>
      <c r="I64" s="873" t="s">
        <v>307</v>
      </c>
      <c r="J64" s="875"/>
      <c r="K64" s="873" t="s">
        <v>308</v>
      </c>
      <c r="L64" s="874"/>
      <c r="M64" s="875"/>
      <c r="N64" s="876" t="s">
        <v>309</v>
      </c>
      <c r="O64" s="877"/>
      <c r="P64" s="877"/>
      <c r="Q64" s="877"/>
      <c r="R64" s="878"/>
      <c r="S64" s="452"/>
      <c r="T64" s="446" t="s">
        <v>316</v>
      </c>
      <c r="U64" s="873"/>
      <c r="V64" s="874"/>
      <c r="W64" s="874"/>
      <c r="X64" s="875"/>
    </row>
    <row r="65" spans="1:24" s="450" customFormat="1" ht="17.25" customHeight="1" x14ac:dyDescent="0.3">
      <c r="A65" s="980"/>
      <c r="B65" s="926"/>
      <c r="C65" s="927"/>
      <c r="D65" s="928"/>
      <c r="E65" s="929"/>
      <c r="F65" s="955"/>
      <c r="G65" s="956"/>
      <c r="H65" s="957"/>
      <c r="I65" s="873"/>
      <c r="J65" s="875"/>
      <c r="K65" s="873"/>
      <c r="L65" s="874"/>
      <c r="M65" s="875"/>
      <c r="N65" s="860"/>
      <c r="O65" s="861"/>
      <c r="P65" s="861"/>
      <c r="Q65" s="861"/>
      <c r="R65" s="862"/>
      <c r="S65" s="860"/>
      <c r="T65" s="862"/>
      <c r="U65" s="873"/>
      <c r="V65" s="874"/>
      <c r="W65" s="874"/>
      <c r="X65" s="875"/>
    </row>
    <row r="66" spans="1:24" s="450" customFormat="1" ht="17.25" customHeight="1" x14ac:dyDescent="0.3">
      <c r="A66" s="980"/>
      <c r="B66" s="926"/>
      <c r="C66" s="927"/>
      <c r="D66" s="928"/>
      <c r="E66" s="929"/>
      <c r="F66" s="955"/>
      <c r="G66" s="956"/>
      <c r="H66" s="957"/>
      <c r="I66" s="873"/>
      <c r="J66" s="875"/>
      <c r="K66" s="873"/>
      <c r="L66" s="874"/>
      <c r="M66" s="875"/>
      <c r="N66" s="453" t="s">
        <v>302</v>
      </c>
      <c r="O66" s="454" t="s">
        <v>311</v>
      </c>
      <c r="P66" s="455">
        <f>+IF(N66=$N$60,(R66-$P$60),(R66-$R$60))</f>
        <v>-5.7500000000000002E-2</v>
      </c>
      <c r="Q66" s="456" t="s">
        <v>312</v>
      </c>
      <c r="R66" s="457"/>
      <c r="S66" s="860" t="s">
        <v>313</v>
      </c>
      <c r="T66" s="862"/>
      <c r="U66" s="873"/>
      <c r="V66" s="874"/>
      <c r="W66" s="874"/>
      <c r="X66" s="875"/>
    </row>
    <row r="67" spans="1:24" s="450" customFormat="1" ht="17.25" customHeight="1" x14ac:dyDescent="0.3">
      <c r="A67" s="980"/>
      <c r="B67" s="926"/>
      <c r="C67" s="927"/>
      <c r="D67" s="928"/>
      <c r="E67" s="929"/>
      <c r="F67" s="955"/>
      <c r="G67" s="956"/>
      <c r="H67" s="957"/>
      <c r="I67" s="873"/>
      <c r="J67" s="875"/>
      <c r="K67" s="873"/>
      <c r="L67" s="874"/>
      <c r="M67" s="875"/>
      <c r="N67" s="860"/>
      <c r="O67" s="861"/>
      <c r="P67" s="861"/>
      <c r="Q67" s="861"/>
      <c r="R67" s="862"/>
      <c r="S67" s="453" t="str">
        <f>+'CRITERIOS DE CARATULA'!$B$3</f>
        <v>US$</v>
      </c>
      <c r="T67" s="458">
        <v>150</v>
      </c>
      <c r="U67" s="873"/>
      <c r="V67" s="874"/>
      <c r="W67" s="874"/>
      <c r="X67" s="875"/>
    </row>
    <row r="68" spans="1:24" s="450" customFormat="1" ht="17.25" customHeight="1" x14ac:dyDescent="0.3">
      <c r="A68" s="980"/>
      <c r="B68" s="926"/>
      <c r="C68" s="927"/>
      <c r="D68" s="928"/>
      <c r="E68" s="929"/>
      <c r="F68" s="955"/>
      <c r="G68" s="956"/>
      <c r="H68" s="957"/>
      <c r="I68" s="873"/>
      <c r="J68" s="875"/>
      <c r="K68" s="873"/>
      <c r="L68" s="874"/>
      <c r="M68" s="875"/>
      <c r="N68" s="876" t="s">
        <v>314</v>
      </c>
      <c r="O68" s="877"/>
      <c r="P68" s="877"/>
      <c r="Q68" s="877"/>
      <c r="R68" s="878"/>
      <c r="S68" s="860"/>
      <c r="T68" s="862"/>
      <c r="U68" s="873"/>
      <c r="V68" s="874"/>
      <c r="W68" s="874"/>
      <c r="X68" s="875"/>
    </row>
    <row r="69" spans="1:24" s="450" customFormat="1" ht="17.25" customHeight="1" x14ac:dyDescent="0.3">
      <c r="A69" s="980"/>
      <c r="B69" s="926"/>
      <c r="C69" s="927"/>
      <c r="D69" s="928"/>
      <c r="E69" s="929"/>
      <c r="F69" s="955"/>
      <c r="G69" s="956"/>
      <c r="H69" s="957"/>
      <c r="I69" s="873"/>
      <c r="J69" s="875"/>
      <c r="K69" s="873"/>
      <c r="L69" s="874"/>
      <c r="M69" s="875"/>
      <c r="N69" s="860"/>
      <c r="O69" s="861"/>
      <c r="P69" s="861"/>
      <c r="Q69" s="861"/>
      <c r="R69" s="862"/>
      <c r="S69" s="860"/>
      <c r="T69" s="862"/>
      <c r="U69" s="873"/>
      <c r="V69" s="874"/>
      <c r="W69" s="874"/>
      <c r="X69" s="875"/>
    </row>
    <row r="70" spans="1:24" s="450" customFormat="1" ht="17.25" customHeight="1" x14ac:dyDescent="0.3">
      <c r="A70" s="980"/>
      <c r="B70" s="926"/>
      <c r="C70" s="927"/>
      <c r="D70" s="928"/>
      <c r="E70" s="929"/>
      <c r="F70" s="955"/>
      <c r="G70" s="956"/>
      <c r="H70" s="957"/>
      <c r="I70" s="873"/>
      <c r="J70" s="875"/>
      <c r="K70" s="873"/>
      <c r="L70" s="874"/>
      <c r="M70" s="875"/>
      <c r="N70" s="453" t="s">
        <v>303</v>
      </c>
      <c r="O70" s="459" t="s">
        <v>311</v>
      </c>
      <c r="P70" s="455">
        <f>+IF(N70=$N$60,(R70-$P$60),(R70-$R$60))</f>
        <v>-3.5000000000000003E-2</v>
      </c>
      <c r="Q70" s="456" t="s">
        <v>312</v>
      </c>
      <c r="R70" s="457"/>
      <c r="S70" s="860"/>
      <c r="T70" s="862"/>
      <c r="U70" s="873"/>
      <c r="V70" s="874"/>
      <c r="W70" s="874"/>
      <c r="X70" s="875"/>
    </row>
    <row r="71" spans="1:24" s="450" customFormat="1" x14ac:dyDescent="0.3">
      <c r="A71" s="980"/>
      <c r="B71" s="926"/>
      <c r="C71" s="927"/>
      <c r="D71" s="928"/>
      <c r="E71" s="929"/>
      <c r="F71" s="857"/>
      <c r="G71" s="858"/>
      <c r="H71" s="859"/>
      <c r="I71" s="860"/>
      <c r="J71" s="862"/>
      <c r="K71" s="860"/>
      <c r="L71" s="861"/>
      <c r="M71" s="862"/>
      <c r="N71" s="860"/>
      <c r="O71" s="861"/>
      <c r="P71" s="861"/>
      <c r="Q71" s="861"/>
      <c r="R71" s="861"/>
      <c r="S71" s="973"/>
      <c r="T71" s="974"/>
      <c r="U71" s="861"/>
      <c r="V71" s="861"/>
      <c r="W71" s="861"/>
      <c r="X71" s="862"/>
    </row>
    <row r="72" spans="1:24" s="450" customFormat="1" ht="16.5" customHeight="1" x14ac:dyDescent="0.3">
      <c r="A72" s="980"/>
      <c r="B72" s="926"/>
      <c r="C72" s="927"/>
      <c r="D72" s="928"/>
      <c r="E72" s="929"/>
      <c r="F72" s="870" t="str">
        <f>+IF(F62='CRITERIOS DE CARATULA'!E2,'CRITERIOS DE CARATULA'!E4,"")</f>
        <v>Propuesto:</v>
      </c>
      <c r="G72" s="871"/>
      <c r="H72" s="872"/>
      <c r="I72" s="870" t="str">
        <f>+IF(I62='CRITERIOS DE CARATULA'!E2,'CRITERIOS DE CARATULA'!E4,"")</f>
        <v>Propuesto:</v>
      </c>
      <c r="J72" s="872"/>
      <c r="K72" s="870" t="str">
        <f>+IF(K62='CRITERIOS DE CARATULA'!E2,'CRITERIOS DE CARATULA'!E4,"")</f>
        <v>Propuesto:</v>
      </c>
      <c r="L72" s="871"/>
      <c r="M72" s="872"/>
      <c r="N72" s="870" t="str">
        <f>+IF(N62='CRITERIOS DE CARATULA'!E2,'CRITERIOS DE CARATULA'!E4,"")</f>
        <v>Propuesto:</v>
      </c>
      <c r="O72" s="871"/>
      <c r="P72" s="871"/>
      <c r="Q72" s="871"/>
      <c r="R72" s="871"/>
      <c r="S72" s="870" t="str">
        <f>+IF(S62='CRITERIOS DE CARATULA'!E2,'CRITERIOS DE CARATULA'!E4,"")</f>
        <v>Propuesto:</v>
      </c>
      <c r="T72" s="872"/>
      <c r="U72" s="871" t="str">
        <f>+IF(U62='CRITERIOS DE CARATULA'!E2,'CRITERIOS DE CARATULA'!E4,"")</f>
        <v>Propuesto:</v>
      </c>
      <c r="V72" s="871"/>
      <c r="W72" s="871"/>
      <c r="X72" s="872"/>
    </row>
    <row r="73" spans="1:24" s="450" customFormat="1" ht="16.5" customHeight="1" x14ac:dyDescent="0.3">
      <c r="A73" s="980"/>
      <c r="B73" s="926"/>
      <c r="C73" s="927"/>
      <c r="D73" s="928"/>
      <c r="E73" s="929"/>
      <c r="F73" s="867"/>
      <c r="G73" s="868"/>
      <c r="H73" s="869"/>
      <c r="I73" s="860"/>
      <c r="J73" s="862"/>
      <c r="K73" s="860"/>
      <c r="L73" s="861"/>
      <c r="M73" s="862"/>
      <c r="N73" s="860"/>
      <c r="O73" s="861"/>
      <c r="P73" s="861"/>
      <c r="Q73" s="861"/>
      <c r="R73" s="861"/>
      <c r="S73" s="860"/>
      <c r="T73" s="862"/>
      <c r="U73" s="861"/>
      <c r="V73" s="861"/>
      <c r="W73" s="861"/>
      <c r="X73" s="862"/>
    </row>
    <row r="74" spans="1:24" s="450" customFormat="1" ht="16.5" customHeight="1" x14ac:dyDescent="0.3">
      <c r="A74" s="980"/>
      <c r="B74" s="926"/>
      <c r="C74" s="927"/>
      <c r="D74" s="928"/>
      <c r="E74" s="929"/>
      <c r="F74" s="451"/>
      <c r="G74" s="953"/>
      <c r="H74" s="954"/>
      <c r="I74" s="873" t="s">
        <v>307</v>
      </c>
      <c r="J74" s="875"/>
      <c r="K74" s="873" t="s">
        <v>315</v>
      </c>
      <c r="L74" s="874"/>
      <c r="M74" s="875"/>
      <c r="N74" s="876" t="s">
        <v>309</v>
      </c>
      <c r="O74" s="877"/>
      <c r="P74" s="877"/>
      <c r="Q74" s="877"/>
      <c r="R74" s="878"/>
      <c r="S74" s="452">
        <v>0.03</v>
      </c>
      <c r="T74" s="446" t="s">
        <v>316</v>
      </c>
      <c r="U74" s="873"/>
      <c r="V74" s="874"/>
      <c r="W74" s="874"/>
      <c r="X74" s="875"/>
    </row>
    <row r="75" spans="1:24" s="450" customFormat="1" ht="16.5" customHeight="1" x14ac:dyDescent="0.3">
      <c r="A75" s="980"/>
      <c r="B75" s="926"/>
      <c r="C75" s="927"/>
      <c r="D75" s="928"/>
      <c r="E75" s="929"/>
      <c r="F75" s="955"/>
      <c r="G75" s="956"/>
      <c r="H75" s="957"/>
      <c r="I75" s="873"/>
      <c r="J75" s="875"/>
      <c r="K75" s="873"/>
      <c r="L75" s="874"/>
      <c r="M75" s="875"/>
      <c r="N75" s="860"/>
      <c r="O75" s="861"/>
      <c r="P75" s="861"/>
      <c r="Q75" s="861"/>
      <c r="R75" s="862"/>
      <c r="S75" s="860"/>
      <c r="T75" s="862"/>
      <c r="U75" s="873"/>
      <c r="V75" s="874"/>
      <c r="W75" s="874"/>
      <c r="X75" s="875"/>
    </row>
    <row r="76" spans="1:24" s="450" customFormat="1" ht="16.5" customHeight="1" x14ac:dyDescent="0.3">
      <c r="A76" s="980"/>
      <c r="B76" s="926"/>
      <c r="C76" s="927"/>
      <c r="D76" s="928"/>
      <c r="E76" s="929"/>
      <c r="F76" s="955"/>
      <c r="G76" s="956"/>
      <c r="H76" s="957"/>
      <c r="I76" s="873"/>
      <c r="J76" s="875"/>
      <c r="K76" s="873"/>
      <c r="L76" s="874"/>
      <c r="M76" s="875"/>
      <c r="N76" s="453" t="s">
        <v>302</v>
      </c>
      <c r="O76" s="454" t="s">
        <v>311</v>
      </c>
      <c r="P76" s="455">
        <f>+IF(N76=$N$60,(R76-$P$60),(R76-$R$60))</f>
        <v>-5.7500000000000002E-2</v>
      </c>
      <c r="Q76" s="456" t="s">
        <v>312</v>
      </c>
      <c r="R76" s="457"/>
      <c r="S76" s="860" t="s">
        <v>313</v>
      </c>
      <c r="T76" s="862"/>
      <c r="U76" s="873"/>
      <c r="V76" s="874"/>
      <c r="W76" s="874"/>
      <c r="X76" s="875"/>
    </row>
    <row r="77" spans="1:24" s="450" customFormat="1" ht="16.5" customHeight="1" x14ac:dyDescent="0.3">
      <c r="A77" s="980"/>
      <c r="B77" s="926"/>
      <c r="C77" s="927"/>
      <c r="D77" s="928"/>
      <c r="E77" s="929"/>
      <c r="F77" s="955"/>
      <c r="G77" s="956"/>
      <c r="H77" s="957"/>
      <c r="I77" s="873"/>
      <c r="J77" s="875"/>
      <c r="K77" s="873"/>
      <c r="L77" s="874"/>
      <c r="M77" s="875"/>
      <c r="N77" s="860"/>
      <c r="O77" s="861"/>
      <c r="P77" s="861"/>
      <c r="Q77" s="861"/>
      <c r="R77" s="862"/>
      <c r="S77" s="453" t="str">
        <f>+'CRITERIOS DE CARATULA'!$B$3</f>
        <v>US$</v>
      </c>
      <c r="T77" s="458">
        <v>150</v>
      </c>
      <c r="U77" s="873"/>
      <c r="V77" s="874"/>
      <c r="W77" s="874"/>
      <c r="X77" s="875"/>
    </row>
    <row r="78" spans="1:24" s="450" customFormat="1" ht="16.5" customHeight="1" x14ac:dyDescent="0.3">
      <c r="A78" s="980"/>
      <c r="B78" s="926"/>
      <c r="C78" s="927"/>
      <c r="D78" s="928"/>
      <c r="E78" s="929"/>
      <c r="F78" s="955"/>
      <c r="G78" s="956"/>
      <c r="H78" s="957"/>
      <c r="I78" s="873"/>
      <c r="J78" s="875"/>
      <c r="K78" s="873"/>
      <c r="L78" s="874"/>
      <c r="M78" s="875"/>
      <c r="N78" s="876" t="s">
        <v>314</v>
      </c>
      <c r="O78" s="877"/>
      <c r="P78" s="877"/>
      <c r="Q78" s="877"/>
      <c r="R78" s="878"/>
      <c r="S78" s="994"/>
      <c r="T78" s="995"/>
      <c r="U78" s="873"/>
      <c r="V78" s="874"/>
      <c r="W78" s="874"/>
      <c r="X78" s="875"/>
    </row>
    <row r="79" spans="1:24" s="450" customFormat="1" ht="16.5" customHeight="1" x14ac:dyDescent="0.3">
      <c r="A79" s="980"/>
      <c r="B79" s="926"/>
      <c r="C79" s="927"/>
      <c r="D79" s="928"/>
      <c r="E79" s="929"/>
      <c r="F79" s="955"/>
      <c r="G79" s="956"/>
      <c r="H79" s="957"/>
      <c r="I79" s="873"/>
      <c r="J79" s="875"/>
      <c r="K79" s="873"/>
      <c r="L79" s="874"/>
      <c r="M79" s="875"/>
      <c r="N79" s="860"/>
      <c r="O79" s="861"/>
      <c r="P79" s="861"/>
      <c r="Q79" s="861"/>
      <c r="R79" s="862"/>
      <c r="S79" s="994"/>
      <c r="T79" s="995"/>
      <c r="U79" s="873"/>
      <c r="V79" s="874"/>
      <c r="W79" s="874"/>
      <c r="X79" s="875"/>
    </row>
    <row r="80" spans="1:24" s="450" customFormat="1" ht="16.5" customHeight="1" x14ac:dyDescent="0.3">
      <c r="A80" s="980"/>
      <c r="B80" s="926"/>
      <c r="C80" s="927"/>
      <c r="D80" s="928"/>
      <c r="E80" s="929"/>
      <c r="F80" s="955"/>
      <c r="G80" s="956"/>
      <c r="H80" s="957"/>
      <c r="I80" s="873"/>
      <c r="J80" s="875"/>
      <c r="K80" s="873"/>
      <c r="L80" s="874"/>
      <c r="M80" s="875"/>
      <c r="N80" s="453" t="s">
        <v>303</v>
      </c>
      <c r="O80" s="459" t="s">
        <v>311</v>
      </c>
      <c r="P80" s="455">
        <f>+IF(N80=$N$60,(R80-$P$60),(R80-$R$60))</f>
        <v>-3.5000000000000003E-2</v>
      </c>
      <c r="Q80" s="456" t="s">
        <v>312</v>
      </c>
      <c r="R80" s="457"/>
      <c r="S80" s="994"/>
      <c r="T80" s="995"/>
      <c r="U80" s="873"/>
      <c r="V80" s="874"/>
      <c r="W80" s="874"/>
      <c r="X80" s="875"/>
    </row>
    <row r="81" spans="1:24" s="450" customFormat="1" ht="16.5" customHeight="1" x14ac:dyDescent="0.3">
      <c r="A81" s="980"/>
      <c r="B81" s="926"/>
      <c r="C81" s="927"/>
      <c r="D81" s="928"/>
      <c r="E81" s="929"/>
      <c r="F81" s="955"/>
      <c r="G81" s="956"/>
      <c r="H81" s="957"/>
      <c r="I81" s="873"/>
      <c r="J81" s="875"/>
      <c r="K81" s="873"/>
      <c r="L81" s="874"/>
      <c r="M81" s="875"/>
      <c r="N81" s="863"/>
      <c r="O81" s="864"/>
      <c r="P81" s="864"/>
      <c r="Q81" s="864"/>
      <c r="R81" s="865"/>
      <c r="S81" s="994"/>
      <c r="T81" s="995"/>
      <c r="U81" s="873"/>
      <c r="V81" s="874"/>
      <c r="W81" s="874"/>
      <c r="X81" s="875"/>
    </row>
    <row r="82" spans="1:24" s="450" customFormat="1" ht="16.5" customHeight="1" x14ac:dyDescent="0.3">
      <c r="A82" s="980"/>
      <c r="B82" s="926"/>
      <c r="C82" s="927"/>
      <c r="D82" s="928"/>
      <c r="E82" s="929"/>
      <c r="F82" s="955"/>
      <c r="G82" s="956"/>
      <c r="H82" s="957"/>
      <c r="I82" s="873"/>
      <c r="J82" s="875"/>
      <c r="K82" s="873"/>
      <c r="L82" s="874"/>
      <c r="M82" s="875"/>
      <c r="N82" s="863"/>
      <c r="O82" s="864"/>
      <c r="P82" s="864"/>
      <c r="Q82" s="864"/>
      <c r="R82" s="865"/>
      <c r="S82" s="994"/>
      <c r="T82" s="995"/>
      <c r="U82" s="873"/>
      <c r="V82" s="874"/>
      <c r="W82" s="874"/>
      <c r="X82" s="875"/>
    </row>
    <row r="83" spans="1:24" s="450" customFormat="1" ht="16.5" customHeight="1" x14ac:dyDescent="0.3">
      <c r="A83" s="980"/>
      <c r="B83" s="926"/>
      <c r="C83" s="927"/>
      <c r="D83" s="928"/>
      <c r="E83" s="929"/>
      <c r="F83" s="955"/>
      <c r="G83" s="956"/>
      <c r="H83" s="957"/>
      <c r="I83" s="873"/>
      <c r="J83" s="875"/>
      <c r="K83" s="873"/>
      <c r="L83" s="874"/>
      <c r="M83" s="875"/>
      <c r="N83" s="863"/>
      <c r="O83" s="864"/>
      <c r="P83" s="864"/>
      <c r="Q83" s="864"/>
      <c r="R83" s="865"/>
      <c r="S83" s="994"/>
      <c r="T83" s="995"/>
      <c r="U83" s="873"/>
      <c r="V83" s="874"/>
      <c r="W83" s="874"/>
      <c r="X83" s="875"/>
    </row>
    <row r="84" spans="1:24" s="450" customFormat="1" ht="16.5" customHeight="1" x14ac:dyDescent="0.3">
      <c r="A84" s="980"/>
      <c r="B84" s="926"/>
      <c r="C84" s="927"/>
      <c r="D84" s="928"/>
      <c r="E84" s="929"/>
      <c r="F84" s="955"/>
      <c r="G84" s="956"/>
      <c r="H84" s="957"/>
      <c r="I84" s="873"/>
      <c r="J84" s="875"/>
      <c r="K84" s="873"/>
      <c r="L84" s="874"/>
      <c r="M84" s="875"/>
      <c r="N84" s="863"/>
      <c r="O84" s="864"/>
      <c r="P84" s="864"/>
      <c r="Q84" s="864"/>
      <c r="R84" s="865"/>
      <c r="S84" s="994"/>
      <c r="T84" s="995"/>
      <c r="U84" s="873"/>
      <c r="V84" s="874"/>
      <c r="W84" s="874"/>
      <c r="X84" s="875"/>
    </row>
    <row r="85" spans="1:24" s="450" customFormat="1" ht="16.5" customHeight="1" x14ac:dyDescent="0.3">
      <c r="A85" s="460"/>
      <c r="B85" s="461"/>
      <c r="C85" s="958"/>
      <c r="D85" s="959"/>
      <c r="E85" s="960"/>
      <c r="F85" s="964"/>
      <c r="G85" s="965"/>
      <c r="H85" s="966"/>
      <c r="I85" s="952"/>
      <c r="J85" s="951"/>
      <c r="K85" s="967"/>
      <c r="L85" s="968"/>
      <c r="M85" s="969"/>
      <c r="N85" s="952"/>
      <c r="O85" s="950"/>
      <c r="P85" s="950"/>
      <c r="Q85" s="950"/>
      <c r="R85" s="950"/>
      <c r="S85" s="952"/>
      <c r="T85" s="951"/>
      <c r="U85" s="950"/>
      <c r="V85" s="950"/>
      <c r="W85" s="950"/>
      <c r="X85" s="951"/>
    </row>
    <row r="86" spans="1:24" s="450" customFormat="1" x14ac:dyDescent="0.3">
      <c r="A86" s="448"/>
      <c r="B86" s="462"/>
      <c r="C86" s="881"/>
      <c r="D86" s="892"/>
      <c r="E86" s="882"/>
      <c r="F86" s="932"/>
      <c r="G86" s="933"/>
      <c r="H86" s="934"/>
      <c r="I86" s="881"/>
      <c r="J86" s="882"/>
      <c r="K86" s="881"/>
      <c r="L86" s="892"/>
      <c r="M86" s="882"/>
      <c r="N86" s="881"/>
      <c r="O86" s="892"/>
      <c r="P86" s="892"/>
      <c r="Q86" s="892"/>
      <c r="R86" s="882"/>
      <c r="S86" s="881"/>
      <c r="T86" s="882"/>
      <c r="U86" s="881"/>
      <c r="V86" s="892"/>
      <c r="W86" s="892"/>
      <c r="X86" s="882"/>
    </row>
    <row r="87" spans="1:24" s="450" customFormat="1" ht="16.5" customHeight="1" x14ac:dyDescent="0.3">
      <c r="A87" s="980">
        <v>1</v>
      </c>
      <c r="B87" s="926" t="s">
        <v>2044</v>
      </c>
      <c r="C87" s="927" t="s">
        <v>317</v>
      </c>
      <c r="D87" s="928"/>
      <c r="E87" s="929"/>
      <c r="F87" s="889" t="s">
        <v>306</v>
      </c>
      <c r="G87" s="891"/>
      <c r="H87" s="890"/>
      <c r="I87" s="889" t="s">
        <v>306</v>
      </c>
      <c r="J87" s="890"/>
      <c r="K87" s="873" t="s">
        <v>319</v>
      </c>
      <c r="L87" s="874"/>
      <c r="M87" s="875"/>
      <c r="N87" s="867" t="s">
        <v>320</v>
      </c>
      <c r="O87" s="868"/>
      <c r="P87" s="868"/>
      <c r="Q87" s="868"/>
      <c r="R87" s="869"/>
      <c r="S87" s="889" t="s">
        <v>306</v>
      </c>
      <c r="T87" s="890"/>
      <c r="U87" s="891" t="s">
        <v>306</v>
      </c>
      <c r="V87" s="891"/>
      <c r="W87" s="891"/>
      <c r="X87" s="890"/>
    </row>
    <row r="88" spans="1:24" s="450" customFormat="1" x14ac:dyDescent="0.3">
      <c r="A88" s="980"/>
      <c r="B88" s="926"/>
      <c r="C88" s="927"/>
      <c r="D88" s="928"/>
      <c r="E88" s="929"/>
      <c r="F88" s="860"/>
      <c r="G88" s="861"/>
      <c r="H88" s="862"/>
      <c r="I88" s="860"/>
      <c r="J88" s="862"/>
      <c r="K88" s="873"/>
      <c r="L88" s="874"/>
      <c r="M88" s="875"/>
      <c r="N88" s="867"/>
      <c r="O88" s="868"/>
      <c r="P88" s="868"/>
      <c r="Q88" s="868"/>
      <c r="R88" s="869"/>
      <c r="S88" s="860"/>
      <c r="T88" s="862"/>
      <c r="U88" s="861"/>
      <c r="V88" s="861"/>
      <c r="W88" s="861"/>
      <c r="X88" s="862"/>
    </row>
    <row r="89" spans="1:24" s="450" customFormat="1" ht="16.5" customHeight="1" x14ac:dyDescent="0.3">
      <c r="A89" s="980"/>
      <c r="B89" s="926"/>
      <c r="C89" s="927"/>
      <c r="D89" s="928"/>
      <c r="E89" s="929"/>
      <c r="F89" s="451"/>
      <c r="G89" s="953"/>
      <c r="H89" s="954"/>
      <c r="I89" s="873" t="s">
        <v>321</v>
      </c>
      <c r="J89" s="875"/>
      <c r="K89" s="873"/>
      <c r="L89" s="874"/>
      <c r="M89" s="875"/>
      <c r="N89" s="867"/>
      <c r="O89" s="868"/>
      <c r="P89" s="868"/>
      <c r="Q89" s="868"/>
      <c r="R89" s="869"/>
      <c r="S89" s="463"/>
      <c r="T89" s="464" t="str">
        <f>+'CRITERIOS DE CARATULA'!$F$2</f>
        <v>anual</v>
      </c>
      <c r="U89" s="873"/>
      <c r="V89" s="874"/>
      <c r="W89" s="874"/>
      <c r="X89" s="875"/>
    </row>
    <row r="90" spans="1:24" s="450" customFormat="1" x14ac:dyDescent="0.3">
      <c r="A90" s="980"/>
      <c r="B90" s="926"/>
      <c r="C90" s="927"/>
      <c r="D90" s="928"/>
      <c r="E90" s="929"/>
      <c r="F90" s="970"/>
      <c r="G90" s="971"/>
      <c r="H90" s="972"/>
      <c r="I90" s="873"/>
      <c r="J90" s="875"/>
      <c r="K90" s="873"/>
      <c r="L90" s="874"/>
      <c r="M90" s="875"/>
      <c r="N90" s="867"/>
      <c r="O90" s="868"/>
      <c r="P90" s="868"/>
      <c r="Q90" s="868"/>
      <c r="R90" s="869"/>
      <c r="S90" s="463" t="s">
        <v>322</v>
      </c>
      <c r="T90" s="457"/>
      <c r="U90" s="873"/>
      <c r="V90" s="874"/>
      <c r="W90" s="874"/>
      <c r="X90" s="875"/>
    </row>
    <row r="91" spans="1:24" s="450" customFormat="1" x14ac:dyDescent="0.3">
      <c r="A91" s="980"/>
      <c r="B91" s="926"/>
      <c r="C91" s="927"/>
      <c r="D91" s="928"/>
      <c r="E91" s="929"/>
      <c r="F91" s="970"/>
      <c r="G91" s="971"/>
      <c r="H91" s="972"/>
      <c r="I91" s="873"/>
      <c r="J91" s="875"/>
      <c r="K91" s="873"/>
      <c r="L91" s="874"/>
      <c r="M91" s="875"/>
      <c r="N91" s="867"/>
      <c r="O91" s="868"/>
      <c r="P91" s="868"/>
      <c r="Q91" s="868"/>
      <c r="R91" s="869"/>
      <c r="S91" s="463" t="s">
        <v>323</v>
      </c>
      <c r="T91" s="457"/>
      <c r="U91" s="873"/>
      <c r="V91" s="874"/>
      <c r="W91" s="874"/>
      <c r="X91" s="875"/>
    </row>
    <row r="92" spans="1:24" s="450" customFormat="1" ht="16.5" customHeight="1" x14ac:dyDescent="0.3">
      <c r="A92" s="980"/>
      <c r="B92" s="926"/>
      <c r="C92" s="927"/>
      <c r="D92" s="928"/>
      <c r="E92" s="929"/>
      <c r="F92" s="970"/>
      <c r="G92" s="971"/>
      <c r="H92" s="972"/>
      <c r="I92" s="873"/>
      <c r="J92" s="875"/>
      <c r="K92" s="873"/>
      <c r="L92" s="874"/>
      <c r="M92" s="875"/>
      <c r="N92" s="867"/>
      <c r="O92" s="868"/>
      <c r="P92" s="868"/>
      <c r="Q92" s="868"/>
      <c r="R92" s="869"/>
      <c r="S92" s="860"/>
      <c r="T92" s="862"/>
      <c r="U92" s="873"/>
      <c r="V92" s="874"/>
      <c r="W92" s="874"/>
      <c r="X92" s="875"/>
    </row>
    <row r="93" spans="1:24" s="450" customFormat="1" x14ac:dyDescent="0.3">
      <c r="A93" s="980"/>
      <c r="B93" s="926"/>
      <c r="C93" s="927"/>
      <c r="D93" s="928"/>
      <c r="E93" s="929"/>
      <c r="F93" s="970"/>
      <c r="G93" s="971"/>
      <c r="H93" s="972"/>
      <c r="I93" s="873"/>
      <c r="J93" s="875"/>
      <c r="K93" s="873"/>
      <c r="L93" s="874"/>
      <c r="M93" s="875"/>
      <c r="N93" s="867"/>
      <c r="O93" s="868"/>
      <c r="P93" s="868"/>
      <c r="Q93" s="868"/>
      <c r="R93" s="869"/>
      <c r="S93" s="860" t="s">
        <v>313</v>
      </c>
      <c r="T93" s="862"/>
      <c r="U93" s="873"/>
      <c r="V93" s="874"/>
      <c r="W93" s="874"/>
      <c r="X93" s="875"/>
    </row>
    <row r="94" spans="1:24" s="450" customFormat="1" ht="16.5" customHeight="1" x14ac:dyDescent="0.3">
      <c r="A94" s="980"/>
      <c r="B94" s="926"/>
      <c r="C94" s="927"/>
      <c r="D94" s="928"/>
      <c r="E94" s="929"/>
      <c r="F94" s="970"/>
      <c r="G94" s="971"/>
      <c r="H94" s="972"/>
      <c r="I94" s="873"/>
      <c r="J94" s="875"/>
      <c r="K94" s="873"/>
      <c r="L94" s="874"/>
      <c r="M94" s="875"/>
      <c r="N94" s="867"/>
      <c r="O94" s="868"/>
      <c r="P94" s="868"/>
      <c r="Q94" s="868"/>
      <c r="R94" s="869"/>
      <c r="S94" s="453" t="str">
        <f>+'CRITERIOS DE CARATULA'!$B$3</f>
        <v>US$</v>
      </c>
      <c r="T94" s="458"/>
      <c r="U94" s="873"/>
      <c r="V94" s="874"/>
      <c r="W94" s="874"/>
      <c r="X94" s="875"/>
    </row>
    <row r="95" spans="1:24" s="450" customFormat="1" x14ac:dyDescent="0.3">
      <c r="A95" s="980"/>
      <c r="B95" s="926"/>
      <c r="C95" s="927"/>
      <c r="D95" s="928"/>
      <c r="E95" s="929"/>
      <c r="F95" s="860"/>
      <c r="G95" s="861"/>
      <c r="H95" s="862"/>
      <c r="I95" s="860"/>
      <c r="J95" s="862"/>
      <c r="K95" s="873"/>
      <c r="L95" s="874"/>
      <c r="M95" s="875"/>
      <c r="N95" s="867"/>
      <c r="O95" s="868"/>
      <c r="P95" s="868"/>
      <c r="Q95" s="868"/>
      <c r="R95" s="869"/>
      <c r="S95" s="860"/>
      <c r="T95" s="862"/>
      <c r="U95" s="861"/>
      <c r="V95" s="861"/>
      <c r="W95" s="861"/>
      <c r="X95" s="862"/>
    </row>
    <row r="96" spans="1:24" s="450" customFormat="1" x14ac:dyDescent="0.3">
      <c r="A96" s="980"/>
      <c r="B96" s="926"/>
      <c r="C96" s="927"/>
      <c r="D96" s="928"/>
      <c r="E96" s="929"/>
      <c r="F96" s="870" t="str">
        <f>+IF(F87='CRITERIOS DE CARATULA'!E2,'CRITERIOS DE CARATULA'!E4,"")</f>
        <v>Propuesto:</v>
      </c>
      <c r="G96" s="871"/>
      <c r="H96" s="872"/>
      <c r="I96" s="870" t="str">
        <f>+IF(I87='CRITERIOS DE CARATULA'!E2,'CRITERIOS DE CARATULA'!E4,"")</f>
        <v>Propuesto:</v>
      </c>
      <c r="J96" s="872"/>
      <c r="K96" s="873"/>
      <c r="L96" s="874"/>
      <c r="M96" s="875"/>
      <c r="N96" s="867"/>
      <c r="O96" s="868"/>
      <c r="P96" s="868"/>
      <c r="Q96" s="868"/>
      <c r="R96" s="869"/>
      <c r="S96" s="870" t="str">
        <f>+IF(S87='CRITERIOS DE CARATULA'!E2,'CRITERIOS DE CARATULA'!E4,"")</f>
        <v>Propuesto:</v>
      </c>
      <c r="T96" s="872"/>
      <c r="U96" s="871" t="str">
        <f>+IF(U87='CRITERIOS DE CARATULA'!E2,'CRITERIOS DE CARATULA'!E4,"")</f>
        <v>Propuesto:</v>
      </c>
      <c r="V96" s="871"/>
      <c r="W96" s="871"/>
      <c r="X96" s="872"/>
    </row>
    <row r="97" spans="1:25" s="450" customFormat="1" x14ac:dyDescent="0.3">
      <c r="A97" s="980"/>
      <c r="B97" s="926"/>
      <c r="C97" s="927"/>
      <c r="D97" s="928"/>
      <c r="E97" s="929"/>
      <c r="F97" s="867"/>
      <c r="G97" s="868"/>
      <c r="H97" s="869"/>
      <c r="I97" s="860"/>
      <c r="J97" s="862"/>
      <c r="K97" s="873"/>
      <c r="L97" s="874"/>
      <c r="M97" s="875"/>
      <c r="N97" s="867"/>
      <c r="O97" s="868"/>
      <c r="P97" s="868"/>
      <c r="Q97" s="868"/>
      <c r="R97" s="869"/>
      <c r="S97" s="860"/>
      <c r="T97" s="862"/>
      <c r="U97" s="861"/>
      <c r="V97" s="861"/>
      <c r="W97" s="861"/>
      <c r="X97" s="862"/>
    </row>
    <row r="98" spans="1:25" s="450" customFormat="1" x14ac:dyDescent="0.3">
      <c r="A98" s="980"/>
      <c r="B98" s="926"/>
      <c r="C98" s="927"/>
      <c r="D98" s="928"/>
      <c r="E98" s="929"/>
      <c r="F98" s="451"/>
      <c r="G98" s="953"/>
      <c r="H98" s="954"/>
      <c r="I98" s="873" t="s">
        <v>321</v>
      </c>
      <c r="J98" s="875"/>
      <c r="K98" s="873"/>
      <c r="L98" s="874"/>
      <c r="M98" s="875"/>
      <c r="N98" s="867"/>
      <c r="O98" s="868"/>
      <c r="P98" s="868"/>
      <c r="Q98" s="868"/>
      <c r="R98" s="869"/>
      <c r="S98" s="463"/>
      <c r="T98" s="464" t="str">
        <f>+'CRITERIOS DE CARATULA'!$F$2</f>
        <v>anual</v>
      </c>
      <c r="U98" s="873"/>
      <c r="V98" s="874"/>
      <c r="W98" s="874"/>
      <c r="X98" s="875"/>
    </row>
    <row r="99" spans="1:25" s="450" customFormat="1" x14ac:dyDescent="0.3">
      <c r="A99" s="980"/>
      <c r="B99" s="926"/>
      <c r="C99" s="927"/>
      <c r="D99" s="928"/>
      <c r="E99" s="929"/>
      <c r="F99" s="961"/>
      <c r="G99" s="962"/>
      <c r="H99" s="963"/>
      <c r="I99" s="873"/>
      <c r="J99" s="875"/>
      <c r="K99" s="873"/>
      <c r="L99" s="874"/>
      <c r="M99" s="875"/>
      <c r="N99" s="867"/>
      <c r="O99" s="868"/>
      <c r="P99" s="868"/>
      <c r="Q99" s="868"/>
      <c r="R99" s="869"/>
      <c r="S99" s="463" t="s">
        <v>322</v>
      </c>
      <c r="T99" s="457"/>
      <c r="U99" s="873"/>
      <c r="V99" s="874"/>
      <c r="W99" s="874"/>
      <c r="X99" s="875"/>
    </row>
    <row r="100" spans="1:25" s="450" customFormat="1" x14ac:dyDescent="0.3">
      <c r="A100" s="980"/>
      <c r="B100" s="926"/>
      <c r="C100" s="927"/>
      <c r="D100" s="928"/>
      <c r="E100" s="929"/>
      <c r="F100" s="961"/>
      <c r="G100" s="962"/>
      <c r="H100" s="963"/>
      <c r="I100" s="873"/>
      <c r="J100" s="875"/>
      <c r="K100" s="873"/>
      <c r="L100" s="874"/>
      <c r="M100" s="875"/>
      <c r="N100" s="867"/>
      <c r="O100" s="868"/>
      <c r="P100" s="868"/>
      <c r="Q100" s="868"/>
      <c r="R100" s="869"/>
      <c r="S100" s="463" t="s">
        <v>323</v>
      </c>
      <c r="T100" s="457"/>
      <c r="U100" s="873"/>
      <c r="V100" s="874"/>
      <c r="W100" s="874"/>
      <c r="X100" s="875"/>
    </row>
    <row r="101" spans="1:25" s="450" customFormat="1" x14ac:dyDescent="0.3">
      <c r="A101" s="980"/>
      <c r="B101" s="926"/>
      <c r="C101" s="927"/>
      <c r="D101" s="928"/>
      <c r="E101" s="929"/>
      <c r="F101" s="961"/>
      <c r="G101" s="962"/>
      <c r="H101" s="963"/>
      <c r="I101" s="873"/>
      <c r="J101" s="875"/>
      <c r="K101" s="873"/>
      <c r="L101" s="874"/>
      <c r="M101" s="875"/>
      <c r="N101" s="867"/>
      <c r="O101" s="868"/>
      <c r="P101" s="868"/>
      <c r="Q101" s="868"/>
      <c r="R101" s="869"/>
      <c r="S101" s="860"/>
      <c r="T101" s="862"/>
      <c r="U101" s="873"/>
      <c r="V101" s="874"/>
      <c r="W101" s="874"/>
      <c r="X101" s="875"/>
    </row>
    <row r="102" spans="1:25" s="450" customFormat="1" x14ac:dyDescent="0.3">
      <c r="A102" s="980"/>
      <c r="B102" s="926"/>
      <c r="C102" s="927"/>
      <c r="D102" s="928"/>
      <c r="E102" s="929"/>
      <c r="F102" s="961"/>
      <c r="G102" s="962"/>
      <c r="H102" s="963"/>
      <c r="I102" s="873"/>
      <c r="J102" s="875"/>
      <c r="K102" s="873"/>
      <c r="L102" s="874"/>
      <c r="M102" s="875"/>
      <c r="N102" s="867"/>
      <c r="O102" s="868"/>
      <c r="P102" s="868"/>
      <c r="Q102" s="868"/>
      <c r="R102" s="869"/>
      <c r="S102" s="860" t="s">
        <v>313</v>
      </c>
      <c r="T102" s="862"/>
      <c r="U102" s="873"/>
      <c r="V102" s="874"/>
      <c r="W102" s="874"/>
      <c r="X102" s="875"/>
    </row>
    <row r="103" spans="1:25" s="450" customFormat="1" x14ac:dyDescent="0.3">
      <c r="A103" s="980"/>
      <c r="B103" s="926"/>
      <c r="C103" s="927"/>
      <c r="D103" s="928"/>
      <c r="E103" s="929"/>
      <c r="F103" s="961"/>
      <c r="G103" s="962"/>
      <c r="H103" s="963"/>
      <c r="I103" s="873"/>
      <c r="J103" s="875"/>
      <c r="K103" s="873"/>
      <c r="L103" s="874"/>
      <c r="M103" s="875"/>
      <c r="N103" s="867"/>
      <c r="O103" s="868"/>
      <c r="P103" s="868"/>
      <c r="Q103" s="868"/>
      <c r="R103" s="869"/>
      <c r="S103" s="453" t="str">
        <f>+'CRITERIOS DE CARATULA'!$B$3</f>
        <v>US$</v>
      </c>
      <c r="T103" s="458"/>
      <c r="U103" s="873"/>
      <c r="V103" s="874"/>
      <c r="W103" s="874"/>
      <c r="X103" s="875"/>
    </row>
    <row r="104" spans="1:25" s="450" customFormat="1" x14ac:dyDescent="0.3">
      <c r="A104" s="460"/>
      <c r="B104" s="465"/>
      <c r="C104" s="860"/>
      <c r="D104" s="861"/>
      <c r="E104" s="862"/>
      <c r="F104" s="860"/>
      <c r="G104" s="861"/>
      <c r="H104" s="862"/>
      <c r="I104" s="860"/>
      <c r="J104" s="862"/>
      <c r="K104" s="860"/>
      <c r="L104" s="861"/>
      <c r="M104" s="862"/>
      <c r="N104" s="860"/>
      <c r="O104" s="861"/>
      <c r="P104" s="861"/>
      <c r="Q104" s="861"/>
      <c r="R104" s="862"/>
      <c r="S104" s="860"/>
      <c r="T104" s="862"/>
      <c r="U104" s="860"/>
      <c r="V104" s="861"/>
      <c r="W104" s="861"/>
      <c r="X104" s="862"/>
    </row>
    <row r="105" spans="1:25" s="450" customFormat="1" x14ac:dyDescent="0.3">
      <c r="A105" s="448"/>
      <c r="B105" s="462"/>
      <c r="C105" s="881"/>
      <c r="D105" s="892"/>
      <c r="E105" s="882"/>
      <c r="F105" s="881"/>
      <c r="G105" s="892"/>
      <c r="H105" s="882"/>
      <c r="I105" s="881"/>
      <c r="J105" s="882"/>
      <c r="K105" s="881"/>
      <c r="L105" s="892"/>
      <c r="M105" s="882"/>
      <c r="N105" s="881"/>
      <c r="O105" s="892"/>
      <c r="P105" s="892"/>
      <c r="Q105" s="892"/>
      <c r="R105" s="882"/>
      <c r="S105" s="881"/>
      <c r="T105" s="882"/>
      <c r="U105" s="881"/>
      <c r="V105" s="892"/>
      <c r="W105" s="892"/>
      <c r="X105" s="882"/>
    </row>
    <row r="106" spans="1:25" s="450" customFormat="1" ht="16.5" customHeight="1" x14ac:dyDescent="0.3">
      <c r="A106" s="980">
        <v>1</v>
      </c>
      <c r="B106" s="926" t="s">
        <v>2046</v>
      </c>
      <c r="C106" s="927" t="s">
        <v>324</v>
      </c>
      <c r="D106" s="928"/>
      <c r="E106" s="929"/>
      <c r="F106" s="889" t="s">
        <v>306</v>
      </c>
      <c r="G106" s="891"/>
      <c r="H106" s="890"/>
      <c r="I106" s="873" t="s">
        <v>325</v>
      </c>
      <c r="J106" s="875"/>
      <c r="K106" s="873" t="s">
        <v>326</v>
      </c>
      <c r="L106" s="874"/>
      <c r="M106" s="875"/>
      <c r="N106" s="867" t="s">
        <v>320</v>
      </c>
      <c r="O106" s="868"/>
      <c r="P106" s="868"/>
      <c r="Q106" s="868"/>
      <c r="R106" s="869"/>
      <c r="S106" s="889" t="s">
        <v>306</v>
      </c>
      <c r="T106" s="890"/>
      <c r="U106" s="891" t="s">
        <v>306</v>
      </c>
      <c r="V106" s="891"/>
      <c r="W106" s="891"/>
      <c r="X106" s="890"/>
    </row>
    <row r="107" spans="1:25" s="450" customFormat="1" x14ac:dyDescent="0.3">
      <c r="A107" s="980"/>
      <c r="B107" s="926"/>
      <c r="C107" s="927"/>
      <c r="D107" s="928"/>
      <c r="E107" s="929"/>
      <c r="F107" s="860"/>
      <c r="G107" s="861"/>
      <c r="H107" s="862"/>
      <c r="I107" s="873"/>
      <c r="J107" s="875"/>
      <c r="K107" s="873"/>
      <c r="L107" s="874"/>
      <c r="M107" s="875"/>
      <c r="N107" s="867"/>
      <c r="O107" s="868"/>
      <c r="P107" s="868"/>
      <c r="Q107" s="868"/>
      <c r="R107" s="869"/>
      <c r="S107" s="860"/>
      <c r="T107" s="862"/>
      <c r="U107" s="867"/>
      <c r="V107" s="868"/>
      <c r="W107" s="868"/>
      <c r="X107" s="869"/>
      <c r="Y107" s="466"/>
    </row>
    <row r="108" spans="1:25" s="450" customFormat="1" x14ac:dyDescent="0.3">
      <c r="A108" s="980"/>
      <c r="B108" s="926"/>
      <c r="C108" s="927"/>
      <c r="D108" s="928"/>
      <c r="E108" s="929"/>
      <c r="F108" s="451" t="s">
        <v>281</v>
      </c>
      <c r="G108" s="953">
        <v>0</v>
      </c>
      <c r="H108" s="954"/>
      <c r="I108" s="873"/>
      <c r="J108" s="875"/>
      <c r="K108" s="873"/>
      <c r="L108" s="874"/>
      <c r="M108" s="875"/>
      <c r="N108" s="867"/>
      <c r="O108" s="868"/>
      <c r="P108" s="868"/>
      <c r="Q108" s="868"/>
      <c r="R108" s="869"/>
      <c r="S108" s="860" t="s">
        <v>327</v>
      </c>
      <c r="T108" s="862"/>
      <c r="U108" s="876"/>
      <c r="V108" s="877"/>
      <c r="W108" s="877"/>
      <c r="X108" s="878"/>
      <c r="Y108" s="466"/>
    </row>
    <row r="109" spans="1:25" s="450" customFormat="1" x14ac:dyDescent="0.3">
      <c r="A109" s="980"/>
      <c r="B109" s="926"/>
      <c r="C109" s="927"/>
      <c r="D109" s="928"/>
      <c r="E109" s="929"/>
      <c r="F109" s="860"/>
      <c r="G109" s="861"/>
      <c r="H109" s="862"/>
      <c r="I109" s="873"/>
      <c r="J109" s="875"/>
      <c r="K109" s="873"/>
      <c r="L109" s="874"/>
      <c r="M109" s="875"/>
      <c r="N109" s="867"/>
      <c r="O109" s="868"/>
      <c r="P109" s="868"/>
      <c r="Q109" s="868"/>
      <c r="R109" s="869"/>
      <c r="S109" s="467">
        <v>0.5</v>
      </c>
      <c r="T109" s="464" t="s">
        <v>328</v>
      </c>
      <c r="U109" s="876"/>
      <c r="V109" s="877"/>
      <c r="W109" s="877"/>
      <c r="X109" s="878"/>
      <c r="Y109" s="466"/>
    </row>
    <row r="110" spans="1:25" s="450" customFormat="1" x14ac:dyDescent="0.3">
      <c r="A110" s="980"/>
      <c r="B110" s="926"/>
      <c r="C110" s="927"/>
      <c r="D110" s="928"/>
      <c r="E110" s="929"/>
      <c r="F110" s="860"/>
      <c r="G110" s="861"/>
      <c r="H110" s="862"/>
      <c r="I110" s="873"/>
      <c r="J110" s="875"/>
      <c r="K110" s="873"/>
      <c r="L110" s="874"/>
      <c r="M110" s="875"/>
      <c r="N110" s="867"/>
      <c r="O110" s="868"/>
      <c r="P110" s="868"/>
      <c r="Q110" s="868"/>
      <c r="R110" s="869"/>
      <c r="S110" s="863" t="s">
        <v>329</v>
      </c>
      <c r="T110" s="865"/>
      <c r="U110" s="876"/>
      <c r="V110" s="877"/>
      <c r="W110" s="877"/>
      <c r="X110" s="878"/>
    </row>
    <row r="111" spans="1:25" s="450" customFormat="1" x14ac:dyDescent="0.3">
      <c r="A111" s="980"/>
      <c r="B111" s="926"/>
      <c r="C111" s="927"/>
      <c r="D111" s="928"/>
      <c r="E111" s="929"/>
      <c r="F111" s="860"/>
      <c r="G111" s="861"/>
      <c r="H111" s="862"/>
      <c r="I111" s="873"/>
      <c r="J111" s="875"/>
      <c r="K111" s="873"/>
      <c r="L111" s="874"/>
      <c r="M111" s="875"/>
      <c r="N111" s="867"/>
      <c r="O111" s="868"/>
      <c r="P111" s="868"/>
      <c r="Q111" s="868"/>
      <c r="R111" s="869"/>
      <c r="S111" s="445">
        <v>0.25</v>
      </c>
      <c r="T111" s="464" t="s">
        <v>328</v>
      </c>
      <c r="U111" s="876"/>
      <c r="V111" s="877"/>
      <c r="W111" s="877"/>
      <c r="X111" s="878"/>
    </row>
    <row r="112" spans="1:25" s="450" customFormat="1" x14ac:dyDescent="0.3">
      <c r="A112" s="980"/>
      <c r="B112" s="926"/>
      <c r="C112" s="927"/>
      <c r="D112" s="928"/>
      <c r="E112" s="929"/>
      <c r="F112" s="860"/>
      <c r="G112" s="861"/>
      <c r="H112" s="862"/>
      <c r="I112" s="873"/>
      <c r="J112" s="875"/>
      <c r="K112" s="873"/>
      <c r="L112" s="874"/>
      <c r="M112" s="875"/>
      <c r="N112" s="867"/>
      <c r="O112" s="868"/>
      <c r="P112" s="868"/>
      <c r="Q112" s="868"/>
      <c r="R112" s="869"/>
      <c r="S112" s="860" t="s">
        <v>313</v>
      </c>
      <c r="T112" s="862"/>
      <c r="U112" s="876"/>
      <c r="V112" s="877"/>
      <c r="W112" s="877"/>
      <c r="X112" s="878"/>
    </row>
    <row r="113" spans="1:24" s="450" customFormat="1" x14ac:dyDescent="0.3">
      <c r="A113" s="980"/>
      <c r="B113" s="926"/>
      <c r="C113" s="927"/>
      <c r="D113" s="928"/>
      <c r="E113" s="929"/>
      <c r="F113" s="860"/>
      <c r="G113" s="861"/>
      <c r="H113" s="862"/>
      <c r="I113" s="873"/>
      <c r="J113" s="875"/>
      <c r="K113" s="873"/>
      <c r="L113" s="874"/>
      <c r="M113" s="875"/>
      <c r="N113" s="867"/>
      <c r="O113" s="868"/>
      <c r="P113" s="868"/>
      <c r="Q113" s="868"/>
      <c r="R113" s="869"/>
      <c r="S113" s="453" t="str">
        <f>+'CRITERIOS DE CARATULA'!$B$3</f>
        <v>US$</v>
      </c>
      <c r="T113" s="468">
        <v>50</v>
      </c>
      <c r="U113" s="876"/>
      <c r="V113" s="877"/>
      <c r="W113" s="877"/>
      <c r="X113" s="878"/>
    </row>
    <row r="114" spans="1:24" s="450" customFormat="1" x14ac:dyDescent="0.3">
      <c r="A114" s="980"/>
      <c r="B114" s="926"/>
      <c r="C114" s="927"/>
      <c r="D114" s="928"/>
      <c r="E114" s="929"/>
      <c r="F114" s="860"/>
      <c r="G114" s="861"/>
      <c r="H114" s="862"/>
      <c r="I114" s="873"/>
      <c r="J114" s="875"/>
      <c r="K114" s="873"/>
      <c r="L114" s="874"/>
      <c r="M114" s="875"/>
      <c r="N114" s="867"/>
      <c r="O114" s="868"/>
      <c r="P114" s="868"/>
      <c r="Q114" s="868"/>
      <c r="R114" s="869"/>
      <c r="S114" s="860" t="s">
        <v>330</v>
      </c>
      <c r="T114" s="862"/>
      <c r="U114" s="876"/>
      <c r="V114" s="877"/>
      <c r="W114" s="877"/>
      <c r="X114" s="878"/>
    </row>
    <row r="115" spans="1:24" s="450" customFormat="1" x14ac:dyDescent="0.3">
      <c r="A115" s="980"/>
      <c r="B115" s="926"/>
      <c r="C115" s="927"/>
      <c r="D115" s="928"/>
      <c r="E115" s="929"/>
      <c r="F115" s="860"/>
      <c r="G115" s="861"/>
      <c r="H115" s="862"/>
      <c r="I115" s="873"/>
      <c r="J115" s="875"/>
      <c r="K115" s="873"/>
      <c r="L115" s="874"/>
      <c r="M115" s="875"/>
      <c r="N115" s="867"/>
      <c r="O115" s="868"/>
      <c r="P115" s="868"/>
      <c r="Q115" s="868"/>
      <c r="R115" s="869"/>
      <c r="S115" s="453" t="str">
        <f>+'CRITERIOS DE CARATULA'!$B$3</f>
        <v>US$</v>
      </c>
      <c r="T115" s="468">
        <v>40</v>
      </c>
      <c r="U115" s="876"/>
      <c r="V115" s="877"/>
      <c r="W115" s="877"/>
      <c r="X115" s="878"/>
    </row>
    <row r="116" spans="1:24" s="450" customFormat="1" x14ac:dyDescent="0.3">
      <c r="A116" s="980"/>
      <c r="B116" s="926"/>
      <c r="C116" s="927"/>
      <c r="D116" s="928"/>
      <c r="E116" s="929"/>
      <c r="F116" s="860"/>
      <c r="G116" s="861"/>
      <c r="H116" s="862"/>
      <c r="I116" s="873"/>
      <c r="J116" s="875"/>
      <c r="K116" s="873"/>
      <c r="L116" s="874"/>
      <c r="M116" s="875"/>
      <c r="N116" s="867"/>
      <c r="O116" s="868"/>
      <c r="P116" s="868"/>
      <c r="Q116" s="868"/>
      <c r="R116" s="869"/>
      <c r="S116" s="860" t="s">
        <v>331</v>
      </c>
      <c r="T116" s="862"/>
      <c r="U116" s="876"/>
      <c r="V116" s="877"/>
      <c r="W116" s="877"/>
      <c r="X116" s="878"/>
    </row>
    <row r="117" spans="1:24" s="450" customFormat="1" x14ac:dyDescent="0.3">
      <c r="A117" s="980"/>
      <c r="B117" s="926"/>
      <c r="C117" s="927"/>
      <c r="D117" s="928"/>
      <c r="E117" s="929"/>
      <c r="F117" s="860"/>
      <c r="G117" s="861"/>
      <c r="H117" s="862"/>
      <c r="I117" s="873"/>
      <c r="J117" s="875"/>
      <c r="K117" s="873"/>
      <c r="L117" s="874"/>
      <c r="M117" s="875"/>
      <c r="N117" s="867"/>
      <c r="O117" s="868"/>
      <c r="P117" s="868"/>
      <c r="Q117" s="868"/>
      <c r="R117" s="869"/>
      <c r="S117" s="453" t="str">
        <f>+'CRITERIOS DE CARATULA'!$B$3</f>
        <v>US$</v>
      </c>
      <c r="T117" s="468">
        <v>40</v>
      </c>
      <c r="U117" s="876"/>
      <c r="V117" s="877"/>
      <c r="W117" s="877"/>
      <c r="X117" s="878"/>
    </row>
    <row r="118" spans="1:24" s="450" customFormat="1" x14ac:dyDescent="0.3">
      <c r="A118" s="980"/>
      <c r="B118" s="926"/>
      <c r="C118" s="927"/>
      <c r="D118" s="928"/>
      <c r="E118" s="929"/>
      <c r="F118" s="860"/>
      <c r="G118" s="861"/>
      <c r="H118" s="862"/>
      <c r="I118" s="873"/>
      <c r="J118" s="875"/>
      <c r="K118" s="873"/>
      <c r="L118" s="874"/>
      <c r="M118" s="875"/>
      <c r="N118" s="867"/>
      <c r="O118" s="868"/>
      <c r="P118" s="868"/>
      <c r="Q118" s="868"/>
      <c r="R118" s="869"/>
      <c r="S118" s="860" t="s">
        <v>332</v>
      </c>
      <c r="T118" s="862"/>
      <c r="U118" s="876"/>
      <c r="V118" s="877"/>
      <c r="W118" s="877"/>
      <c r="X118" s="878"/>
    </row>
    <row r="119" spans="1:24" s="450" customFormat="1" x14ac:dyDescent="0.3">
      <c r="A119" s="980"/>
      <c r="B119" s="926"/>
      <c r="C119" s="927"/>
      <c r="D119" s="928"/>
      <c r="E119" s="929"/>
      <c r="F119" s="860"/>
      <c r="G119" s="861"/>
      <c r="H119" s="862"/>
      <c r="I119" s="873"/>
      <c r="J119" s="875"/>
      <c r="K119" s="873"/>
      <c r="L119" s="874"/>
      <c r="M119" s="875"/>
      <c r="N119" s="867"/>
      <c r="O119" s="868"/>
      <c r="P119" s="868"/>
      <c r="Q119" s="868"/>
      <c r="R119" s="869"/>
      <c r="S119" s="453" t="str">
        <f>+'CRITERIOS DE CARATULA'!$B$3</f>
        <v>US$</v>
      </c>
      <c r="T119" s="468">
        <v>40</v>
      </c>
      <c r="U119" s="876"/>
      <c r="V119" s="877"/>
      <c r="W119" s="877"/>
      <c r="X119" s="878"/>
    </row>
    <row r="120" spans="1:24" s="450" customFormat="1" x14ac:dyDescent="0.3">
      <c r="A120" s="980"/>
      <c r="B120" s="926"/>
      <c r="C120" s="927"/>
      <c r="D120" s="928"/>
      <c r="E120" s="929"/>
      <c r="F120" s="860"/>
      <c r="G120" s="861"/>
      <c r="H120" s="862"/>
      <c r="I120" s="873"/>
      <c r="J120" s="875"/>
      <c r="K120" s="873"/>
      <c r="L120" s="874"/>
      <c r="M120" s="875"/>
      <c r="N120" s="867"/>
      <c r="O120" s="868"/>
      <c r="P120" s="868"/>
      <c r="Q120" s="868"/>
      <c r="R120" s="869"/>
      <c r="S120" s="463"/>
      <c r="T120" s="464"/>
      <c r="U120" s="867"/>
      <c r="V120" s="868"/>
      <c r="W120" s="868"/>
      <c r="X120" s="869"/>
    </row>
    <row r="121" spans="1:24" s="450" customFormat="1" x14ac:dyDescent="0.3">
      <c r="A121" s="980"/>
      <c r="B121" s="926"/>
      <c r="C121" s="927"/>
      <c r="D121" s="928"/>
      <c r="E121" s="929"/>
      <c r="F121" s="870" t="str">
        <f>+IF(F106='CRITERIOS DE CARATULA'!E2,'CRITERIOS DE CARATULA'!E4,"")</f>
        <v>Propuesto:</v>
      </c>
      <c r="G121" s="871"/>
      <c r="H121" s="872"/>
      <c r="I121" s="873"/>
      <c r="J121" s="875"/>
      <c r="K121" s="873"/>
      <c r="L121" s="874"/>
      <c r="M121" s="875"/>
      <c r="N121" s="867"/>
      <c r="O121" s="868"/>
      <c r="P121" s="868"/>
      <c r="Q121" s="868"/>
      <c r="R121" s="869"/>
      <c r="S121" s="870" t="str">
        <f>+IF(S106='CRITERIOS DE CARATULA'!E2,'CRITERIOS DE CARATULA'!E4,"")</f>
        <v>Propuesto:</v>
      </c>
      <c r="T121" s="872"/>
      <c r="U121" s="871" t="str">
        <f>+IF(U106='CRITERIOS DE CARATULA'!E2,'CRITERIOS DE CARATULA'!E4,"")</f>
        <v>Propuesto:</v>
      </c>
      <c r="V121" s="871"/>
      <c r="W121" s="871"/>
      <c r="X121" s="872"/>
    </row>
    <row r="122" spans="1:24" s="450" customFormat="1" x14ac:dyDescent="0.3">
      <c r="A122" s="980"/>
      <c r="B122" s="926"/>
      <c r="C122" s="927"/>
      <c r="D122" s="928"/>
      <c r="E122" s="929"/>
      <c r="F122" s="860"/>
      <c r="G122" s="861"/>
      <c r="H122" s="862"/>
      <c r="I122" s="873"/>
      <c r="J122" s="875"/>
      <c r="K122" s="873"/>
      <c r="L122" s="874"/>
      <c r="M122" s="875"/>
      <c r="N122" s="867"/>
      <c r="O122" s="868"/>
      <c r="P122" s="868"/>
      <c r="Q122" s="868"/>
      <c r="R122" s="869"/>
      <c r="S122" s="860"/>
      <c r="T122" s="862"/>
      <c r="U122" s="867"/>
      <c r="V122" s="868"/>
      <c r="W122" s="868"/>
      <c r="X122" s="869"/>
    </row>
    <row r="123" spans="1:24" s="450" customFormat="1" x14ac:dyDescent="0.3">
      <c r="A123" s="980"/>
      <c r="B123" s="926"/>
      <c r="C123" s="927"/>
      <c r="D123" s="928"/>
      <c r="E123" s="929"/>
      <c r="F123" s="451" t="s">
        <v>281</v>
      </c>
      <c r="G123" s="953">
        <v>0</v>
      </c>
      <c r="H123" s="954"/>
      <c r="I123" s="873"/>
      <c r="J123" s="875"/>
      <c r="K123" s="873"/>
      <c r="L123" s="874"/>
      <c r="M123" s="875"/>
      <c r="N123" s="867"/>
      <c r="O123" s="868"/>
      <c r="P123" s="868"/>
      <c r="Q123" s="868"/>
      <c r="R123" s="869"/>
      <c r="S123" s="860" t="s">
        <v>327</v>
      </c>
      <c r="T123" s="862"/>
      <c r="U123" s="876"/>
      <c r="V123" s="877"/>
      <c r="W123" s="877"/>
      <c r="X123" s="878"/>
    </row>
    <row r="124" spans="1:24" s="450" customFormat="1" x14ac:dyDescent="0.3">
      <c r="A124" s="980"/>
      <c r="B124" s="926"/>
      <c r="C124" s="927"/>
      <c r="D124" s="928"/>
      <c r="E124" s="929"/>
      <c r="F124" s="961"/>
      <c r="G124" s="962"/>
      <c r="H124" s="963"/>
      <c r="I124" s="873"/>
      <c r="J124" s="875"/>
      <c r="K124" s="873"/>
      <c r="L124" s="874"/>
      <c r="M124" s="875"/>
      <c r="N124" s="867"/>
      <c r="O124" s="868"/>
      <c r="P124" s="868"/>
      <c r="Q124" s="868"/>
      <c r="R124" s="869"/>
      <c r="S124" s="467">
        <v>0.5</v>
      </c>
      <c r="T124" s="464" t="s">
        <v>328</v>
      </c>
      <c r="U124" s="876"/>
      <c r="V124" s="877"/>
      <c r="W124" s="877"/>
      <c r="X124" s="878"/>
    </row>
    <row r="125" spans="1:24" s="450" customFormat="1" x14ac:dyDescent="0.3">
      <c r="A125" s="980"/>
      <c r="B125" s="926"/>
      <c r="C125" s="927"/>
      <c r="D125" s="928"/>
      <c r="E125" s="929"/>
      <c r="F125" s="961"/>
      <c r="G125" s="962"/>
      <c r="H125" s="963"/>
      <c r="I125" s="873"/>
      <c r="J125" s="875"/>
      <c r="K125" s="873"/>
      <c r="L125" s="874"/>
      <c r="M125" s="875"/>
      <c r="N125" s="867"/>
      <c r="O125" s="868"/>
      <c r="P125" s="868"/>
      <c r="Q125" s="868"/>
      <c r="R125" s="869"/>
      <c r="S125" s="863" t="s">
        <v>329</v>
      </c>
      <c r="T125" s="865"/>
      <c r="U125" s="876"/>
      <c r="V125" s="877"/>
      <c r="W125" s="877"/>
      <c r="X125" s="878"/>
    </row>
    <row r="126" spans="1:24" s="450" customFormat="1" x14ac:dyDescent="0.3">
      <c r="A126" s="980"/>
      <c r="B126" s="926"/>
      <c r="C126" s="927"/>
      <c r="D126" s="928"/>
      <c r="E126" s="929"/>
      <c r="F126" s="961"/>
      <c r="G126" s="962"/>
      <c r="H126" s="963"/>
      <c r="I126" s="873"/>
      <c r="J126" s="875"/>
      <c r="K126" s="873"/>
      <c r="L126" s="874"/>
      <c r="M126" s="875"/>
      <c r="N126" s="867"/>
      <c r="O126" s="868"/>
      <c r="P126" s="868"/>
      <c r="Q126" s="868"/>
      <c r="R126" s="869"/>
      <c r="S126" s="445">
        <v>0.25</v>
      </c>
      <c r="T126" s="464" t="s">
        <v>328</v>
      </c>
      <c r="U126" s="876"/>
      <c r="V126" s="877"/>
      <c r="W126" s="877"/>
      <c r="X126" s="878"/>
    </row>
    <row r="127" spans="1:24" s="450" customFormat="1" x14ac:dyDescent="0.3">
      <c r="A127" s="980"/>
      <c r="B127" s="926"/>
      <c r="C127" s="927"/>
      <c r="D127" s="928"/>
      <c r="E127" s="929"/>
      <c r="F127" s="961"/>
      <c r="G127" s="962"/>
      <c r="H127" s="963"/>
      <c r="I127" s="873"/>
      <c r="J127" s="875"/>
      <c r="K127" s="873"/>
      <c r="L127" s="874"/>
      <c r="M127" s="875"/>
      <c r="N127" s="867"/>
      <c r="O127" s="868"/>
      <c r="P127" s="868"/>
      <c r="Q127" s="868"/>
      <c r="R127" s="869"/>
      <c r="S127" s="860" t="s">
        <v>313</v>
      </c>
      <c r="T127" s="862"/>
      <c r="U127" s="876"/>
      <c r="V127" s="877"/>
      <c r="W127" s="877"/>
      <c r="X127" s="878"/>
    </row>
    <row r="128" spans="1:24" s="450" customFormat="1" x14ac:dyDescent="0.3">
      <c r="A128" s="980"/>
      <c r="B128" s="926"/>
      <c r="C128" s="927"/>
      <c r="D128" s="928"/>
      <c r="E128" s="929"/>
      <c r="F128" s="961"/>
      <c r="G128" s="962"/>
      <c r="H128" s="963"/>
      <c r="I128" s="873"/>
      <c r="J128" s="875"/>
      <c r="K128" s="873"/>
      <c r="L128" s="874"/>
      <c r="M128" s="875"/>
      <c r="N128" s="867"/>
      <c r="O128" s="868"/>
      <c r="P128" s="868"/>
      <c r="Q128" s="868"/>
      <c r="R128" s="869"/>
      <c r="S128" s="453" t="str">
        <f>+'CRITERIOS DE CARATULA'!$B$3</f>
        <v>US$</v>
      </c>
      <c r="T128" s="468">
        <v>50</v>
      </c>
      <c r="U128" s="876"/>
      <c r="V128" s="877"/>
      <c r="W128" s="877"/>
      <c r="X128" s="878"/>
    </row>
    <row r="129" spans="1:24" s="450" customFormat="1" x14ac:dyDescent="0.3">
      <c r="A129" s="980"/>
      <c r="B129" s="926"/>
      <c r="C129" s="927"/>
      <c r="D129" s="928"/>
      <c r="E129" s="929"/>
      <c r="F129" s="961"/>
      <c r="G129" s="962"/>
      <c r="H129" s="963"/>
      <c r="I129" s="873"/>
      <c r="J129" s="875"/>
      <c r="K129" s="873"/>
      <c r="L129" s="874"/>
      <c r="M129" s="875"/>
      <c r="N129" s="867"/>
      <c r="O129" s="868"/>
      <c r="P129" s="868"/>
      <c r="Q129" s="868"/>
      <c r="R129" s="869"/>
      <c r="S129" s="860" t="s">
        <v>330</v>
      </c>
      <c r="T129" s="862"/>
      <c r="U129" s="876"/>
      <c r="V129" s="877"/>
      <c r="W129" s="877"/>
      <c r="X129" s="878"/>
    </row>
    <row r="130" spans="1:24" s="450" customFormat="1" x14ac:dyDescent="0.3">
      <c r="A130" s="980"/>
      <c r="B130" s="926"/>
      <c r="C130" s="927"/>
      <c r="D130" s="928"/>
      <c r="E130" s="929"/>
      <c r="F130" s="961"/>
      <c r="G130" s="962"/>
      <c r="H130" s="963"/>
      <c r="I130" s="873"/>
      <c r="J130" s="875"/>
      <c r="K130" s="873"/>
      <c r="L130" s="874"/>
      <c r="M130" s="875"/>
      <c r="N130" s="867"/>
      <c r="O130" s="868"/>
      <c r="P130" s="868"/>
      <c r="Q130" s="868"/>
      <c r="R130" s="869"/>
      <c r="S130" s="453" t="str">
        <f>+'CRITERIOS DE CARATULA'!$B$3</f>
        <v>US$</v>
      </c>
      <c r="T130" s="468">
        <v>40</v>
      </c>
      <c r="U130" s="876"/>
      <c r="V130" s="877"/>
      <c r="W130" s="877"/>
      <c r="X130" s="878"/>
    </row>
    <row r="131" spans="1:24" s="450" customFormat="1" x14ac:dyDescent="0.3">
      <c r="A131" s="980"/>
      <c r="B131" s="926"/>
      <c r="C131" s="927"/>
      <c r="D131" s="928"/>
      <c r="E131" s="929"/>
      <c r="F131" s="961"/>
      <c r="G131" s="962"/>
      <c r="H131" s="963"/>
      <c r="I131" s="873"/>
      <c r="J131" s="875"/>
      <c r="K131" s="873"/>
      <c r="L131" s="874"/>
      <c r="M131" s="875"/>
      <c r="N131" s="867"/>
      <c r="O131" s="868"/>
      <c r="P131" s="868"/>
      <c r="Q131" s="868"/>
      <c r="R131" s="869"/>
      <c r="S131" s="860" t="s">
        <v>331</v>
      </c>
      <c r="T131" s="862"/>
      <c r="U131" s="876"/>
      <c r="V131" s="877"/>
      <c r="W131" s="877"/>
      <c r="X131" s="878"/>
    </row>
    <row r="132" spans="1:24" s="450" customFormat="1" x14ac:dyDescent="0.3">
      <c r="A132" s="980"/>
      <c r="B132" s="926"/>
      <c r="C132" s="927"/>
      <c r="D132" s="928"/>
      <c r="E132" s="929"/>
      <c r="F132" s="961"/>
      <c r="G132" s="962"/>
      <c r="H132" s="963"/>
      <c r="I132" s="873"/>
      <c r="J132" s="875"/>
      <c r="K132" s="873"/>
      <c r="L132" s="874"/>
      <c r="M132" s="875"/>
      <c r="N132" s="867"/>
      <c r="O132" s="868"/>
      <c r="P132" s="868"/>
      <c r="Q132" s="868"/>
      <c r="R132" s="869"/>
      <c r="S132" s="453" t="str">
        <f>+'CRITERIOS DE CARATULA'!$B$3</f>
        <v>US$</v>
      </c>
      <c r="T132" s="468">
        <v>40</v>
      </c>
      <c r="U132" s="876"/>
      <c r="V132" s="877"/>
      <c r="W132" s="877"/>
      <c r="X132" s="878"/>
    </row>
    <row r="133" spans="1:24" s="450" customFormat="1" x14ac:dyDescent="0.3">
      <c r="A133" s="980"/>
      <c r="B133" s="926"/>
      <c r="C133" s="927"/>
      <c r="D133" s="928"/>
      <c r="E133" s="929"/>
      <c r="F133" s="961"/>
      <c r="G133" s="962"/>
      <c r="H133" s="963"/>
      <c r="I133" s="873"/>
      <c r="J133" s="875"/>
      <c r="K133" s="873"/>
      <c r="L133" s="874"/>
      <c r="M133" s="875"/>
      <c r="N133" s="867"/>
      <c r="O133" s="868"/>
      <c r="P133" s="868"/>
      <c r="Q133" s="868"/>
      <c r="R133" s="869"/>
      <c r="S133" s="860" t="s">
        <v>332</v>
      </c>
      <c r="T133" s="862"/>
      <c r="U133" s="876"/>
      <c r="V133" s="877"/>
      <c r="W133" s="877"/>
      <c r="X133" s="878"/>
    </row>
    <row r="134" spans="1:24" s="450" customFormat="1" x14ac:dyDescent="0.3">
      <c r="A134" s="980"/>
      <c r="B134" s="926"/>
      <c r="C134" s="927"/>
      <c r="D134" s="928"/>
      <c r="E134" s="929"/>
      <c r="F134" s="961"/>
      <c r="G134" s="962"/>
      <c r="H134" s="963"/>
      <c r="I134" s="873"/>
      <c r="J134" s="875"/>
      <c r="K134" s="873"/>
      <c r="L134" s="874"/>
      <c r="M134" s="875"/>
      <c r="N134" s="867"/>
      <c r="O134" s="868"/>
      <c r="P134" s="868"/>
      <c r="Q134" s="868"/>
      <c r="R134" s="869"/>
      <c r="S134" s="453" t="str">
        <f>+'CRITERIOS DE CARATULA'!$B$3</f>
        <v>US$</v>
      </c>
      <c r="T134" s="468">
        <v>40</v>
      </c>
      <c r="U134" s="876"/>
      <c r="V134" s="877"/>
      <c r="W134" s="877"/>
      <c r="X134" s="878"/>
    </row>
    <row r="135" spans="1:24" s="450" customFormat="1" x14ac:dyDescent="0.3">
      <c r="A135" s="460"/>
      <c r="B135" s="287"/>
      <c r="C135" s="958"/>
      <c r="D135" s="959"/>
      <c r="E135" s="960"/>
      <c r="F135" s="952"/>
      <c r="G135" s="950"/>
      <c r="H135" s="951"/>
      <c r="I135" s="952"/>
      <c r="J135" s="951"/>
      <c r="K135" s="952"/>
      <c r="L135" s="950"/>
      <c r="M135" s="951"/>
      <c r="N135" s="952"/>
      <c r="O135" s="950"/>
      <c r="P135" s="950"/>
      <c r="Q135" s="950"/>
      <c r="R135" s="951"/>
      <c r="S135" s="952"/>
      <c r="T135" s="951"/>
      <c r="U135" s="952"/>
      <c r="V135" s="950"/>
      <c r="W135" s="950"/>
      <c r="X135" s="951"/>
    </row>
    <row r="136" spans="1:24" s="450" customFormat="1" x14ac:dyDescent="0.3">
      <c r="A136" s="448"/>
      <c r="B136" s="449"/>
      <c r="C136" s="881"/>
      <c r="D136" s="892"/>
      <c r="E136" s="882"/>
      <c r="F136" s="881"/>
      <c r="G136" s="892"/>
      <c r="H136" s="882"/>
      <c r="I136" s="881"/>
      <c r="J136" s="882"/>
      <c r="K136" s="881"/>
      <c r="L136" s="892"/>
      <c r="M136" s="882"/>
      <c r="N136" s="881"/>
      <c r="O136" s="892"/>
      <c r="P136" s="892"/>
      <c r="Q136" s="892"/>
      <c r="R136" s="882"/>
      <c r="S136" s="881"/>
      <c r="T136" s="882"/>
      <c r="U136" s="881"/>
      <c r="V136" s="892"/>
      <c r="W136" s="892"/>
      <c r="X136" s="882"/>
    </row>
    <row r="137" spans="1:24" s="469" customFormat="1" x14ac:dyDescent="0.3">
      <c r="A137" s="980">
        <v>1</v>
      </c>
      <c r="B137" s="926" t="s">
        <v>2041</v>
      </c>
      <c r="C137" s="927" t="s">
        <v>333</v>
      </c>
      <c r="D137" s="928"/>
      <c r="E137" s="929"/>
      <c r="F137" s="889" t="s">
        <v>306</v>
      </c>
      <c r="G137" s="891"/>
      <c r="H137" s="890"/>
      <c r="I137" s="889" t="s">
        <v>306</v>
      </c>
      <c r="J137" s="890"/>
      <c r="K137" s="889" t="s">
        <v>306</v>
      </c>
      <c r="L137" s="891"/>
      <c r="M137" s="890"/>
      <c r="N137" s="889" t="s">
        <v>306</v>
      </c>
      <c r="O137" s="891"/>
      <c r="P137" s="891"/>
      <c r="Q137" s="891"/>
      <c r="R137" s="891"/>
      <c r="S137" s="889" t="s">
        <v>306</v>
      </c>
      <c r="T137" s="890"/>
      <c r="U137" s="891" t="s">
        <v>306</v>
      </c>
      <c r="V137" s="891"/>
      <c r="W137" s="891"/>
      <c r="X137" s="890"/>
    </row>
    <row r="138" spans="1:24" s="469" customFormat="1" x14ac:dyDescent="0.3">
      <c r="A138" s="980"/>
      <c r="B138" s="926"/>
      <c r="C138" s="927"/>
      <c r="D138" s="928"/>
      <c r="E138" s="929"/>
      <c r="F138" s="860"/>
      <c r="G138" s="861"/>
      <c r="H138" s="862"/>
      <c r="I138" s="860"/>
      <c r="J138" s="862"/>
      <c r="K138" s="973"/>
      <c r="L138" s="975"/>
      <c r="M138" s="974"/>
      <c r="N138" s="860"/>
      <c r="O138" s="861"/>
      <c r="P138" s="861"/>
      <c r="Q138" s="861"/>
      <c r="R138" s="862"/>
      <c r="S138" s="860"/>
      <c r="T138" s="862"/>
      <c r="U138" s="867"/>
      <c r="V138" s="868"/>
      <c r="W138" s="868"/>
      <c r="X138" s="869"/>
    </row>
    <row r="139" spans="1:24" s="469" customFormat="1" ht="16.5" customHeight="1" x14ac:dyDescent="0.3">
      <c r="A139" s="980"/>
      <c r="B139" s="926"/>
      <c r="C139" s="927"/>
      <c r="D139" s="928"/>
      <c r="E139" s="929"/>
      <c r="F139" s="451" t="s">
        <v>281</v>
      </c>
      <c r="G139" s="953"/>
      <c r="H139" s="954"/>
      <c r="I139" s="873" t="s">
        <v>334</v>
      </c>
      <c r="J139" s="875"/>
      <c r="K139" s="873" t="s">
        <v>308</v>
      </c>
      <c r="L139" s="874"/>
      <c r="M139" s="875"/>
      <c r="N139" s="876" t="s">
        <v>309</v>
      </c>
      <c r="O139" s="877"/>
      <c r="P139" s="877"/>
      <c r="Q139" s="877"/>
      <c r="R139" s="878"/>
      <c r="S139" s="470">
        <v>0.01</v>
      </c>
      <c r="T139" s="446" t="s">
        <v>316</v>
      </c>
      <c r="U139" s="873"/>
      <c r="V139" s="874"/>
      <c r="W139" s="874"/>
      <c r="X139" s="875"/>
    </row>
    <row r="140" spans="1:24" s="469" customFormat="1" x14ac:dyDescent="0.3">
      <c r="A140" s="980"/>
      <c r="B140" s="926"/>
      <c r="C140" s="927"/>
      <c r="D140" s="928"/>
      <c r="E140" s="929"/>
      <c r="F140" s="860"/>
      <c r="G140" s="861"/>
      <c r="H140" s="862"/>
      <c r="I140" s="873"/>
      <c r="J140" s="875"/>
      <c r="K140" s="873"/>
      <c r="L140" s="874"/>
      <c r="M140" s="875"/>
      <c r="N140" s="860"/>
      <c r="O140" s="861"/>
      <c r="P140" s="861"/>
      <c r="Q140" s="861"/>
      <c r="R140" s="862"/>
      <c r="S140" s="471"/>
      <c r="T140" s="472"/>
      <c r="U140" s="873"/>
      <c r="V140" s="874"/>
      <c r="W140" s="874"/>
      <c r="X140" s="875"/>
    </row>
    <row r="141" spans="1:24" s="469" customFormat="1" x14ac:dyDescent="0.3">
      <c r="A141" s="980"/>
      <c r="B141" s="926"/>
      <c r="C141" s="927"/>
      <c r="D141" s="928"/>
      <c r="E141" s="929"/>
      <c r="F141" s="860"/>
      <c r="G141" s="861"/>
      <c r="H141" s="862"/>
      <c r="I141" s="873"/>
      <c r="J141" s="875"/>
      <c r="K141" s="873"/>
      <c r="L141" s="874"/>
      <c r="M141" s="875"/>
      <c r="N141" s="453" t="s">
        <v>302</v>
      </c>
      <c r="O141" s="454" t="s">
        <v>311</v>
      </c>
      <c r="P141" s="455">
        <f>+IF(N141=$N$60,(R141-$P$60),(R141-$R$60))</f>
        <v>-5.7500000000000002E-2</v>
      </c>
      <c r="Q141" s="456" t="s">
        <v>312</v>
      </c>
      <c r="R141" s="457"/>
      <c r="S141" s="860" t="s">
        <v>313</v>
      </c>
      <c r="T141" s="862"/>
      <c r="U141" s="873"/>
      <c r="V141" s="874"/>
      <c r="W141" s="874"/>
      <c r="X141" s="875"/>
    </row>
    <row r="142" spans="1:24" s="469" customFormat="1" x14ac:dyDescent="0.3">
      <c r="A142" s="980"/>
      <c r="B142" s="926"/>
      <c r="C142" s="927"/>
      <c r="D142" s="928"/>
      <c r="E142" s="929"/>
      <c r="F142" s="860"/>
      <c r="G142" s="861"/>
      <c r="H142" s="862"/>
      <c r="I142" s="873"/>
      <c r="J142" s="875"/>
      <c r="K142" s="873"/>
      <c r="L142" s="874"/>
      <c r="M142" s="875"/>
      <c r="N142" s="860"/>
      <c r="O142" s="861"/>
      <c r="P142" s="861"/>
      <c r="Q142" s="861"/>
      <c r="R142" s="862"/>
      <c r="S142" s="453" t="str">
        <f>+'CRITERIOS DE CARATULA'!$B$3</f>
        <v>US$</v>
      </c>
      <c r="T142" s="458">
        <v>150</v>
      </c>
      <c r="U142" s="873"/>
      <c r="V142" s="874"/>
      <c r="W142" s="874"/>
      <c r="X142" s="875"/>
    </row>
    <row r="143" spans="1:24" s="469" customFormat="1" x14ac:dyDescent="0.3">
      <c r="A143" s="980"/>
      <c r="B143" s="926"/>
      <c r="C143" s="927"/>
      <c r="D143" s="928"/>
      <c r="E143" s="929"/>
      <c r="F143" s="860"/>
      <c r="G143" s="861"/>
      <c r="H143" s="862"/>
      <c r="I143" s="873"/>
      <c r="J143" s="875"/>
      <c r="K143" s="873"/>
      <c r="L143" s="874"/>
      <c r="M143" s="875"/>
      <c r="N143" s="876" t="s">
        <v>314</v>
      </c>
      <c r="O143" s="877"/>
      <c r="P143" s="877"/>
      <c r="Q143" s="877"/>
      <c r="R143" s="878"/>
      <c r="S143" s="860"/>
      <c r="T143" s="862"/>
      <c r="U143" s="873"/>
      <c r="V143" s="874"/>
      <c r="W143" s="874"/>
      <c r="X143" s="875"/>
    </row>
    <row r="144" spans="1:24" s="469" customFormat="1" x14ac:dyDescent="0.3">
      <c r="A144" s="980"/>
      <c r="B144" s="926"/>
      <c r="C144" s="927"/>
      <c r="D144" s="928"/>
      <c r="E144" s="929"/>
      <c r="F144" s="860"/>
      <c r="G144" s="861"/>
      <c r="H144" s="862"/>
      <c r="I144" s="873"/>
      <c r="J144" s="875"/>
      <c r="K144" s="873"/>
      <c r="L144" s="874"/>
      <c r="M144" s="875"/>
      <c r="N144" s="860"/>
      <c r="O144" s="861"/>
      <c r="P144" s="861"/>
      <c r="Q144" s="861"/>
      <c r="R144" s="862"/>
      <c r="S144" s="973" t="s">
        <v>335</v>
      </c>
      <c r="T144" s="974"/>
      <c r="U144" s="873"/>
      <c r="V144" s="874"/>
      <c r="W144" s="874"/>
      <c r="X144" s="875"/>
    </row>
    <row r="145" spans="1:24" s="469" customFormat="1" x14ac:dyDescent="0.3">
      <c r="A145" s="980"/>
      <c r="B145" s="926"/>
      <c r="C145" s="927"/>
      <c r="D145" s="928"/>
      <c r="E145" s="929"/>
      <c r="F145" s="860"/>
      <c r="G145" s="861"/>
      <c r="H145" s="862"/>
      <c r="I145" s="873"/>
      <c r="J145" s="875"/>
      <c r="K145" s="873"/>
      <c r="L145" s="874"/>
      <c r="M145" s="875"/>
      <c r="N145" s="453" t="s">
        <v>303</v>
      </c>
      <c r="O145" s="459" t="s">
        <v>311</v>
      </c>
      <c r="P145" s="455">
        <f>+IF(N145=$N$60,(R145-$P$60),(R145-$R$60))</f>
        <v>6.5000000000000002E-2</v>
      </c>
      <c r="Q145" s="456" t="s">
        <v>312</v>
      </c>
      <c r="R145" s="457">
        <v>0.1</v>
      </c>
      <c r="S145" s="470">
        <v>0.01</v>
      </c>
      <c r="T145" s="465" t="str">
        <f>+'CRITERIOS DE CARATULA'!$F$3</f>
        <v>flat</v>
      </c>
      <c r="U145" s="873"/>
      <c r="V145" s="874"/>
      <c r="W145" s="874"/>
      <c r="X145" s="875"/>
    </row>
    <row r="146" spans="1:24" s="469" customFormat="1" x14ac:dyDescent="0.3">
      <c r="A146" s="980"/>
      <c r="B146" s="926"/>
      <c r="C146" s="927"/>
      <c r="D146" s="928"/>
      <c r="E146" s="929"/>
      <c r="F146" s="860"/>
      <c r="G146" s="861"/>
      <c r="H146" s="862"/>
      <c r="I146" s="860"/>
      <c r="J146" s="862"/>
      <c r="K146" s="973"/>
      <c r="L146" s="975"/>
      <c r="M146" s="974"/>
      <c r="N146" s="860"/>
      <c r="O146" s="861"/>
      <c r="P146" s="861"/>
      <c r="Q146" s="861"/>
      <c r="R146" s="862"/>
      <c r="S146" s="973"/>
      <c r="T146" s="974"/>
      <c r="U146" s="867"/>
      <c r="V146" s="868"/>
      <c r="W146" s="868"/>
      <c r="X146" s="869"/>
    </row>
    <row r="147" spans="1:24" s="469" customFormat="1" x14ac:dyDescent="0.3">
      <c r="A147" s="980"/>
      <c r="B147" s="926"/>
      <c r="C147" s="927"/>
      <c r="D147" s="928"/>
      <c r="E147" s="929"/>
      <c r="F147" s="870" t="str">
        <f>+IF(F137='CRITERIOS DE CARATULA'!E2,'CRITERIOS DE CARATULA'!E4,"")</f>
        <v>Propuesto:</v>
      </c>
      <c r="G147" s="871"/>
      <c r="H147" s="872"/>
      <c r="I147" s="870" t="str">
        <f>+IF(I137='CRITERIOS DE CARATULA'!E2,'CRITERIOS DE CARATULA'!E4,"")</f>
        <v>Propuesto:</v>
      </c>
      <c r="J147" s="872"/>
      <c r="K147" s="870" t="str">
        <f>+IF(K137='CRITERIOS DE CARATULA'!E2,'CRITERIOS DE CARATULA'!E4,"")</f>
        <v>Propuesto:</v>
      </c>
      <c r="L147" s="871"/>
      <c r="M147" s="872"/>
      <c r="N147" s="870" t="str">
        <f>+IF(N137='CRITERIOS DE CARATULA'!E2,'CRITERIOS DE CARATULA'!E4,"")</f>
        <v>Propuesto:</v>
      </c>
      <c r="O147" s="871"/>
      <c r="P147" s="871"/>
      <c r="Q147" s="871"/>
      <c r="R147" s="872"/>
      <c r="S147" s="870" t="str">
        <f>+IF(S137='CRITERIOS DE CARATULA'!E2,'CRITERIOS DE CARATULA'!E4,"")</f>
        <v>Propuesto:</v>
      </c>
      <c r="T147" s="872"/>
      <c r="U147" s="870" t="str">
        <f>+IF(U137='CRITERIOS DE CARATULA'!E2,'CRITERIOS DE CARATULA'!E4,"")</f>
        <v>Propuesto:</v>
      </c>
      <c r="V147" s="871"/>
      <c r="W147" s="871"/>
      <c r="X147" s="872"/>
    </row>
    <row r="148" spans="1:24" s="469" customFormat="1" x14ac:dyDescent="0.3">
      <c r="A148" s="980"/>
      <c r="B148" s="926"/>
      <c r="C148" s="927"/>
      <c r="D148" s="928"/>
      <c r="E148" s="929"/>
      <c r="F148" s="860"/>
      <c r="G148" s="861"/>
      <c r="H148" s="862"/>
      <c r="I148" s="860"/>
      <c r="J148" s="862"/>
      <c r="K148" s="973"/>
      <c r="L148" s="975"/>
      <c r="M148" s="974"/>
      <c r="N148" s="860"/>
      <c r="O148" s="861"/>
      <c r="P148" s="861"/>
      <c r="Q148" s="861"/>
      <c r="R148" s="862"/>
      <c r="S148" s="860"/>
      <c r="T148" s="862"/>
      <c r="U148" s="867"/>
      <c r="V148" s="868"/>
      <c r="W148" s="868"/>
      <c r="X148" s="869"/>
    </row>
    <row r="149" spans="1:24" s="469" customFormat="1" ht="16.5" customHeight="1" x14ac:dyDescent="0.3">
      <c r="A149" s="980"/>
      <c r="B149" s="926"/>
      <c r="C149" s="927"/>
      <c r="D149" s="928"/>
      <c r="E149" s="929"/>
      <c r="F149" s="451" t="s">
        <v>281</v>
      </c>
      <c r="G149" s="953">
        <v>0</v>
      </c>
      <c r="H149" s="954"/>
      <c r="I149" s="873" t="s">
        <v>334</v>
      </c>
      <c r="J149" s="875"/>
      <c r="K149" s="873" t="s">
        <v>308</v>
      </c>
      <c r="L149" s="874"/>
      <c r="M149" s="875"/>
      <c r="N149" s="876" t="s">
        <v>309</v>
      </c>
      <c r="O149" s="877"/>
      <c r="P149" s="877"/>
      <c r="Q149" s="877"/>
      <c r="R149" s="878"/>
      <c r="S149" s="470">
        <v>0.01</v>
      </c>
      <c r="T149" s="446" t="s">
        <v>316</v>
      </c>
      <c r="U149" s="873"/>
      <c r="V149" s="874"/>
      <c r="W149" s="874"/>
      <c r="X149" s="875"/>
    </row>
    <row r="150" spans="1:24" s="469" customFormat="1" x14ac:dyDescent="0.3">
      <c r="A150" s="980"/>
      <c r="B150" s="926"/>
      <c r="C150" s="927"/>
      <c r="D150" s="928"/>
      <c r="E150" s="929"/>
      <c r="F150" s="973"/>
      <c r="G150" s="975"/>
      <c r="H150" s="974"/>
      <c r="I150" s="873"/>
      <c r="J150" s="875"/>
      <c r="K150" s="873"/>
      <c r="L150" s="874"/>
      <c r="M150" s="875"/>
      <c r="N150" s="860"/>
      <c r="O150" s="861"/>
      <c r="P150" s="861"/>
      <c r="Q150" s="861"/>
      <c r="R150" s="862"/>
      <c r="S150" s="471"/>
      <c r="T150" s="472"/>
      <c r="U150" s="873"/>
      <c r="V150" s="874"/>
      <c r="W150" s="874"/>
      <c r="X150" s="875"/>
    </row>
    <row r="151" spans="1:24" s="469" customFormat="1" x14ac:dyDescent="0.3">
      <c r="A151" s="980"/>
      <c r="B151" s="926"/>
      <c r="C151" s="927"/>
      <c r="D151" s="928"/>
      <c r="E151" s="929"/>
      <c r="F151" s="973"/>
      <c r="G151" s="975"/>
      <c r="H151" s="974"/>
      <c r="I151" s="873"/>
      <c r="J151" s="875"/>
      <c r="K151" s="873"/>
      <c r="L151" s="874"/>
      <c r="M151" s="875"/>
      <c r="N151" s="453" t="s">
        <v>302</v>
      </c>
      <c r="O151" s="454" t="s">
        <v>311</v>
      </c>
      <c r="P151" s="455">
        <f>+IF(N151=$N$60,(R151-$P$60),(R151-$R$60))</f>
        <v>0.11250000000000002</v>
      </c>
      <c r="Q151" s="456" t="s">
        <v>312</v>
      </c>
      <c r="R151" s="457">
        <v>0.17</v>
      </c>
      <c r="S151" s="860" t="s">
        <v>313</v>
      </c>
      <c r="T151" s="862"/>
      <c r="U151" s="873"/>
      <c r="V151" s="874"/>
      <c r="W151" s="874"/>
      <c r="X151" s="875"/>
    </row>
    <row r="152" spans="1:24" s="469" customFormat="1" x14ac:dyDescent="0.3">
      <c r="A152" s="980"/>
      <c r="B152" s="926"/>
      <c r="C152" s="927"/>
      <c r="D152" s="928"/>
      <c r="E152" s="929"/>
      <c r="F152" s="973"/>
      <c r="G152" s="975"/>
      <c r="H152" s="974"/>
      <c r="I152" s="873"/>
      <c r="J152" s="875"/>
      <c r="K152" s="873"/>
      <c r="L152" s="874"/>
      <c r="M152" s="875"/>
      <c r="N152" s="860"/>
      <c r="O152" s="861"/>
      <c r="P152" s="861"/>
      <c r="Q152" s="861"/>
      <c r="R152" s="862"/>
      <c r="S152" s="453" t="str">
        <f>+'CRITERIOS DE CARATULA'!$B$3</f>
        <v>US$</v>
      </c>
      <c r="T152" s="458">
        <v>150</v>
      </c>
      <c r="U152" s="873"/>
      <c r="V152" s="874"/>
      <c r="W152" s="874"/>
      <c r="X152" s="875"/>
    </row>
    <row r="153" spans="1:24" s="469" customFormat="1" x14ac:dyDescent="0.3">
      <c r="A153" s="980"/>
      <c r="B153" s="926"/>
      <c r="C153" s="927"/>
      <c r="D153" s="928"/>
      <c r="E153" s="929"/>
      <c r="F153" s="973"/>
      <c r="G153" s="975"/>
      <c r="H153" s="974"/>
      <c r="I153" s="873"/>
      <c r="J153" s="875"/>
      <c r="K153" s="873"/>
      <c r="L153" s="874"/>
      <c r="M153" s="875"/>
      <c r="N153" s="876" t="s">
        <v>314</v>
      </c>
      <c r="O153" s="877"/>
      <c r="P153" s="877"/>
      <c r="Q153" s="877"/>
      <c r="R153" s="878"/>
      <c r="S153" s="860"/>
      <c r="T153" s="862"/>
      <c r="U153" s="873"/>
      <c r="V153" s="874"/>
      <c r="W153" s="874"/>
      <c r="X153" s="875"/>
    </row>
    <row r="154" spans="1:24" s="469" customFormat="1" x14ac:dyDescent="0.3">
      <c r="A154" s="980"/>
      <c r="B154" s="926"/>
      <c r="C154" s="927"/>
      <c r="D154" s="928"/>
      <c r="E154" s="929"/>
      <c r="F154" s="973"/>
      <c r="G154" s="975"/>
      <c r="H154" s="974"/>
      <c r="I154" s="873"/>
      <c r="J154" s="875"/>
      <c r="K154" s="873"/>
      <c r="L154" s="874"/>
      <c r="M154" s="875"/>
      <c r="N154" s="860"/>
      <c r="O154" s="861"/>
      <c r="P154" s="861"/>
      <c r="Q154" s="861"/>
      <c r="R154" s="862"/>
      <c r="S154" s="973" t="s">
        <v>335</v>
      </c>
      <c r="T154" s="974"/>
      <c r="U154" s="873"/>
      <c r="V154" s="874"/>
      <c r="W154" s="874"/>
      <c r="X154" s="875"/>
    </row>
    <row r="155" spans="1:24" s="469" customFormat="1" x14ac:dyDescent="0.3">
      <c r="A155" s="980"/>
      <c r="B155" s="926"/>
      <c r="C155" s="927"/>
      <c r="D155" s="928"/>
      <c r="E155" s="929"/>
      <c r="F155" s="973"/>
      <c r="G155" s="975"/>
      <c r="H155" s="974"/>
      <c r="I155" s="873"/>
      <c r="J155" s="875"/>
      <c r="K155" s="873"/>
      <c r="L155" s="874"/>
      <c r="M155" s="875"/>
      <c r="N155" s="453" t="s">
        <v>303</v>
      </c>
      <c r="O155" s="459" t="s">
        <v>311</v>
      </c>
      <c r="P155" s="455">
        <f>+IF(N155=$N$60,(R155-$P$60),(R155-$R$60))</f>
        <v>6.5000000000000002E-2</v>
      </c>
      <c r="Q155" s="456" t="s">
        <v>312</v>
      </c>
      <c r="R155" s="457">
        <v>0.1</v>
      </c>
      <c r="S155" s="470">
        <v>0.01</v>
      </c>
      <c r="T155" s="465" t="str">
        <f>+'CRITERIOS DE CARATULA'!$F$3</f>
        <v>flat</v>
      </c>
      <c r="U155" s="873"/>
      <c r="V155" s="874"/>
      <c r="W155" s="874"/>
      <c r="X155" s="875"/>
    </row>
    <row r="156" spans="1:24" s="469" customFormat="1" x14ac:dyDescent="0.3">
      <c r="A156" s="460"/>
      <c r="B156" s="473"/>
      <c r="C156" s="952"/>
      <c r="D156" s="950"/>
      <c r="E156" s="951"/>
      <c r="F156" s="952"/>
      <c r="G156" s="950"/>
      <c r="H156" s="951"/>
      <c r="I156" s="952"/>
      <c r="J156" s="951"/>
      <c r="K156" s="976"/>
      <c r="L156" s="977"/>
      <c r="M156" s="978"/>
      <c r="N156" s="952"/>
      <c r="O156" s="950"/>
      <c r="P156" s="950"/>
      <c r="Q156" s="950"/>
      <c r="R156" s="951"/>
      <c r="S156" s="952"/>
      <c r="T156" s="951"/>
      <c r="U156" s="967"/>
      <c r="V156" s="968"/>
      <c r="W156" s="968"/>
      <c r="X156" s="969"/>
    </row>
    <row r="157" spans="1:24" s="450" customFormat="1" x14ac:dyDescent="0.3">
      <c r="A157" s="448"/>
      <c r="B157" s="462"/>
      <c r="C157" s="881"/>
      <c r="D157" s="892"/>
      <c r="E157" s="882"/>
      <c r="F157" s="932"/>
      <c r="G157" s="933"/>
      <c r="H157" s="934"/>
      <c r="I157" s="881"/>
      <c r="J157" s="882"/>
      <c r="K157" s="881"/>
      <c r="L157" s="892"/>
      <c r="M157" s="882"/>
      <c r="N157" s="881"/>
      <c r="O157" s="892"/>
      <c r="P157" s="892"/>
      <c r="Q157" s="892"/>
      <c r="R157" s="892"/>
      <c r="S157" s="881"/>
      <c r="T157" s="882"/>
      <c r="U157" s="892"/>
      <c r="V157" s="892"/>
      <c r="W157" s="892"/>
      <c r="X157" s="882"/>
    </row>
    <row r="158" spans="1:24" s="450" customFormat="1" ht="15.75" customHeight="1" x14ac:dyDescent="0.3">
      <c r="A158" s="980">
        <v>1</v>
      </c>
      <c r="B158" s="926" t="s">
        <v>2041</v>
      </c>
      <c r="C158" s="927" t="s">
        <v>336</v>
      </c>
      <c r="D158" s="928"/>
      <c r="E158" s="929"/>
      <c r="F158" s="889" t="s">
        <v>306</v>
      </c>
      <c r="G158" s="891"/>
      <c r="H158" s="890"/>
      <c r="I158" s="889" t="s">
        <v>306</v>
      </c>
      <c r="J158" s="890"/>
      <c r="K158" s="889" t="s">
        <v>306</v>
      </c>
      <c r="L158" s="891"/>
      <c r="M158" s="890"/>
      <c r="N158" s="889" t="s">
        <v>306</v>
      </c>
      <c r="O158" s="891"/>
      <c r="P158" s="891"/>
      <c r="Q158" s="891"/>
      <c r="R158" s="891"/>
      <c r="S158" s="889" t="s">
        <v>306</v>
      </c>
      <c r="T158" s="890"/>
      <c r="U158" s="891" t="s">
        <v>306</v>
      </c>
      <c r="V158" s="891"/>
      <c r="W158" s="891"/>
      <c r="X158" s="890"/>
    </row>
    <row r="159" spans="1:24" s="450" customFormat="1" x14ac:dyDescent="0.3">
      <c r="A159" s="980"/>
      <c r="B159" s="926"/>
      <c r="C159" s="927"/>
      <c r="D159" s="928"/>
      <c r="E159" s="929"/>
      <c r="F159" s="857"/>
      <c r="G159" s="858"/>
      <c r="H159" s="859"/>
      <c r="I159" s="860"/>
      <c r="J159" s="862"/>
      <c r="K159" s="860"/>
      <c r="L159" s="861"/>
      <c r="M159" s="862"/>
      <c r="N159" s="860"/>
      <c r="O159" s="861"/>
      <c r="P159" s="861"/>
      <c r="Q159" s="861"/>
      <c r="R159" s="861"/>
      <c r="S159" s="860"/>
      <c r="T159" s="862"/>
      <c r="U159" s="861"/>
      <c r="V159" s="861"/>
      <c r="W159" s="861"/>
      <c r="X159" s="862"/>
    </row>
    <row r="160" spans="1:24" s="450" customFormat="1" x14ac:dyDescent="0.3">
      <c r="A160" s="980"/>
      <c r="B160" s="926"/>
      <c r="C160" s="927"/>
      <c r="D160" s="928"/>
      <c r="E160" s="929"/>
      <c r="F160" s="451" t="s">
        <v>281</v>
      </c>
      <c r="G160" s="953">
        <v>0</v>
      </c>
      <c r="H160" s="954"/>
      <c r="I160" s="873"/>
      <c r="J160" s="875"/>
      <c r="K160" s="873" t="s">
        <v>337</v>
      </c>
      <c r="L160" s="874"/>
      <c r="M160" s="875"/>
      <c r="N160" s="876" t="s">
        <v>309</v>
      </c>
      <c r="O160" s="877"/>
      <c r="P160" s="877"/>
      <c r="Q160" s="877"/>
      <c r="R160" s="878"/>
      <c r="S160" s="860" t="s">
        <v>338</v>
      </c>
      <c r="T160" s="862"/>
      <c r="U160" s="874"/>
      <c r="V160" s="874"/>
      <c r="W160" s="874"/>
      <c r="X160" s="875"/>
    </row>
    <row r="161" spans="1:24" s="450" customFormat="1" x14ac:dyDescent="0.3">
      <c r="A161" s="980"/>
      <c r="B161" s="926"/>
      <c r="C161" s="927"/>
      <c r="D161" s="928"/>
      <c r="E161" s="929"/>
      <c r="F161" s="857"/>
      <c r="G161" s="858"/>
      <c r="H161" s="859"/>
      <c r="I161" s="873"/>
      <c r="J161" s="875"/>
      <c r="K161" s="873"/>
      <c r="L161" s="874"/>
      <c r="M161" s="875"/>
      <c r="N161" s="860"/>
      <c r="O161" s="861"/>
      <c r="P161" s="861"/>
      <c r="Q161" s="861"/>
      <c r="R161" s="862"/>
      <c r="S161" s="452">
        <v>0.01</v>
      </c>
      <c r="T161" s="464" t="str">
        <f>+'CRITERIOS DE CARATULA'!$F$2</f>
        <v>anual</v>
      </c>
      <c r="U161" s="874"/>
      <c r="V161" s="874"/>
      <c r="W161" s="874"/>
      <c r="X161" s="875"/>
    </row>
    <row r="162" spans="1:24" s="450" customFormat="1" x14ac:dyDescent="0.3">
      <c r="A162" s="980"/>
      <c r="B162" s="926"/>
      <c r="C162" s="927"/>
      <c r="D162" s="928"/>
      <c r="E162" s="929"/>
      <c r="F162" s="857"/>
      <c r="G162" s="858"/>
      <c r="H162" s="859"/>
      <c r="I162" s="873"/>
      <c r="J162" s="875"/>
      <c r="K162" s="873"/>
      <c r="L162" s="874"/>
      <c r="M162" s="875"/>
      <c r="N162" s="453" t="s">
        <v>302</v>
      </c>
      <c r="O162" s="454" t="s">
        <v>311</v>
      </c>
      <c r="P162" s="455">
        <f>+IF(N162=$N$60,(R162-$P$60),(R162-$R$60))</f>
        <v>0.11250000000000002</v>
      </c>
      <c r="Q162" s="456" t="s">
        <v>312</v>
      </c>
      <c r="R162" s="457">
        <v>0.17</v>
      </c>
      <c r="S162" s="860"/>
      <c r="T162" s="862"/>
      <c r="U162" s="874"/>
      <c r="V162" s="874"/>
      <c r="W162" s="874"/>
      <c r="X162" s="875"/>
    </row>
    <row r="163" spans="1:24" s="450" customFormat="1" x14ac:dyDescent="0.3">
      <c r="A163" s="980"/>
      <c r="B163" s="926"/>
      <c r="C163" s="927"/>
      <c r="D163" s="928"/>
      <c r="E163" s="929"/>
      <c r="F163" s="857"/>
      <c r="G163" s="858"/>
      <c r="H163" s="859"/>
      <c r="I163" s="873"/>
      <c r="J163" s="875"/>
      <c r="K163" s="873"/>
      <c r="L163" s="874"/>
      <c r="M163" s="875"/>
      <c r="N163" s="860"/>
      <c r="O163" s="861"/>
      <c r="P163" s="861"/>
      <c r="Q163" s="861"/>
      <c r="R163" s="862"/>
      <c r="S163" s="860" t="s">
        <v>313</v>
      </c>
      <c r="T163" s="862"/>
      <c r="U163" s="874"/>
      <c r="V163" s="874"/>
      <c r="W163" s="874"/>
      <c r="X163" s="875"/>
    </row>
    <row r="164" spans="1:24" s="450" customFormat="1" x14ac:dyDescent="0.3">
      <c r="A164" s="980"/>
      <c r="B164" s="926"/>
      <c r="C164" s="927"/>
      <c r="D164" s="928"/>
      <c r="E164" s="929"/>
      <c r="F164" s="857"/>
      <c r="G164" s="858"/>
      <c r="H164" s="859"/>
      <c r="I164" s="873"/>
      <c r="J164" s="875"/>
      <c r="K164" s="873"/>
      <c r="L164" s="874"/>
      <c r="M164" s="875"/>
      <c r="N164" s="876" t="s">
        <v>314</v>
      </c>
      <c r="O164" s="877"/>
      <c r="P164" s="877"/>
      <c r="Q164" s="877"/>
      <c r="R164" s="878"/>
      <c r="S164" s="453" t="str">
        <f>+'CRITERIOS DE CARATULA'!$B$3</f>
        <v>US$</v>
      </c>
      <c r="T164" s="458">
        <v>150</v>
      </c>
      <c r="U164" s="874"/>
      <c r="V164" s="874"/>
      <c r="W164" s="874"/>
      <c r="X164" s="875"/>
    </row>
    <row r="165" spans="1:24" s="450" customFormat="1" x14ac:dyDescent="0.3">
      <c r="A165" s="980"/>
      <c r="B165" s="926"/>
      <c r="C165" s="927"/>
      <c r="D165" s="928"/>
      <c r="E165" s="929"/>
      <c r="F165" s="857"/>
      <c r="G165" s="858"/>
      <c r="H165" s="859"/>
      <c r="I165" s="873"/>
      <c r="J165" s="875"/>
      <c r="K165" s="873"/>
      <c r="L165" s="874"/>
      <c r="M165" s="875"/>
      <c r="N165" s="860"/>
      <c r="O165" s="861"/>
      <c r="P165" s="861"/>
      <c r="Q165" s="861"/>
      <c r="R165" s="862"/>
      <c r="S165" s="860"/>
      <c r="T165" s="862"/>
      <c r="U165" s="874"/>
      <c r="V165" s="874"/>
      <c r="W165" s="874"/>
      <c r="X165" s="875"/>
    </row>
    <row r="166" spans="1:24" s="450" customFormat="1" x14ac:dyDescent="0.3">
      <c r="A166" s="980"/>
      <c r="B166" s="926"/>
      <c r="C166" s="927"/>
      <c r="D166" s="928"/>
      <c r="E166" s="929"/>
      <c r="F166" s="857"/>
      <c r="G166" s="858"/>
      <c r="H166" s="859"/>
      <c r="I166" s="873"/>
      <c r="J166" s="875"/>
      <c r="K166" s="873"/>
      <c r="L166" s="874"/>
      <c r="M166" s="875"/>
      <c r="N166" s="453" t="s">
        <v>303</v>
      </c>
      <c r="O166" s="459" t="s">
        <v>311</v>
      </c>
      <c r="P166" s="455">
        <f>+IF(N166=$N$60,(R166-$P$60),(R166-$R$60))</f>
        <v>6.5000000000000002E-2</v>
      </c>
      <c r="Q166" s="456" t="s">
        <v>312</v>
      </c>
      <c r="R166" s="457">
        <v>0.1</v>
      </c>
      <c r="S166" s="860"/>
      <c r="T166" s="862"/>
      <c r="U166" s="874"/>
      <c r="V166" s="874"/>
      <c r="W166" s="874"/>
      <c r="X166" s="875"/>
    </row>
    <row r="167" spans="1:24" s="450" customFormat="1" x14ac:dyDescent="0.3">
      <c r="A167" s="980"/>
      <c r="B167" s="926"/>
      <c r="C167" s="927"/>
      <c r="D167" s="928"/>
      <c r="E167" s="929"/>
      <c r="F167" s="857"/>
      <c r="G167" s="858"/>
      <c r="H167" s="859"/>
      <c r="I167" s="860"/>
      <c r="J167" s="862"/>
      <c r="K167" s="860"/>
      <c r="L167" s="861"/>
      <c r="M167" s="862"/>
      <c r="N167" s="860"/>
      <c r="O167" s="861"/>
      <c r="P167" s="861"/>
      <c r="Q167" s="861"/>
      <c r="R167" s="861"/>
      <c r="S167" s="860"/>
      <c r="T167" s="862"/>
      <c r="U167" s="861"/>
      <c r="V167" s="861"/>
      <c r="W167" s="861"/>
      <c r="X167" s="862"/>
    </row>
    <row r="168" spans="1:24" s="450" customFormat="1" ht="16.5" customHeight="1" x14ac:dyDescent="0.3">
      <c r="A168" s="980"/>
      <c r="B168" s="926"/>
      <c r="C168" s="927"/>
      <c r="D168" s="928"/>
      <c r="E168" s="929"/>
      <c r="F168" s="870" t="str">
        <f>+IF(F158='CRITERIOS DE CARATULA'!E2,'CRITERIOS DE CARATULA'!E4,"")</f>
        <v>Propuesto:</v>
      </c>
      <c r="G168" s="871"/>
      <c r="H168" s="872"/>
      <c r="I168" s="870" t="str">
        <f>+IF(I158='CRITERIOS DE CARATULA'!E2,'CRITERIOS DE CARATULA'!E4,"")</f>
        <v>Propuesto:</v>
      </c>
      <c r="J168" s="872"/>
      <c r="K168" s="870" t="str">
        <f>+IF(K158='CRITERIOS DE CARATULA'!E2,'CRITERIOS DE CARATULA'!E4,"")</f>
        <v>Propuesto:</v>
      </c>
      <c r="L168" s="871"/>
      <c r="M168" s="872"/>
      <c r="N168" s="870" t="str">
        <f>+IF(N158='CRITERIOS DE CARATULA'!E2,'CRITERIOS DE CARATULA'!E4,"")</f>
        <v>Propuesto:</v>
      </c>
      <c r="O168" s="871"/>
      <c r="P168" s="871"/>
      <c r="Q168" s="871"/>
      <c r="R168" s="871"/>
      <c r="S168" s="870" t="str">
        <f>+IF(S158='CRITERIOS DE CARATULA'!E2,'CRITERIOS DE CARATULA'!E4,"")</f>
        <v>Propuesto:</v>
      </c>
      <c r="T168" s="872"/>
      <c r="U168" s="871" t="str">
        <f>+IF(U158='CRITERIOS DE CARATULA'!E2,'CRITERIOS DE CARATULA'!E4,"")</f>
        <v>Propuesto:</v>
      </c>
      <c r="V168" s="871"/>
      <c r="W168" s="871"/>
      <c r="X168" s="872"/>
    </row>
    <row r="169" spans="1:24" s="450" customFormat="1" ht="16.5" customHeight="1" x14ac:dyDescent="0.3">
      <c r="A169" s="980"/>
      <c r="B169" s="926"/>
      <c r="C169" s="927"/>
      <c r="D169" s="928"/>
      <c r="E169" s="929"/>
      <c r="F169" s="867"/>
      <c r="G169" s="868"/>
      <c r="H169" s="869"/>
      <c r="I169" s="860"/>
      <c r="J169" s="862"/>
      <c r="K169" s="860"/>
      <c r="L169" s="861"/>
      <c r="M169" s="862"/>
      <c r="N169" s="860"/>
      <c r="O169" s="861"/>
      <c r="P169" s="861"/>
      <c r="Q169" s="861"/>
      <c r="R169" s="861"/>
      <c r="S169" s="860"/>
      <c r="T169" s="862"/>
      <c r="U169" s="861"/>
      <c r="V169" s="861"/>
      <c r="W169" s="861"/>
      <c r="X169" s="862"/>
    </row>
    <row r="170" spans="1:24" s="450" customFormat="1" ht="16.5" customHeight="1" x14ac:dyDescent="0.3">
      <c r="A170" s="980"/>
      <c r="B170" s="926"/>
      <c r="C170" s="927"/>
      <c r="D170" s="928"/>
      <c r="E170" s="929"/>
      <c r="F170" s="451" t="s">
        <v>281</v>
      </c>
      <c r="G170" s="953">
        <v>0</v>
      </c>
      <c r="H170" s="954"/>
      <c r="I170" s="873"/>
      <c r="J170" s="875"/>
      <c r="K170" s="873" t="s">
        <v>337</v>
      </c>
      <c r="L170" s="874"/>
      <c r="M170" s="875"/>
      <c r="N170" s="876" t="s">
        <v>309</v>
      </c>
      <c r="O170" s="877"/>
      <c r="P170" s="877"/>
      <c r="Q170" s="877"/>
      <c r="R170" s="878"/>
      <c r="S170" s="860" t="s">
        <v>338</v>
      </c>
      <c r="T170" s="862"/>
      <c r="U170" s="874"/>
      <c r="V170" s="874"/>
      <c r="W170" s="874"/>
      <c r="X170" s="875"/>
    </row>
    <row r="171" spans="1:24" s="450" customFormat="1" ht="16.5" customHeight="1" x14ac:dyDescent="0.3">
      <c r="A171" s="980"/>
      <c r="B171" s="926"/>
      <c r="C171" s="927"/>
      <c r="D171" s="928"/>
      <c r="E171" s="929"/>
      <c r="F171" s="857"/>
      <c r="G171" s="858"/>
      <c r="H171" s="859"/>
      <c r="I171" s="873"/>
      <c r="J171" s="875"/>
      <c r="K171" s="873"/>
      <c r="L171" s="874"/>
      <c r="M171" s="875"/>
      <c r="N171" s="860"/>
      <c r="O171" s="861"/>
      <c r="P171" s="861"/>
      <c r="Q171" s="861"/>
      <c r="R171" s="862"/>
      <c r="S171" s="452">
        <v>0.01</v>
      </c>
      <c r="T171" s="464" t="str">
        <f>+'CRITERIOS DE CARATULA'!$F$2</f>
        <v>anual</v>
      </c>
      <c r="U171" s="874"/>
      <c r="V171" s="874"/>
      <c r="W171" s="874"/>
      <c r="X171" s="875"/>
    </row>
    <row r="172" spans="1:24" s="450" customFormat="1" ht="16.5" customHeight="1" x14ac:dyDescent="0.3">
      <c r="A172" s="980"/>
      <c r="B172" s="926"/>
      <c r="C172" s="927"/>
      <c r="D172" s="928"/>
      <c r="E172" s="929"/>
      <c r="F172" s="857"/>
      <c r="G172" s="858"/>
      <c r="H172" s="859"/>
      <c r="I172" s="873"/>
      <c r="J172" s="875"/>
      <c r="K172" s="873"/>
      <c r="L172" s="874"/>
      <c r="M172" s="875"/>
      <c r="N172" s="453" t="s">
        <v>302</v>
      </c>
      <c r="O172" s="454" t="s">
        <v>311</v>
      </c>
      <c r="P172" s="455">
        <f>+IF(N172=$N$60,(R172-$P$60),(R172-$R$60))</f>
        <v>0.11250000000000002</v>
      </c>
      <c r="Q172" s="456" t="s">
        <v>312</v>
      </c>
      <c r="R172" s="457">
        <v>0.17</v>
      </c>
      <c r="S172" s="860"/>
      <c r="T172" s="862"/>
      <c r="U172" s="874"/>
      <c r="V172" s="874"/>
      <c r="W172" s="874"/>
      <c r="X172" s="875"/>
    </row>
    <row r="173" spans="1:24" s="450" customFormat="1" ht="16.5" customHeight="1" x14ac:dyDescent="0.3">
      <c r="A173" s="980"/>
      <c r="B173" s="926"/>
      <c r="C173" s="927"/>
      <c r="D173" s="928"/>
      <c r="E173" s="929"/>
      <c r="F173" s="857"/>
      <c r="G173" s="858"/>
      <c r="H173" s="859"/>
      <c r="I173" s="873"/>
      <c r="J173" s="875"/>
      <c r="K173" s="873"/>
      <c r="L173" s="874"/>
      <c r="M173" s="875"/>
      <c r="N173" s="860"/>
      <c r="O173" s="861"/>
      <c r="P173" s="861"/>
      <c r="Q173" s="861"/>
      <c r="R173" s="862"/>
      <c r="S173" s="860" t="s">
        <v>313</v>
      </c>
      <c r="T173" s="862"/>
      <c r="U173" s="874"/>
      <c r="V173" s="874"/>
      <c r="W173" s="874"/>
      <c r="X173" s="875"/>
    </row>
    <row r="174" spans="1:24" s="450" customFormat="1" ht="16.5" customHeight="1" x14ac:dyDescent="0.3">
      <c r="A174" s="980"/>
      <c r="B174" s="926"/>
      <c r="C174" s="927"/>
      <c r="D174" s="928"/>
      <c r="E174" s="929"/>
      <c r="F174" s="857"/>
      <c r="G174" s="858"/>
      <c r="H174" s="859"/>
      <c r="I174" s="873"/>
      <c r="J174" s="875"/>
      <c r="K174" s="873"/>
      <c r="L174" s="874"/>
      <c r="M174" s="875"/>
      <c r="N174" s="876" t="s">
        <v>314</v>
      </c>
      <c r="O174" s="877"/>
      <c r="P174" s="877"/>
      <c r="Q174" s="877"/>
      <c r="R174" s="878"/>
      <c r="S174" s="453" t="str">
        <f>+'CRITERIOS DE CARATULA'!$B$3</f>
        <v>US$</v>
      </c>
      <c r="T174" s="458">
        <v>150</v>
      </c>
      <c r="U174" s="874"/>
      <c r="V174" s="874"/>
      <c r="W174" s="874"/>
      <c r="X174" s="875"/>
    </row>
    <row r="175" spans="1:24" s="450" customFormat="1" ht="16.5" customHeight="1" x14ac:dyDescent="0.3">
      <c r="A175" s="980"/>
      <c r="B175" s="926"/>
      <c r="C175" s="927"/>
      <c r="D175" s="928"/>
      <c r="E175" s="929"/>
      <c r="F175" s="857"/>
      <c r="G175" s="858"/>
      <c r="H175" s="859"/>
      <c r="I175" s="873"/>
      <c r="J175" s="875"/>
      <c r="K175" s="873"/>
      <c r="L175" s="874"/>
      <c r="M175" s="875"/>
      <c r="N175" s="860"/>
      <c r="O175" s="861"/>
      <c r="P175" s="861"/>
      <c r="Q175" s="861"/>
      <c r="R175" s="862"/>
      <c r="S175" s="860"/>
      <c r="T175" s="862"/>
      <c r="U175" s="874"/>
      <c r="V175" s="874"/>
      <c r="W175" s="874"/>
      <c r="X175" s="875"/>
    </row>
    <row r="176" spans="1:24" s="450" customFormat="1" ht="16.5" customHeight="1" x14ac:dyDescent="0.3">
      <c r="A176" s="980"/>
      <c r="B176" s="926"/>
      <c r="C176" s="927"/>
      <c r="D176" s="928"/>
      <c r="E176" s="929"/>
      <c r="F176" s="857"/>
      <c r="G176" s="858"/>
      <c r="H176" s="859"/>
      <c r="I176" s="873"/>
      <c r="J176" s="875"/>
      <c r="K176" s="873"/>
      <c r="L176" s="874"/>
      <c r="M176" s="875"/>
      <c r="N176" s="453" t="s">
        <v>303</v>
      </c>
      <c r="O176" s="459" t="s">
        <v>311</v>
      </c>
      <c r="P176" s="455">
        <f>+IF(N176=$N$60,(R176-$P$60),(R176-$R$60))</f>
        <v>6.5000000000000002E-2</v>
      </c>
      <c r="Q176" s="456" t="s">
        <v>312</v>
      </c>
      <c r="R176" s="457">
        <v>0.1</v>
      </c>
      <c r="S176" s="860"/>
      <c r="T176" s="862"/>
      <c r="U176" s="874"/>
      <c r="V176" s="874"/>
      <c r="W176" s="874"/>
      <c r="X176" s="875"/>
    </row>
    <row r="177" spans="1:24" s="450" customFormat="1" ht="16.5" customHeight="1" x14ac:dyDescent="0.3">
      <c r="A177" s="474"/>
      <c r="B177" s="465"/>
      <c r="C177" s="958"/>
      <c r="D177" s="959"/>
      <c r="E177" s="960"/>
      <c r="F177" s="964"/>
      <c r="G177" s="965"/>
      <c r="H177" s="966"/>
      <c r="I177" s="952"/>
      <c r="J177" s="951"/>
      <c r="K177" s="967"/>
      <c r="L177" s="968"/>
      <c r="M177" s="969"/>
      <c r="N177" s="952"/>
      <c r="O177" s="950"/>
      <c r="P177" s="950"/>
      <c r="Q177" s="950"/>
      <c r="R177" s="950"/>
      <c r="S177" s="952"/>
      <c r="T177" s="951"/>
      <c r="U177" s="950"/>
      <c r="V177" s="950"/>
      <c r="W177" s="950"/>
      <c r="X177" s="951"/>
    </row>
    <row r="178" spans="1:24" s="450" customFormat="1" x14ac:dyDescent="0.3">
      <c r="A178" s="448"/>
      <c r="B178" s="462"/>
      <c r="C178" s="881"/>
      <c r="D178" s="892"/>
      <c r="E178" s="882"/>
      <c r="F178" s="881"/>
      <c r="G178" s="892"/>
      <c r="H178" s="882"/>
      <c r="I178" s="881"/>
      <c r="J178" s="882"/>
      <c r="K178" s="881"/>
      <c r="L178" s="892"/>
      <c r="M178" s="882"/>
      <c r="N178" s="881"/>
      <c r="O178" s="892"/>
      <c r="P178" s="892"/>
      <c r="Q178" s="892"/>
      <c r="R178" s="882"/>
      <c r="S178" s="881"/>
      <c r="T178" s="882"/>
      <c r="U178" s="881"/>
      <c r="V178" s="892"/>
      <c r="W178" s="892"/>
      <c r="X178" s="882"/>
    </row>
    <row r="179" spans="1:24" s="469" customFormat="1" x14ac:dyDescent="0.3">
      <c r="A179" s="980">
        <v>1</v>
      </c>
      <c r="B179" s="926" t="s">
        <v>2044</v>
      </c>
      <c r="C179" s="927" t="s">
        <v>339</v>
      </c>
      <c r="D179" s="928"/>
      <c r="E179" s="929"/>
      <c r="F179" s="889" t="s">
        <v>306</v>
      </c>
      <c r="G179" s="891"/>
      <c r="H179" s="890"/>
      <c r="I179" s="889" t="s">
        <v>306</v>
      </c>
      <c r="J179" s="890"/>
      <c r="K179" s="889" t="s">
        <v>306</v>
      </c>
      <c r="L179" s="891"/>
      <c r="M179" s="890"/>
      <c r="N179" s="889" t="s">
        <v>306</v>
      </c>
      <c r="O179" s="891"/>
      <c r="P179" s="891"/>
      <c r="Q179" s="891"/>
      <c r="R179" s="891"/>
      <c r="S179" s="889" t="s">
        <v>306</v>
      </c>
      <c r="T179" s="890"/>
      <c r="U179" s="891" t="s">
        <v>306</v>
      </c>
      <c r="V179" s="891"/>
      <c r="W179" s="891"/>
      <c r="X179" s="890"/>
    </row>
    <row r="180" spans="1:24" s="469" customFormat="1" x14ac:dyDescent="0.3">
      <c r="A180" s="980"/>
      <c r="B180" s="926"/>
      <c r="C180" s="927"/>
      <c r="D180" s="928"/>
      <c r="E180" s="929"/>
      <c r="F180" s="860"/>
      <c r="G180" s="861"/>
      <c r="H180" s="862"/>
      <c r="I180" s="860"/>
      <c r="J180" s="862"/>
      <c r="K180" s="973"/>
      <c r="L180" s="975"/>
      <c r="M180" s="974"/>
      <c r="N180" s="860"/>
      <c r="O180" s="861"/>
      <c r="P180" s="861"/>
      <c r="Q180" s="861"/>
      <c r="R180" s="862"/>
      <c r="S180" s="860"/>
      <c r="T180" s="862"/>
      <c r="U180" s="867"/>
      <c r="V180" s="868"/>
      <c r="W180" s="868"/>
      <c r="X180" s="869"/>
    </row>
    <row r="181" spans="1:24" s="469" customFormat="1" x14ac:dyDescent="0.3">
      <c r="A181" s="980"/>
      <c r="B181" s="926"/>
      <c r="C181" s="927"/>
      <c r="D181" s="928"/>
      <c r="E181" s="929"/>
      <c r="F181" s="451" t="s">
        <v>281</v>
      </c>
      <c r="G181" s="953">
        <v>0</v>
      </c>
      <c r="H181" s="954"/>
      <c r="I181" s="873" t="s">
        <v>340</v>
      </c>
      <c r="J181" s="875"/>
      <c r="K181" s="873" t="s">
        <v>341</v>
      </c>
      <c r="L181" s="874"/>
      <c r="M181" s="875"/>
      <c r="N181" s="876" t="s">
        <v>309</v>
      </c>
      <c r="O181" s="877"/>
      <c r="P181" s="877"/>
      <c r="Q181" s="877"/>
      <c r="R181" s="878"/>
      <c r="S181" s="452">
        <v>0.01</v>
      </c>
      <c r="T181" s="464" t="str">
        <f>+'CRITERIOS DE CARATULA'!$F$2</f>
        <v>anual</v>
      </c>
      <c r="U181" s="873"/>
      <c r="V181" s="874"/>
      <c r="W181" s="874"/>
      <c r="X181" s="875"/>
    </row>
    <row r="182" spans="1:24" s="469" customFormat="1" x14ac:dyDescent="0.3">
      <c r="A182" s="980"/>
      <c r="B182" s="926"/>
      <c r="C182" s="927"/>
      <c r="D182" s="928"/>
      <c r="E182" s="929"/>
      <c r="F182" s="860"/>
      <c r="G182" s="861"/>
      <c r="H182" s="862"/>
      <c r="I182" s="873"/>
      <c r="J182" s="875"/>
      <c r="K182" s="873"/>
      <c r="L182" s="874"/>
      <c r="M182" s="875"/>
      <c r="N182" s="860"/>
      <c r="O182" s="861"/>
      <c r="P182" s="861"/>
      <c r="Q182" s="861"/>
      <c r="R182" s="862"/>
      <c r="S182" s="471"/>
      <c r="T182" s="472"/>
      <c r="U182" s="873"/>
      <c r="V182" s="874"/>
      <c r="W182" s="874"/>
      <c r="X182" s="875"/>
    </row>
    <row r="183" spans="1:24" s="469" customFormat="1" x14ac:dyDescent="0.3">
      <c r="A183" s="980"/>
      <c r="B183" s="926"/>
      <c r="C183" s="927"/>
      <c r="D183" s="928"/>
      <c r="E183" s="929"/>
      <c r="F183" s="860"/>
      <c r="G183" s="861"/>
      <c r="H183" s="862"/>
      <c r="I183" s="873"/>
      <c r="J183" s="875"/>
      <c r="K183" s="873"/>
      <c r="L183" s="874"/>
      <c r="M183" s="875"/>
      <c r="N183" s="453" t="s">
        <v>302</v>
      </c>
      <c r="O183" s="454" t="s">
        <v>311</v>
      </c>
      <c r="P183" s="455">
        <f>+IF(N183=$N$60,(R183-$P$60),(R183-$R$60))</f>
        <v>0.11250000000000002</v>
      </c>
      <c r="Q183" s="456" t="s">
        <v>312</v>
      </c>
      <c r="R183" s="457">
        <v>0.17</v>
      </c>
      <c r="S183" s="860" t="s">
        <v>338</v>
      </c>
      <c r="T183" s="862"/>
      <c r="U183" s="873"/>
      <c r="V183" s="874"/>
      <c r="W183" s="874"/>
      <c r="X183" s="875"/>
    </row>
    <row r="184" spans="1:24" s="469" customFormat="1" x14ac:dyDescent="0.3">
      <c r="A184" s="980"/>
      <c r="B184" s="926"/>
      <c r="C184" s="927"/>
      <c r="D184" s="928"/>
      <c r="E184" s="929"/>
      <c r="F184" s="860"/>
      <c r="G184" s="861"/>
      <c r="H184" s="862"/>
      <c r="I184" s="873"/>
      <c r="J184" s="875"/>
      <c r="K184" s="873"/>
      <c r="L184" s="874"/>
      <c r="M184" s="875"/>
      <c r="N184" s="860"/>
      <c r="O184" s="861"/>
      <c r="P184" s="861"/>
      <c r="Q184" s="861"/>
      <c r="R184" s="862"/>
      <c r="S184" s="452">
        <v>0.01</v>
      </c>
      <c r="T184" s="464" t="str">
        <f>+'CRITERIOS DE CARATULA'!$F$2</f>
        <v>anual</v>
      </c>
      <c r="U184" s="873"/>
      <c r="V184" s="874"/>
      <c r="W184" s="874"/>
      <c r="X184" s="875"/>
    </row>
    <row r="185" spans="1:24" s="469" customFormat="1" x14ac:dyDescent="0.3">
      <c r="A185" s="980"/>
      <c r="B185" s="926"/>
      <c r="C185" s="927"/>
      <c r="D185" s="928"/>
      <c r="E185" s="929"/>
      <c r="F185" s="860"/>
      <c r="G185" s="861"/>
      <c r="H185" s="862"/>
      <c r="I185" s="873"/>
      <c r="J185" s="875"/>
      <c r="K185" s="873"/>
      <c r="L185" s="874"/>
      <c r="M185" s="875"/>
      <c r="N185" s="876" t="s">
        <v>314</v>
      </c>
      <c r="O185" s="877"/>
      <c r="P185" s="877"/>
      <c r="Q185" s="877"/>
      <c r="R185" s="878"/>
      <c r="S185" s="860"/>
      <c r="T185" s="862"/>
      <c r="U185" s="873"/>
      <c r="V185" s="874"/>
      <c r="W185" s="874"/>
      <c r="X185" s="875"/>
    </row>
    <row r="186" spans="1:24" s="469" customFormat="1" x14ac:dyDescent="0.3">
      <c r="A186" s="980"/>
      <c r="B186" s="926"/>
      <c r="C186" s="927"/>
      <c r="D186" s="928"/>
      <c r="E186" s="929"/>
      <c r="F186" s="860"/>
      <c r="G186" s="861"/>
      <c r="H186" s="862"/>
      <c r="I186" s="873"/>
      <c r="J186" s="875"/>
      <c r="K186" s="873"/>
      <c r="L186" s="874"/>
      <c r="M186" s="875"/>
      <c r="N186" s="860"/>
      <c r="O186" s="861"/>
      <c r="P186" s="861"/>
      <c r="Q186" s="861"/>
      <c r="R186" s="862"/>
      <c r="S186" s="860" t="s">
        <v>313</v>
      </c>
      <c r="T186" s="862"/>
      <c r="U186" s="873"/>
      <c r="V186" s="874"/>
      <c r="W186" s="874"/>
      <c r="X186" s="875"/>
    </row>
    <row r="187" spans="1:24" s="469" customFormat="1" x14ac:dyDescent="0.3">
      <c r="A187" s="980"/>
      <c r="B187" s="926"/>
      <c r="C187" s="927"/>
      <c r="D187" s="928"/>
      <c r="E187" s="929"/>
      <c r="F187" s="860"/>
      <c r="G187" s="861"/>
      <c r="H187" s="862"/>
      <c r="I187" s="873"/>
      <c r="J187" s="875"/>
      <c r="K187" s="873"/>
      <c r="L187" s="874"/>
      <c r="M187" s="875"/>
      <c r="N187" s="453" t="s">
        <v>303</v>
      </c>
      <c r="O187" s="459" t="s">
        <v>311</v>
      </c>
      <c r="P187" s="455">
        <f>+IF(N187=$N$60,(R187-$P$60),(R187-$R$60))</f>
        <v>6.5000000000000002E-2</v>
      </c>
      <c r="Q187" s="456" t="s">
        <v>312</v>
      </c>
      <c r="R187" s="457">
        <v>0.1</v>
      </c>
      <c r="S187" s="453" t="str">
        <f>+'CRITERIOS DE CARATULA'!$B$3</f>
        <v>US$</v>
      </c>
      <c r="T187" s="458">
        <v>150</v>
      </c>
      <c r="U187" s="873"/>
      <c r="V187" s="874"/>
      <c r="W187" s="874"/>
      <c r="X187" s="875"/>
    </row>
    <row r="188" spans="1:24" s="469" customFormat="1" x14ac:dyDescent="0.3">
      <c r="A188" s="980"/>
      <c r="B188" s="926"/>
      <c r="C188" s="927"/>
      <c r="D188" s="928"/>
      <c r="E188" s="929"/>
      <c r="F188" s="860"/>
      <c r="G188" s="861"/>
      <c r="H188" s="862"/>
      <c r="I188" s="873"/>
      <c r="J188" s="875"/>
      <c r="K188" s="873"/>
      <c r="L188" s="874"/>
      <c r="M188" s="875"/>
      <c r="N188" s="860"/>
      <c r="O188" s="861"/>
      <c r="P188" s="861"/>
      <c r="Q188" s="861"/>
      <c r="R188" s="862"/>
      <c r="S188" s="973"/>
      <c r="T188" s="974"/>
      <c r="U188" s="873"/>
      <c r="V188" s="874"/>
      <c r="W188" s="874"/>
      <c r="X188" s="875"/>
    </row>
    <row r="189" spans="1:24" s="469" customFormat="1" x14ac:dyDescent="0.3">
      <c r="A189" s="980"/>
      <c r="B189" s="926"/>
      <c r="C189" s="927"/>
      <c r="D189" s="928"/>
      <c r="E189" s="929"/>
      <c r="F189" s="860"/>
      <c r="G189" s="861"/>
      <c r="H189" s="862"/>
      <c r="I189" s="873"/>
      <c r="J189" s="875"/>
      <c r="K189" s="873"/>
      <c r="L189" s="874"/>
      <c r="M189" s="875"/>
      <c r="N189" s="860"/>
      <c r="O189" s="861"/>
      <c r="P189" s="861"/>
      <c r="Q189" s="861"/>
      <c r="R189" s="862"/>
      <c r="S189" s="973"/>
      <c r="T189" s="974"/>
      <c r="U189" s="873"/>
      <c r="V189" s="874"/>
      <c r="W189" s="874"/>
      <c r="X189" s="875"/>
    </row>
    <row r="190" spans="1:24" s="469" customFormat="1" x14ac:dyDescent="0.3">
      <c r="A190" s="980"/>
      <c r="B190" s="926"/>
      <c r="C190" s="927"/>
      <c r="D190" s="928"/>
      <c r="E190" s="929"/>
      <c r="F190" s="860"/>
      <c r="G190" s="861"/>
      <c r="H190" s="862"/>
      <c r="I190" s="860"/>
      <c r="J190" s="862"/>
      <c r="K190" s="973"/>
      <c r="L190" s="975"/>
      <c r="M190" s="974"/>
      <c r="N190" s="860"/>
      <c r="O190" s="861"/>
      <c r="P190" s="861"/>
      <c r="Q190" s="861"/>
      <c r="R190" s="862"/>
      <c r="S190" s="973"/>
      <c r="T190" s="974"/>
      <c r="U190" s="867"/>
      <c r="V190" s="868"/>
      <c r="W190" s="868"/>
      <c r="X190" s="869"/>
    </row>
    <row r="191" spans="1:24" s="469" customFormat="1" x14ac:dyDescent="0.3">
      <c r="A191" s="980"/>
      <c r="B191" s="926"/>
      <c r="C191" s="927"/>
      <c r="D191" s="928"/>
      <c r="E191" s="929"/>
      <c r="F191" s="870" t="str">
        <f>+IF(F179='CRITERIOS DE CARATULA'!E2,'CRITERIOS DE CARATULA'!E4,"")</f>
        <v>Propuesto:</v>
      </c>
      <c r="G191" s="871"/>
      <c r="H191" s="872"/>
      <c r="I191" s="870" t="str">
        <f>+IF(I179='CRITERIOS DE CARATULA'!E2,'CRITERIOS DE CARATULA'!E4,"")</f>
        <v>Propuesto:</v>
      </c>
      <c r="J191" s="872"/>
      <c r="K191" s="870" t="str">
        <f>+IF(K179='CRITERIOS DE CARATULA'!E2,'CRITERIOS DE CARATULA'!E4,"")</f>
        <v>Propuesto:</v>
      </c>
      <c r="L191" s="871"/>
      <c r="M191" s="872"/>
      <c r="N191" s="870" t="str">
        <f>+IF(N179='CRITERIOS DE CARATULA'!E2,'CRITERIOS DE CARATULA'!E4,"")</f>
        <v>Propuesto:</v>
      </c>
      <c r="O191" s="871"/>
      <c r="P191" s="871"/>
      <c r="Q191" s="871"/>
      <c r="R191" s="872"/>
      <c r="S191" s="870" t="str">
        <f>+IF(S179='CRITERIOS DE CARATULA'!E2,'CRITERIOS DE CARATULA'!E4,"")</f>
        <v>Propuesto:</v>
      </c>
      <c r="T191" s="872"/>
      <c r="U191" s="870" t="str">
        <f>+IF(U179='CRITERIOS DE CARATULA'!E2,'CRITERIOS DE CARATULA'!E4,"")</f>
        <v>Propuesto:</v>
      </c>
      <c r="V191" s="871"/>
      <c r="W191" s="871"/>
      <c r="X191" s="872"/>
    </row>
    <row r="192" spans="1:24" s="469" customFormat="1" x14ac:dyDescent="0.3">
      <c r="A192" s="980"/>
      <c r="B192" s="926"/>
      <c r="C192" s="927"/>
      <c r="D192" s="928"/>
      <c r="E192" s="929"/>
      <c r="F192" s="860"/>
      <c r="G192" s="861"/>
      <c r="H192" s="862"/>
      <c r="I192" s="860"/>
      <c r="J192" s="862"/>
      <c r="K192" s="973"/>
      <c r="L192" s="975"/>
      <c r="M192" s="974"/>
      <c r="N192" s="860"/>
      <c r="O192" s="861"/>
      <c r="P192" s="861"/>
      <c r="Q192" s="861"/>
      <c r="R192" s="862"/>
      <c r="S192" s="860"/>
      <c r="T192" s="862"/>
      <c r="U192" s="867"/>
      <c r="V192" s="868"/>
      <c r="W192" s="868"/>
      <c r="X192" s="869"/>
    </row>
    <row r="193" spans="1:24" s="469" customFormat="1" x14ac:dyDescent="0.3">
      <c r="A193" s="980"/>
      <c r="B193" s="926"/>
      <c r="C193" s="927"/>
      <c r="D193" s="928"/>
      <c r="E193" s="929"/>
      <c r="F193" s="451" t="s">
        <v>281</v>
      </c>
      <c r="G193" s="953">
        <v>0</v>
      </c>
      <c r="H193" s="954"/>
      <c r="I193" s="873" t="s">
        <v>340</v>
      </c>
      <c r="J193" s="875"/>
      <c r="K193" s="873" t="s">
        <v>341</v>
      </c>
      <c r="L193" s="874"/>
      <c r="M193" s="875"/>
      <c r="N193" s="876" t="s">
        <v>309</v>
      </c>
      <c r="O193" s="877"/>
      <c r="P193" s="877"/>
      <c r="Q193" s="877"/>
      <c r="R193" s="878"/>
      <c r="S193" s="452">
        <v>0.01</v>
      </c>
      <c r="T193" s="464" t="str">
        <f>+'CRITERIOS DE CARATULA'!$F$2</f>
        <v>anual</v>
      </c>
      <c r="U193" s="873"/>
      <c r="V193" s="874"/>
      <c r="W193" s="874"/>
      <c r="X193" s="875"/>
    </row>
    <row r="194" spans="1:24" s="469" customFormat="1" x14ac:dyDescent="0.3">
      <c r="A194" s="980"/>
      <c r="B194" s="926"/>
      <c r="C194" s="927"/>
      <c r="D194" s="928"/>
      <c r="E194" s="929"/>
      <c r="F194" s="973"/>
      <c r="G194" s="975"/>
      <c r="H194" s="974"/>
      <c r="I194" s="873"/>
      <c r="J194" s="875"/>
      <c r="K194" s="873"/>
      <c r="L194" s="874"/>
      <c r="M194" s="875"/>
      <c r="N194" s="860"/>
      <c r="O194" s="861"/>
      <c r="P194" s="861"/>
      <c r="Q194" s="861"/>
      <c r="R194" s="862"/>
      <c r="S194" s="471"/>
      <c r="T194" s="472"/>
      <c r="U194" s="873"/>
      <c r="V194" s="874"/>
      <c r="W194" s="874"/>
      <c r="X194" s="875"/>
    </row>
    <row r="195" spans="1:24" s="469" customFormat="1" x14ac:dyDescent="0.3">
      <c r="A195" s="980"/>
      <c r="B195" s="926"/>
      <c r="C195" s="927"/>
      <c r="D195" s="928"/>
      <c r="E195" s="929"/>
      <c r="F195" s="973"/>
      <c r="G195" s="975"/>
      <c r="H195" s="974"/>
      <c r="I195" s="873"/>
      <c r="J195" s="875"/>
      <c r="K195" s="873"/>
      <c r="L195" s="874"/>
      <c r="M195" s="875"/>
      <c r="N195" s="453" t="s">
        <v>302</v>
      </c>
      <c r="O195" s="454" t="s">
        <v>311</v>
      </c>
      <c r="P195" s="455">
        <f>+IF(N195=$N$60,(R195-$P$60),(R195-$R$60))</f>
        <v>0.11250000000000002</v>
      </c>
      <c r="Q195" s="456" t="s">
        <v>312</v>
      </c>
      <c r="R195" s="457">
        <v>0.17</v>
      </c>
      <c r="S195" s="860" t="s">
        <v>338</v>
      </c>
      <c r="T195" s="862"/>
      <c r="U195" s="873"/>
      <c r="V195" s="874"/>
      <c r="W195" s="874"/>
      <c r="X195" s="875"/>
    </row>
    <row r="196" spans="1:24" s="469" customFormat="1" x14ac:dyDescent="0.3">
      <c r="A196" s="980"/>
      <c r="B196" s="926"/>
      <c r="C196" s="927"/>
      <c r="D196" s="928"/>
      <c r="E196" s="929"/>
      <c r="F196" s="973"/>
      <c r="G196" s="975"/>
      <c r="H196" s="974"/>
      <c r="I196" s="873"/>
      <c r="J196" s="875"/>
      <c r="K196" s="873"/>
      <c r="L196" s="874"/>
      <c r="M196" s="875"/>
      <c r="N196" s="860"/>
      <c r="O196" s="861"/>
      <c r="P196" s="861"/>
      <c r="Q196" s="861"/>
      <c r="R196" s="862"/>
      <c r="S196" s="452">
        <v>0.01</v>
      </c>
      <c r="T196" s="464" t="str">
        <f>+'CRITERIOS DE CARATULA'!$F$2</f>
        <v>anual</v>
      </c>
      <c r="U196" s="873"/>
      <c r="V196" s="874"/>
      <c r="W196" s="874"/>
      <c r="X196" s="875"/>
    </row>
    <row r="197" spans="1:24" s="469" customFormat="1" x14ac:dyDescent="0.3">
      <c r="A197" s="980"/>
      <c r="B197" s="926"/>
      <c r="C197" s="927"/>
      <c r="D197" s="928"/>
      <c r="E197" s="929"/>
      <c r="F197" s="973"/>
      <c r="G197" s="975"/>
      <c r="H197" s="974"/>
      <c r="I197" s="873"/>
      <c r="J197" s="875"/>
      <c r="K197" s="873"/>
      <c r="L197" s="874"/>
      <c r="M197" s="875"/>
      <c r="N197" s="876" t="s">
        <v>314</v>
      </c>
      <c r="O197" s="877"/>
      <c r="P197" s="877"/>
      <c r="Q197" s="877"/>
      <c r="R197" s="878"/>
      <c r="S197" s="860"/>
      <c r="T197" s="862"/>
      <c r="U197" s="873"/>
      <c r="V197" s="874"/>
      <c r="W197" s="874"/>
      <c r="X197" s="875"/>
    </row>
    <row r="198" spans="1:24" s="469" customFormat="1" x14ac:dyDescent="0.3">
      <c r="A198" s="980"/>
      <c r="B198" s="926"/>
      <c r="C198" s="927"/>
      <c r="D198" s="928"/>
      <c r="E198" s="929"/>
      <c r="F198" s="973"/>
      <c r="G198" s="975"/>
      <c r="H198" s="974"/>
      <c r="I198" s="873"/>
      <c r="J198" s="875"/>
      <c r="K198" s="873"/>
      <c r="L198" s="874"/>
      <c r="M198" s="875"/>
      <c r="N198" s="860"/>
      <c r="O198" s="861"/>
      <c r="P198" s="861"/>
      <c r="Q198" s="861"/>
      <c r="R198" s="862"/>
      <c r="S198" s="860" t="s">
        <v>313</v>
      </c>
      <c r="T198" s="862"/>
      <c r="U198" s="873"/>
      <c r="V198" s="874"/>
      <c r="W198" s="874"/>
      <c r="X198" s="875"/>
    </row>
    <row r="199" spans="1:24" s="469" customFormat="1" x14ac:dyDescent="0.3">
      <c r="A199" s="980"/>
      <c r="B199" s="926"/>
      <c r="C199" s="927"/>
      <c r="D199" s="928"/>
      <c r="E199" s="929"/>
      <c r="F199" s="973"/>
      <c r="G199" s="975"/>
      <c r="H199" s="974"/>
      <c r="I199" s="873"/>
      <c r="J199" s="875"/>
      <c r="K199" s="873"/>
      <c r="L199" s="874"/>
      <c r="M199" s="875"/>
      <c r="N199" s="453" t="s">
        <v>303</v>
      </c>
      <c r="O199" s="459" t="s">
        <v>311</v>
      </c>
      <c r="P199" s="455">
        <f>+IF(N199=$N$60,(R199-$P$60),(R199-$R$60))</f>
        <v>6.5000000000000002E-2</v>
      </c>
      <c r="Q199" s="456" t="s">
        <v>312</v>
      </c>
      <c r="R199" s="457">
        <v>0.1</v>
      </c>
      <c r="S199" s="453" t="str">
        <f>+'CRITERIOS DE CARATULA'!$B$3</f>
        <v>US$</v>
      </c>
      <c r="T199" s="458">
        <v>150</v>
      </c>
      <c r="U199" s="873"/>
      <c r="V199" s="874"/>
      <c r="W199" s="874"/>
      <c r="X199" s="875"/>
    </row>
    <row r="200" spans="1:24" s="469" customFormat="1" x14ac:dyDescent="0.3">
      <c r="A200" s="980"/>
      <c r="B200" s="926"/>
      <c r="C200" s="927"/>
      <c r="D200" s="928"/>
      <c r="E200" s="929"/>
      <c r="F200" s="973"/>
      <c r="G200" s="975"/>
      <c r="H200" s="974"/>
      <c r="I200" s="873"/>
      <c r="J200" s="875"/>
      <c r="K200" s="873"/>
      <c r="L200" s="874"/>
      <c r="M200" s="875"/>
      <c r="N200" s="860"/>
      <c r="O200" s="861"/>
      <c r="P200" s="861"/>
      <c r="Q200" s="861"/>
      <c r="R200" s="862"/>
      <c r="S200" s="973"/>
      <c r="T200" s="974"/>
      <c r="U200" s="873"/>
      <c r="V200" s="874"/>
      <c r="W200" s="874"/>
      <c r="X200" s="875"/>
    </row>
    <row r="201" spans="1:24" s="469" customFormat="1" x14ac:dyDescent="0.3">
      <c r="A201" s="980"/>
      <c r="B201" s="926"/>
      <c r="C201" s="927"/>
      <c r="D201" s="928"/>
      <c r="E201" s="929"/>
      <c r="F201" s="973"/>
      <c r="G201" s="975"/>
      <c r="H201" s="974"/>
      <c r="I201" s="873"/>
      <c r="J201" s="875"/>
      <c r="K201" s="873"/>
      <c r="L201" s="874"/>
      <c r="M201" s="875"/>
      <c r="N201" s="860"/>
      <c r="O201" s="861"/>
      <c r="P201" s="861"/>
      <c r="Q201" s="861"/>
      <c r="R201" s="862"/>
      <c r="S201" s="973"/>
      <c r="T201" s="974"/>
      <c r="U201" s="873"/>
      <c r="V201" s="874"/>
      <c r="W201" s="874"/>
      <c r="X201" s="875"/>
    </row>
    <row r="202" spans="1:24" s="469" customFormat="1" x14ac:dyDescent="0.3">
      <c r="A202" s="460"/>
      <c r="B202" s="475"/>
      <c r="C202" s="952"/>
      <c r="D202" s="950"/>
      <c r="E202" s="951"/>
      <c r="F202" s="952"/>
      <c r="G202" s="950"/>
      <c r="H202" s="951"/>
      <c r="I202" s="952"/>
      <c r="J202" s="951"/>
      <c r="K202" s="976"/>
      <c r="L202" s="977"/>
      <c r="M202" s="978"/>
      <c r="N202" s="952"/>
      <c r="O202" s="950"/>
      <c r="P202" s="950"/>
      <c r="Q202" s="950"/>
      <c r="R202" s="951"/>
      <c r="S202" s="952"/>
      <c r="T202" s="951"/>
      <c r="U202" s="967"/>
      <c r="V202" s="968"/>
      <c r="W202" s="968"/>
      <c r="X202" s="969"/>
    </row>
    <row r="203" spans="1:24" s="450" customFormat="1" x14ac:dyDescent="0.3">
      <c r="A203" s="448"/>
      <c r="B203" s="462"/>
      <c r="C203" s="881"/>
      <c r="D203" s="892"/>
      <c r="E203" s="882"/>
      <c r="F203" s="881"/>
      <c r="G203" s="892"/>
      <c r="H203" s="882"/>
      <c r="I203" s="881"/>
      <c r="J203" s="882"/>
      <c r="K203" s="881"/>
      <c r="L203" s="892"/>
      <c r="M203" s="882"/>
      <c r="N203" s="881"/>
      <c r="O203" s="892"/>
      <c r="P203" s="892"/>
      <c r="Q203" s="892"/>
      <c r="R203" s="882"/>
      <c r="S203" s="881"/>
      <c r="T203" s="882"/>
      <c r="U203" s="881"/>
      <c r="V203" s="892"/>
      <c r="W203" s="892"/>
      <c r="X203" s="882"/>
    </row>
    <row r="204" spans="1:24" s="469" customFormat="1" x14ac:dyDescent="0.3">
      <c r="A204" s="980">
        <v>2</v>
      </c>
      <c r="B204" s="926" t="s">
        <v>2103</v>
      </c>
      <c r="C204" s="927" t="s">
        <v>342</v>
      </c>
      <c r="D204" s="928"/>
      <c r="E204" s="929"/>
      <c r="F204" s="870" t="s">
        <v>343</v>
      </c>
      <c r="G204" s="871"/>
      <c r="H204" s="872"/>
      <c r="I204" s="870" t="s">
        <v>343</v>
      </c>
      <c r="J204" s="872"/>
      <c r="K204" s="870" t="s">
        <v>343</v>
      </c>
      <c r="L204" s="871"/>
      <c r="M204" s="872"/>
      <c r="N204" s="870" t="s">
        <v>343</v>
      </c>
      <c r="O204" s="871"/>
      <c r="P204" s="871"/>
      <c r="Q204" s="871"/>
      <c r="R204" s="872"/>
      <c r="S204" s="870" t="s">
        <v>343</v>
      </c>
      <c r="T204" s="872"/>
      <c r="U204" s="870" t="s">
        <v>343</v>
      </c>
      <c r="V204" s="871"/>
      <c r="W204" s="871"/>
      <c r="X204" s="872"/>
    </row>
    <row r="205" spans="1:24" s="469" customFormat="1" x14ac:dyDescent="0.3">
      <c r="A205" s="980"/>
      <c r="B205" s="926"/>
      <c r="C205" s="927"/>
      <c r="D205" s="928"/>
      <c r="E205" s="929"/>
      <c r="F205" s="860"/>
      <c r="G205" s="861"/>
      <c r="H205" s="862"/>
      <c r="I205" s="860"/>
      <c r="J205" s="862"/>
      <c r="K205" s="973"/>
      <c r="L205" s="975"/>
      <c r="M205" s="974"/>
      <c r="N205" s="860"/>
      <c r="O205" s="861"/>
      <c r="P205" s="861"/>
      <c r="Q205" s="861"/>
      <c r="R205" s="862"/>
      <c r="S205" s="860"/>
      <c r="T205" s="862"/>
      <c r="U205" s="867"/>
      <c r="V205" s="868"/>
      <c r="W205" s="868"/>
      <c r="X205" s="869"/>
    </row>
    <row r="206" spans="1:24" s="469" customFormat="1" ht="16.5" customHeight="1" x14ac:dyDescent="0.3">
      <c r="A206" s="980"/>
      <c r="B206" s="926"/>
      <c r="C206" s="927"/>
      <c r="D206" s="928"/>
      <c r="E206" s="929"/>
      <c r="F206" s="451" t="s">
        <v>281</v>
      </c>
      <c r="G206" s="953">
        <v>0</v>
      </c>
      <c r="H206" s="954"/>
      <c r="I206" s="873" t="s">
        <v>344</v>
      </c>
      <c r="J206" s="875"/>
      <c r="K206" s="873" t="s">
        <v>345</v>
      </c>
      <c r="L206" s="874"/>
      <c r="M206" s="875"/>
      <c r="N206" s="876" t="s">
        <v>309</v>
      </c>
      <c r="O206" s="877"/>
      <c r="P206" s="877"/>
      <c r="Q206" s="877"/>
      <c r="R206" s="878"/>
      <c r="S206" s="470">
        <v>0.01</v>
      </c>
      <c r="T206" s="446" t="s">
        <v>316</v>
      </c>
      <c r="U206" s="873"/>
      <c r="V206" s="874"/>
      <c r="W206" s="874"/>
      <c r="X206" s="875"/>
    </row>
    <row r="207" spans="1:24" s="469" customFormat="1" x14ac:dyDescent="0.3">
      <c r="A207" s="980"/>
      <c r="B207" s="444"/>
      <c r="C207" s="927"/>
      <c r="D207" s="928"/>
      <c r="E207" s="929"/>
      <c r="F207" s="860"/>
      <c r="G207" s="861"/>
      <c r="H207" s="862"/>
      <c r="I207" s="860"/>
      <c r="J207" s="862"/>
      <c r="K207" s="873"/>
      <c r="L207" s="874"/>
      <c r="M207" s="875"/>
      <c r="N207" s="860"/>
      <c r="O207" s="861"/>
      <c r="P207" s="861"/>
      <c r="Q207" s="861"/>
      <c r="R207" s="862"/>
      <c r="S207" s="860"/>
      <c r="T207" s="862"/>
      <c r="U207" s="873"/>
      <c r="V207" s="874"/>
      <c r="W207" s="874"/>
      <c r="X207" s="875"/>
    </row>
    <row r="208" spans="1:24" s="469" customFormat="1" x14ac:dyDescent="0.3">
      <c r="A208" s="980"/>
      <c r="B208" s="476" t="s">
        <v>346</v>
      </c>
      <c r="C208" s="927"/>
      <c r="D208" s="928"/>
      <c r="E208" s="929"/>
      <c r="F208" s="860"/>
      <c r="G208" s="861"/>
      <c r="H208" s="862"/>
      <c r="I208" s="981" t="s">
        <v>346</v>
      </c>
      <c r="J208" s="982"/>
      <c r="K208" s="873"/>
      <c r="L208" s="874"/>
      <c r="M208" s="875"/>
      <c r="N208" s="453" t="s">
        <v>302</v>
      </c>
      <c r="O208" s="454" t="s">
        <v>311</v>
      </c>
      <c r="P208" s="455">
        <f>+IF(N208=$N$60,(R208-$P$60),(R208-$R$60))</f>
        <v>0.11250000000000002</v>
      </c>
      <c r="Q208" s="456" t="s">
        <v>312</v>
      </c>
      <c r="R208" s="457">
        <v>0.17</v>
      </c>
      <c r="S208" s="860" t="s">
        <v>313</v>
      </c>
      <c r="T208" s="862"/>
      <c r="U208" s="873"/>
      <c r="V208" s="874"/>
      <c r="W208" s="874"/>
      <c r="X208" s="875"/>
    </row>
    <row r="209" spans="1:24" s="469" customFormat="1" x14ac:dyDescent="0.3">
      <c r="A209" s="980"/>
      <c r="B209" s="444"/>
      <c r="C209" s="927"/>
      <c r="D209" s="928"/>
      <c r="E209" s="929"/>
      <c r="F209" s="860"/>
      <c r="G209" s="861"/>
      <c r="H209" s="862"/>
      <c r="I209" s="860"/>
      <c r="J209" s="862"/>
      <c r="K209" s="873"/>
      <c r="L209" s="874"/>
      <c r="M209" s="875"/>
      <c r="N209" s="860"/>
      <c r="O209" s="861"/>
      <c r="P209" s="861"/>
      <c r="Q209" s="861"/>
      <c r="R209" s="862"/>
      <c r="S209" s="453" t="str">
        <f>+'CRITERIOS DE CARATULA'!$B$3</f>
        <v>US$</v>
      </c>
      <c r="T209" s="458">
        <v>150</v>
      </c>
      <c r="U209" s="873"/>
      <c r="V209" s="874"/>
      <c r="W209" s="874"/>
      <c r="X209" s="875"/>
    </row>
    <row r="210" spans="1:24" s="469" customFormat="1" ht="16.5" customHeight="1" x14ac:dyDescent="0.3">
      <c r="A210" s="980"/>
      <c r="B210" s="1010" t="e">
        <f>VLOOKUP(1,RECURSOS!E55:F62,2,0)</f>
        <v>#N/A</v>
      </c>
      <c r="C210" s="927"/>
      <c r="D210" s="928"/>
      <c r="E210" s="929"/>
      <c r="F210" s="860"/>
      <c r="G210" s="861"/>
      <c r="H210" s="862"/>
      <c r="I210" s="515" t="s">
        <v>347</v>
      </c>
      <c r="J210" s="516" t="str">
        <f>+IF(RECURSOS!F20="Si califica","Sí","No")</f>
        <v>No</v>
      </c>
      <c r="K210" s="874"/>
      <c r="L210" s="874"/>
      <c r="M210" s="875"/>
      <c r="N210" s="876" t="s">
        <v>314</v>
      </c>
      <c r="O210" s="877"/>
      <c r="P210" s="877"/>
      <c r="Q210" s="877"/>
      <c r="R210" s="878"/>
      <c r="S210" s="860"/>
      <c r="T210" s="862"/>
      <c r="U210" s="873"/>
      <c r="V210" s="874"/>
      <c r="W210" s="874"/>
      <c r="X210" s="875"/>
    </row>
    <row r="211" spans="1:24" s="469" customFormat="1" x14ac:dyDescent="0.3">
      <c r="A211" s="980"/>
      <c r="B211" s="1010"/>
      <c r="C211" s="927"/>
      <c r="D211" s="928"/>
      <c r="E211" s="929"/>
      <c r="F211" s="860"/>
      <c r="G211" s="861"/>
      <c r="H211" s="862"/>
      <c r="I211" s="515" t="s">
        <v>348</v>
      </c>
      <c r="J211" s="516" t="str">
        <f>+IF(RECURSOS!F18="Si califica","Sí","No")</f>
        <v>No</v>
      </c>
      <c r="K211" s="874"/>
      <c r="L211" s="874"/>
      <c r="M211" s="875"/>
      <c r="N211" s="860"/>
      <c r="O211" s="861"/>
      <c r="P211" s="861"/>
      <c r="Q211" s="861"/>
      <c r="R211" s="862"/>
      <c r="S211" s="973" t="s">
        <v>2194</v>
      </c>
      <c r="T211" s="974"/>
      <c r="U211" s="873"/>
      <c r="V211" s="874"/>
      <c r="W211" s="874"/>
      <c r="X211" s="875"/>
    </row>
    <row r="212" spans="1:24" s="469" customFormat="1" ht="16.5" customHeight="1" x14ac:dyDescent="0.3">
      <c r="A212" s="980"/>
      <c r="B212" s="520"/>
      <c r="C212" s="927"/>
      <c r="D212" s="928"/>
      <c r="E212" s="929"/>
      <c r="F212" s="860"/>
      <c r="G212" s="861"/>
      <c r="H212" s="862"/>
      <c r="I212" s="528" t="s">
        <v>2100</v>
      </c>
      <c r="J212" s="516" t="str">
        <f>+IF(RECURSOS!F16="Si califica","Sí","No")</f>
        <v>No</v>
      </c>
      <c r="K212" s="874"/>
      <c r="L212" s="874"/>
      <c r="M212" s="875"/>
      <c r="N212" s="453" t="s">
        <v>303</v>
      </c>
      <c r="O212" s="459" t="s">
        <v>311</v>
      </c>
      <c r="P212" s="455">
        <f>+IF(N212=$N$60,(R212-$P$60),(R212-$R$60))</f>
        <v>6.5000000000000002E-2</v>
      </c>
      <c r="Q212" s="456" t="s">
        <v>312</v>
      </c>
      <c r="R212" s="457">
        <v>0.1</v>
      </c>
      <c r="S212" s="470">
        <v>0.03</v>
      </c>
      <c r="T212" s="465" t="str">
        <f>+'CRITERIOS DE CARATULA'!$F$3</f>
        <v>flat</v>
      </c>
      <c r="U212" s="873"/>
      <c r="V212" s="874"/>
      <c r="W212" s="874"/>
      <c r="X212" s="875"/>
    </row>
    <row r="213" spans="1:24" s="469" customFormat="1" x14ac:dyDescent="0.3">
      <c r="A213" s="980"/>
      <c r="B213" s="521" t="str">
        <f>+IF(RECURSOS!G19="No califica","","Programa:")</f>
        <v/>
      </c>
      <c r="C213" s="927"/>
      <c r="D213" s="928"/>
      <c r="E213" s="929"/>
      <c r="F213" s="860"/>
      <c r="G213" s="861"/>
      <c r="H213" s="862"/>
      <c r="I213" s="515" t="s">
        <v>349</v>
      </c>
      <c r="J213" s="516" t="str">
        <f>+IF(RECURSOS!F4="Si califica","Sí","No")</f>
        <v>No</v>
      </c>
      <c r="K213" s="874"/>
      <c r="L213" s="874"/>
      <c r="M213" s="875"/>
      <c r="N213" s="860"/>
      <c r="O213" s="861"/>
      <c r="P213" s="861"/>
      <c r="Q213" s="861"/>
      <c r="R213" s="862"/>
      <c r="S213" s="860"/>
      <c r="T213" s="862"/>
      <c r="U213" s="873"/>
      <c r="V213" s="874"/>
      <c r="W213" s="874"/>
      <c r="X213" s="875"/>
    </row>
    <row r="214" spans="1:24" s="469" customFormat="1" x14ac:dyDescent="0.3">
      <c r="A214" s="980"/>
      <c r="B214" s="520"/>
      <c r="C214" s="927"/>
      <c r="D214" s="928"/>
      <c r="E214" s="929"/>
      <c r="F214" s="860"/>
      <c r="G214" s="861"/>
      <c r="H214" s="862"/>
      <c r="I214" s="515" t="s">
        <v>2094</v>
      </c>
      <c r="J214" s="516" t="str">
        <f>+IF(RECURSOS!F9="Si califica","Sí","No")</f>
        <v>No</v>
      </c>
      <c r="K214" s="874"/>
      <c r="L214" s="874"/>
      <c r="M214" s="875"/>
      <c r="N214" s="860"/>
      <c r="O214" s="861"/>
      <c r="P214" s="861"/>
      <c r="Q214" s="861"/>
      <c r="R214" s="862"/>
      <c r="S214" s="860"/>
      <c r="T214" s="862"/>
      <c r="U214" s="873"/>
      <c r="V214" s="874"/>
      <c r="W214" s="874"/>
      <c r="X214" s="875"/>
    </row>
    <row r="215" spans="1:24" s="469" customFormat="1" ht="34.5" customHeight="1" x14ac:dyDescent="0.3">
      <c r="A215" s="460"/>
      <c r="B215" s="522" t="str">
        <f>+IF(RECURSOS!G19="No califica","",RECURSOS!G19)</f>
        <v/>
      </c>
      <c r="C215" s="952"/>
      <c r="D215" s="950"/>
      <c r="E215" s="951"/>
      <c r="F215" s="952"/>
      <c r="G215" s="950"/>
      <c r="H215" s="951"/>
      <c r="I215" s="517" t="s">
        <v>2201</v>
      </c>
      <c r="J215" s="518" t="str">
        <f>+IF(RECURSOS!F11="Si califica","Sí","No")</f>
        <v>No</v>
      </c>
      <c r="K215" s="976"/>
      <c r="L215" s="977"/>
      <c r="M215" s="978"/>
      <c r="N215" s="952"/>
      <c r="O215" s="950"/>
      <c r="P215" s="950"/>
      <c r="Q215" s="950"/>
      <c r="R215" s="951"/>
      <c r="S215" s="952"/>
      <c r="T215" s="951"/>
      <c r="U215" s="967"/>
      <c r="V215" s="968"/>
      <c r="W215" s="968"/>
      <c r="X215" s="969"/>
    </row>
    <row r="216" spans="1:24" s="450" customFormat="1" x14ac:dyDescent="0.3">
      <c r="A216" s="448"/>
      <c r="B216" s="449"/>
      <c r="C216" s="881"/>
      <c r="D216" s="892"/>
      <c r="E216" s="882"/>
      <c r="F216" s="881"/>
      <c r="G216" s="892"/>
      <c r="H216" s="882"/>
      <c r="I216" s="881"/>
      <c r="J216" s="882"/>
      <c r="K216" s="881"/>
      <c r="L216" s="892"/>
      <c r="M216" s="882"/>
      <c r="N216" s="881"/>
      <c r="O216" s="892"/>
      <c r="P216" s="892"/>
      <c r="Q216" s="892"/>
      <c r="R216" s="882"/>
      <c r="S216" s="881"/>
      <c r="T216" s="882"/>
      <c r="U216" s="881"/>
      <c r="V216" s="892"/>
      <c r="W216" s="892"/>
      <c r="X216" s="882"/>
    </row>
    <row r="217" spans="1:24" s="469" customFormat="1" x14ac:dyDescent="0.3">
      <c r="A217" s="980">
        <v>3</v>
      </c>
      <c r="B217" s="926" t="s">
        <v>2045</v>
      </c>
      <c r="C217" s="927" t="s">
        <v>350</v>
      </c>
      <c r="D217" s="928"/>
      <c r="E217" s="929"/>
      <c r="F217" s="870" t="s">
        <v>343</v>
      </c>
      <c r="G217" s="871"/>
      <c r="H217" s="872"/>
      <c r="I217" s="870" t="s">
        <v>343</v>
      </c>
      <c r="J217" s="872"/>
      <c r="K217" s="870" t="s">
        <v>343</v>
      </c>
      <c r="L217" s="871"/>
      <c r="M217" s="872"/>
      <c r="N217" s="870" t="s">
        <v>343</v>
      </c>
      <c r="O217" s="871"/>
      <c r="P217" s="871"/>
      <c r="Q217" s="871"/>
      <c r="R217" s="872"/>
      <c r="S217" s="870" t="s">
        <v>343</v>
      </c>
      <c r="T217" s="872"/>
      <c r="U217" s="870" t="s">
        <v>343</v>
      </c>
      <c r="V217" s="871"/>
      <c r="W217" s="871"/>
      <c r="X217" s="872"/>
    </row>
    <row r="218" spans="1:24" s="469" customFormat="1" x14ac:dyDescent="0.3">
      <c r="A218" s="980"/>
      <c r="B218" s="926"/>
      <c r="C218" s="927"/>
      <c r="D218" s="928"/>
      <c r="E218" s="929"/>
      <c r="F218" s="860"/>
      <c r="G218" s="861"/>
      <c r="H218" s="862"/>
      <c r="I218" s="860"/>
      <c r="J218" s="862"/>
      <c r="K218" s="973"/>
      <c r="L218" s="975"/>
      <c r="M218" s="974"/>
      <c r="N218" s="860"/>
      <c r="O218" s="861"/>
      <c r="P218" s="861"/>
      <c r="Q218" s="861"/>
      <c r="R218" s="862"/>
      <c r="S218" s="860"/>
      <c r="T218" s="862"/>
      <c r="U218" s="867"/>
      <c r="V218" s="868"/>
      <c r="W218" s="868"/>
      <c r="X218" s="869"/>
    </row>
    <row r="219" spans="1:24" s="469" customFormat="1" x14ac:dyDescent="0.3">
      <c r="A219" s="980"/>
      <c r="B219" s="926"/>
      <c r="C219" s="927"/>
      <c r="D219" s="928"/>
      <c r="E219" s="929"/>
      <c r="F219" s="451" t="s">
        <v>281</v>
      </c>
      <c r="G219" s="953">
        <v>0</v>
      </c>
      <c r="H219" s="954"/>
      <c r="I219" s="873" t="s">
        <v>351</v>
      </c>
      <c r="J219" s="875"/>
      <c r="K219" s="873" t="s">
        <v>345</v>
      </c>
      <c r="L219" s="874"/>
      <c r="M219" s="875"/>
      <c r="N219" s="876" t="s">
        <v>309</v>
      </c>
      <c r="O219" s="877"/>
      <c r="P219" s="877"/>
      <c r="Q219" s="877"/>
      <c r="R219" s="878"/>
      <c r="S219" s="470">
        <v>0.01</v>
      </c>
      <c r="T219" s="446" t="s">
        <v>310</v>
      </c>
      <c r="U219" s="873" t="s">
        <v>2202</v>
      </c>
      <c r="V219" s="874"/>
      <c r="W219" s="874"/>
      <c r="X219" s="875"/>
    </row>
    <row r="220" spans="1:24" s="469" customFormat="1" x14ac:dyDescent="0.3">
      <c r="A220" s="980"/>
      <c r="B220" s="926"/>
      <c r="C220" s="927"/>
      <c r="D220" s="928"/>
      <c r="E220" s="929"/>
      <c r="F220" s="860"/>
      <c r="G220" s="861"/>
      <c r="H220" s="862"/>
      <c r="I220" s="873"/>
      <c r="J220" s="875"/>
      <c r="K220" s="873"/>
      <c r="L220" s="874"/>
      <c r="M220" s="875"/>
      <c r="N220" s="860"/>
      <c r="O220" s="861"/>
      <c r="P220" s="861"/>
      <c r="Q220" s="861"/>
      <c r="R220" s="862"/>
      <c r="S220" s="860"/>
      <c r="T220" s="862"/>
      <c r="U220" s="873"/>
      <c r="V220" s="874"/>
      <c r="W220" s="874"/>
      <c r="X220" s="875"/>
    </row>
    <row r="221" spans="1:24" s="469" customFormat="1" x14ac:dyDescent="0.3">
      <c r="A221" s="980"/>
      <c r="B221" s="926"/>
      <c r="C221" s="927"/>
      <c r="D221" s="928"/>
      <c r="E221" s="929"/>
      <c r="F221" s="860"/>
      <c r="G221" s="861"/>
      <c r="H221" s="862"/>
      <c r="I221" s="873"/>
      <c r="J221" s="875"/>
      <c r="K221" s="873"/>
      <c r="L221" s="874"/>
      <c r="M221" s="875"/>
      <c r="N221" s="453" t="s">
        <v>302</v>
      </c>
      <c r="O221" s="454" t="s">
        <v>311</v>
      </c>
      <c r="P221" s="455">
        <f>+IF(N221=$N$60,(R221-$P$60),(R221-$R$60))</f>
        <v>0.11250000000000002</v>
      </c>
      <c r="Q221" s="456" t="s">
        <v>312</v>
      </c>
      <c r="R221" s="457">
        <v>0.17</v>
      </c>
      <c r="S221" s="860"/>
      <c r="T221" s="862"/>
      <c r="U221" s="873"/>
      <c r="V221" s="874"/>
      <c r="W221" s="874"/>
      <c r="X221" s="875"/>
    </row>
    <row r="222" spans="1:24" s="469" customFormat="1" x14ac:dyDescent="0.3">
      <c r="A222" s="980"/>
      <c r="B222" s="926"/>
      <c r="C222" s="927"/>
      <c r="D222" s="928"/>
      <c r="E222" s="929"/>
      <c r="F222" s="860"/>
      <c r="G222" s="861"/>
      <c r="H222" s="862"/>
      <c r="I222" s="873"/>
      <c r="J222" s="875"/>
      <c r="K222" s="873"/>
      <c r="L222" s="874"/>
      <c r="M222" s="875"/>
      <c r="N222" s="860"/>
      <c r="O222" s="861"/>
      <c r="P222" s="861"/>
      <c r="Q222" s="861"/>
      <c r="R222" s="862"/>
      <c r="S222" s="860"/>
      <c r="T222" s="862"/>
      <c r="U222" s="873"/>
      <c r="V222" s="874"/>
      <c r="W222" s="874"/>
      <c r="X222" s="875"/>
    </row>
    <row r="223" spans="1:24" s="469" customFormat="1" x14ac:dyDescent="0.3">
      <c r="A223" s="980"/>
      <c r="B223" s="926"/>
      <c r="C223" s="927"/>
      <c r="D223" s="928"/>
      <c r="E223" s="929"/>
      <c r="F223" s="860"/>
      <c r="G223" s="861"/>
      <c r="H223" s="862"/>
      <c r="I223" s="873"/>
      <c r="J223" s="875"/>
      <c r="K223" s="873"/>
      <c r="L223" s="874"/>
      <c r="M223" s="875"/>
      <c r="N223" s="876" t="s">
        <v>314</v>
      </c>
      <c r="O223" s="877"/>
      <c r="P223" s="877"/>
      <c r="Q223" s="877"/>
      <c r="R223" s="878"/>
      <c r="S223" s="860"/>
      <c r="T223" s="862"/>
      <c r="U223" s="873"/>
      <c r="V223" s="874"/>
      <c r="W223" s="874"/>
      <c r="X223" s="875"/>
    </row>
    <row r="224" spans="1:24" s="469" customFormat="1" x14ac:dyDescent="0.3">
      <c r="A224" s="980"/>
      <c r="B224" s="926"/>
      <c r="C224" s="927"/>
      <c r="D224" s="928"/>
      <c r="E224" s="929"/>
      <c r="F224" s="860"/>
      <c r="G224" s="861"/>
      <c r="H224" s="862"/>
      <c r="I224" s="873"/>
      <c r="J224" s="875"/>
      <c r="K224" s="873"/>
      <c r="L224" s="874"/>
      <c r="M224" s="875"/>
      <c r="N224" s="860"/>
      <c r="O224" s="861"/>
      <c r="P224" s="861"/>
      <c r="Q224" s="861"/>
      <c r="R224" s="862"/>
      <c r="S224" s="973"/>
      <c r="T224" s="974"/>
      <c r="U224" s="873"/>
      <c r="V224" s="874"/>
      <c r="W224" s="874"/>
      <c r="X224" s="875"/>
    </row>
    <row r="225" spans="1:24" s="469" customFormat="1" x14ac:dyDescent="0.3">
      <c r="A225" s="980"/>
      <c r="B225" s="926"/>
      <c r="C225" s="927"/>
      <c r="D225" s="928"/>
      <c r="E225" s="929"/>
      <c r="F225" s="860"/>
      <c r="G225" s="861"/>
      <c r="H225" s="862"/>
      <c r="I225" s="873"/>
      <c r="J225" s="875"/>
      <c r="K225" s="873"/>
      <c r="L225" s="874"/>
      <c r="M225" s="875"/>
      <c r="N225" s="453" t="s">
        <v>303</v>
      </c>
      <c r="O225" s="459" t="s">
        <v>311</v>
      </c>
      <c r="P225" s="455">
        <f>+IF(N225=$N$60,(R225-$P$60),(R225-$R$60))</f>
        <v>6.5000000000000002E-2</v>
      </c>
      <c r="Q225" s="456" t="s">
        <v>312</v>
      </c>
      <c r="R225" s="457">
        <v>0.1</v>
      </c>
      <c r="S225" s="860"/>
      <c r="T225" s="862"/>
      <c r="U225" s="873"/>
      <c r="V225" s="874"/>
      <c r="W225" s="874"/>
      <c r="X225" s="875"/>
    </row>
    <row r="226" spans="1:24" s="469" customFormat="1" x14ac:dyDescent="0.3">
      <c r="A226" s="460"/>
      <c r="B226" s="473"/>
      <c r="C226" s="952"/>
      <c r="D226" s="950"/>
      <c r="E226" s="951"/>
      <c r="F226" s="952"/>
      <c r="G226" s="950"/>
      <c r="H226" s="951"/>
      <c r="I226" s="952"/>
      <c r="J226" s="951"/>
      <c r="K226" s="976"/>
      <c r="L226" s="977"/>
      <c r="M226" s="978"/>
      <c r="N226" s="952"/>
      <c r="O226" s="950"/>
      <c r="P226" s="950"/>
      <c r="Q226" s="950"/>
      <c r="R226" s="951"/>
      <c r="S226" s="952"/>
      <c r="T226" s="951"/>
      <c r="U226" s="967"/>
      <c r="V226" s="968"/>
      <c r="W226" s="968"/>
      <c r="X226" s="969"/>
    </row>
    <row r="227" spans="1:24" s="450" customFormat="1" x14ac:dyDescent="0.3">
      <c r="A227" s="448"/>
      <c r="B227" s="449"/>
      <c r="C227" s="881"/>
      <c r="D227" s="892"/>
      <c r="E227" s="882"/>
      <c r="F227" s="932"/>
      <c r="G227" s="933"/>
      <c r="H227" s="934"/>
      <c r="I227" s="881"/>
      <c r="J227" s="882"/>
      <c r="K227" s="881"/>
      <c r="L227" s="892"/>
      <c r="M227" s="882"/>
      <c r="N227" s="881"/>
      <c r="O227" s="892"/>
      <c r="P227" s="892"/>
      <c r="Q227" s="892"/>
      <c r="R227" s="892"/>
      <c r="S227" s="881"/>
      <c r="T227" s="882"/>
      <c r="U227" s="881"/>
      <c r="V227" s="892"/>
      <c r="W227" s="892"/>
      <c r="X227" s="882"/>
    </row>
    <row r="228" spans="1:24" s="450" customFormat="1" ht="15.75" customHeight="1" x14ac:dyDescent="0.3">
      <c r="A228" s="980">
        <v>4</v>
      </c>
      <c r="B228" s="926" t="s">
        <v>2043</v>
      </c>
      <c r="C228" s="927" t="s">
        <v>352</v>
      </c>
      <c r="D228" s="928"/>
      <c r="E228" s="929"/>
      <c r="F228" s="889" t="s">
        <v>306</v>
      </c>
      <c r="G228" s="891"/>
      <c r="H228" s="890"/>
      <c r="I228" s="889" t="s">
        <v>306</v>
      </c>
      <c r="J228" s="890"/>
      <c r="K228" s="889" t="s">
        <v>306</v>
      </c>
      <c r="L228" s="891"/>
      <c r="M228" s="890"/>
      <c r="N228" s="889" t="s">
        <v>306</v>
      </c>
      <c r="O228" s="891"/>
      <c r="P228" s="891"/>
      <c r="Q228" s="891"/>
      <c r="R228" s="891"/>
      <c r="S228" s="889" t="s">
        <v>306</v>
      </c>
      <c r="T228" s="890"/>
      <c r="U228" s="891" t="s">
        <v>306</v>
      </c>
      <c r="V228" s="891"/>
      <c r="W228" s="891"/>
      <c r="X228" s="890"/>
    </row>
    <row r="229" spans="1:24" s="450" customFormat="1" x14ac:dyDescent="0.3">
      <c r="A229" s="980"/>
      <c r="B229" s="926"/>
      <c r="C229" s="927"/>
      <c r="D229" s="928"/>
      <c r="E229" s="929"/>
      <c r="F229" s="857"/>
      <c r="G229" s="858"/>
      <c r="H229" s="859"/>
      <c r="I229" s="860"/>
      <c r="J229" s="862"/>
      <c r="K229" s="860"/>
      <c r="L229" s="861"/>
      <c r="M229" s="862"/>
      <c r="N229" s="860"/>
      <c r="O229" s="861"/>
      <c r="P229" s="861"/>
      <c r="Q229" s="861"/>
      <c r="R229" s="861"/>
      <c r="S229" s="860"/>
      <c r="T229" s="862"/>
      <c r="U229" s="860"/>
      <c r="V229" s="861"/>
      <c r="W229" s="861"/>
      <c r="X229" s="862"/>
    </row>
    <row r="230" spans="1:24" s="450" customFormat="1" ht="16.5" customHeight="1" x14ac:dyDescent="0.3">
      <c r="A230" s="980"/>
      <c r="B230" s="926"/>
      <c r="C230" s="927"/>
      <c r="D230" s="928"/>
      <c r="E230" s="929"/>
      <c r="F230" s="451" t="s">
        <v>281</v>
      </c>
      <c r="G230" s="953">
        <v>0</v>
      </c>
      <c r="H230" s="954"/>
      <c r="I230" s="873" t="s">
        <v>351</v>
      </c>
      <c r="J230" s="875"/>
      <c r="K230" s="873"/>
      <c r="L230" s="874"/>
      <c r="M230" s="875"/>
      <c r="N230" s="860" t="s">
        <v>353</v>
      </c>
      <c r="O230" s="861"/>
      <c r="P230" s="861"/>
      <c r="Q230" s="861"/>
      <c r="R230" s="862"/>
      <c r="S230" s="860" t="s">
        <v>354</v>
      </c>
      <c r="T230" s="862"/>
      <c r="U230" s="873" t="s">
        <v>355</v>
      </c>
      <c r="V230" s="874"/>
      <c r="W230" s="874"/>
      <c r="X230" s="875"/>
    </row>
    <row r="231" spans="1:24" s="450" customFormat="1" x14ac:dyDescent="0.3">
      <c r="A231" s="980"/>
      <c r="B231" s="926"/>
      <c r="C231" s="927"/>
      <c r="D231" s="928"/>
      <c r="E231" s="929"/>
      <c r="F231" s="857"/>
      <c r="G231" s="858"/>
      <c r="H231" s="859"/>
      <c r="I231" s="873"/>
      <c r="J231" s="875"/>
      <c r="K231" s="873"/>
      <c r="L231" s="874"/>
      <c r="M231" s="875"/>
      <c r="N231" s="860"/>
      <c r="O231" s="861"/>
      <c r="P231" s="861"/>
      <c r="Q231" s="861"/>
      <c r="R231" s="861"/>
      <c r="S231" s="860"/>
      <c r="T231" s="862"/>
      <c r="U231" s="873"/>
      <c r="V231" s="874"/>
      <c r="W231" s="874"/>
      <c r="X231" s="875"/>
    </row>
    <row r="232" spans="1:24" s="450" customFormat="1" ht="16.5" customHeight="1" x14ac:dyDescent="0.3">
      <c r="A232" s="980"/>
      <c r="B232" s="926"/>
      <c r="C232" s="927"/>
      <c r="D232" s="928"/>
      <c r="E232" s="929"/>
      <c r="F232" s="857"/>
      <c r="G232" s="858"/>
      <c r="H232" s="859"/>
      <c r="I232" s="873"/>
      <c r="J232" s="875"/>
      <c r="K232" s="873"/>
      <c r="L232" s="874"/>
      <c r="M232" s="875"/>
      <c r="N232" s="876" t="s">
        <v>309</v>
      </c>
      <c r="O232" s="877"/>
      <c r="P232" s="877"/>
      <c r="Q232" s="877"/>
      <c r="R232" s="878"/>
      <c r="S232" s="860" t="s">
        <v>356</v>
      </c>
      <c r="T232" s="862"/>
      <c r="U232" s="873"/>
      <c r="V232" s="874"/>
      <c r="W232" s="874"/>
      <c r="X232" s="875"/>
    </row>
    <row r="233" spans="1:24" s="450" customFormat="1" x14ac:dyDescent="0.3">
      <c r="A233" s="980"/>
      <c r="B233" s="926"/>
      <c r="C233" s="927"/>
      <c r="D233" s="928"/>
      <c r="E233" s="929"/>
      <c r="F233" s="857"/>
      <c r="G233" s="858"/>
      <c r="H233" s="859"/>
      <c r="I233" s="873"/>
      <c r="J233" s="875"/>
      <c r="K233" s="873"/>
      <c r="L233" s="874"/>
      <c r="M233" s="875"/>
      <c r="N233" s="860"/>
      <c r="O233" s="861"/>
      <c r="P233" s="861"/>
      <c r="Q233" s="861"/>
      <c r="R233" s="861"/>
      <c r="S233" s="463"/>
      <c r="T233" s="465"/>
      <c r="U233" s="873"/>
      <c r="V233" s="874"/>
      <c r="W233" s="874"/>
      <c r="X233" s="875"/>
    </row>
    <row r="234" spans="1:24" s="450" customFormat="1" x14ac:dyDescent="0.3">
      <c r="A234" s="980"/>
      <c r="B234" s="926"/>
      <c r="C234" s="927"/>
      <c r="D234" s="928"/>
      <c r="E234" s="929"/>
      <c r="F234" s="857"/>
      <c r="G234" s="858"/>
      <c r="H234" s="859"/>
      <c r="I234" s="873"/>
      <c r="J234" s="875"/>
      <c r="K234" s="873"/>
      <c r="L234" s="874"/>
      <c r="M234" s="875"/>
      <c r="N234" s="453" t="s">
        <v>357</v>
      </c>
      <c r="O234" s="456" t="s">
        <v>312</v>
      </c>
      <c r="P234" s="477">
        <v>0.54</v>
      </c>
      <c r="Q234" s="979" t="str">
        <f>+'CRITERIOS DE CARATULA'!$F$2</f>
        <v>anual</v>
      </c>
      <c r="R234" s="974"/>
      <c r="S234" s="470">
        <v>0.02</v>
      </c>
      <c r="T234" s="478" t="str">
        <f>+'CRITERIOS DE CARATULA'!$F$3</f>
        <v>flat</v>
      </c>
      <c r="U234" s="873"/>
      <c r="V234" s="874"/>
      <c r="W234" s="874"/>
      <c r="X234" s="875"/>
    </row>
    <row r="235" spans="1:24" s="450" customFormat="1" x14ac:dyDescent="0.3">
      <c r="A235" s="980"/>
      <c r="B235" s="926"/>
      <c r="C235" s="927"/>
      <c r="D235" s="928"/>
      <c r="E235" s="929"/>
      <c r="F235" s="857"/>
      <c r="G235" s="858"/>
      <c r="H235" s="859"/>
      <c r="I235" s="873"/>
      <c r="J235" s="875"/>
      <c r="K235" s="873"/>
      <c r="L235" s="874"/>
      <c r="M235" s="875"/>
      <c r="N235" s="860"/>
      <c r="O235" s="861"/>
      <c r="P235" s="861"/>
      <c r="Q235" s="861"/>
      <c r="R235" s="861"/>
      <c r="S235" s="860"/>
      <c r="T235" s="862"/>
      <c r="U235" s="873"/>
      <c r="V235" s="874"/>
      <c r="W235" s="874"/>
      <c r="X235" s="875"/>
    </row>
    <row r="236" spans="1:24" s="450" customFormat="1" x14ac:dyDescent="0.3">
      <c r="A236" s="980"/>
      <c r="B236" s="926"/>
      <c r="C236" s="927"/>
      <c r="D236" s="928"/>
      <c r="E236" s="929"/>
      <c r="F236" s="857"/>
      <c r="G236" s="858"/>
      <c r="H236" s="859"/>
      <c r="I236" s="873"/>
      <c r="J236" s="875"/>
      <c r="K236" s="873"/>
      <c r="L236" s="874"/>
      <c r="M236" s="875"/>
      <c r="N236" s="876" t="s">
        <v>314</v>
      </c>
      <c r="O236" s="877"/>
      <c r="P236" s="877"/>
      <c r="Q236" s="877"/>
      <c r="R236" s="878"/>
      <c r="S236" s="860" t="s">
        <v>358</v>
      </c>
      <c r="T236" s="862"/>
      <c r="U236" s="873"/>
      <c r="V236" s="874"/>
      <c r="W236" s="874"/>
      <c r="X236" s="875"/>
    </row>
    <row r="237" spans="1:24" s="450" customFormat="1" x14ac:dyDescent="0.3">
      <c r="A237" s="980"/>
      <c r="B237" s="926"/>
      <c r="C237" s="927"/>
      <c r="D237" s="928"/>
      <c r="E237" s="929"/>
      <c r="F237" s="857"/>
      <c r="G237" s="858"/>
      <c r="H237" s="859"/>
      <c r="I237" s="873"/>
      <c r="J237" s="875"/>
      <c r="K237" s="873"/>
      <c r="L237" s="874"/>
      <c r="M237" s="875"/>
      <c r="N237" s="860"/>
      <c r="O237" s="861"/>
      <c r="P237" s="861"/>
      <c r="Q237" s="861"/>
      <c r="R237" s="861"/>
      <c r="S237" s="463"/>
      <c r="T237" s="465"/>
      <c r="U237" s="873"/>
      <c r="V237" s="874"/>
      <c r="W237" s="874"/>
      <c r="X237" s="875"/>
    </row>
    <row r="238" spans="1:24" s="450" customFormat="1" x14ac:dyDescent="0.3">
      <c r="A238" s="980"/>
      <c r="B238" s="926"/>
      <c r="C238" s="927"/>
      <c r="D238" s="928"/>
      <c r="E238" s="929"/>
      <c r="F238" s="857"/>
      <c r="G238" s="858"/>
      <c r="H238" s="859"/>
      <c r="I238" s="873"/>
      <c r="J238" s="875"/>
      <c r="K238" s="873"/>
      <c r="L238" s="874"/>
      <c r="M238" s="875"/>
      <c r="N238" s="453" t="s">
        <v>357</v>
      </c>
      <c r="O238" s="456" t="s">
        <v>312</v>
      </c>
      <c r="P238" s="477">
        <v>0.39</v>
      </c>
      <c r="Q238" s="979" t="str">
        <f>+'CRITERIOS DE CARATULA'!$F$2</f>
        <v>anual</v>
      </c>
      <c r="R238" s="974"/>
      <c r="S238" s="470">
        <v>0.05</v>
      </c>
      <c r="T238" s="478" t="str">
        <f>+'CRITERIOS DE CARATULA'!$F$3</f>
        <v>flat</v>
      </c>
      <c r="U238" s="873"/>
      <c r="V238" s="874"/>
      <c r="W238" s="874"/>
      <c r="X238" s="875"/>
    </row>
    <row r="239" spans="1:24" s="450" customFormat="1" x14ac:dyDescent="0.3">
      <c r="A239" s="980"/>
      <c r="B239" s="926"/>
      <c r="C239" s="927"/>
      <c r="D239" s="928"/>
      <c r="E239" s="929"/>
      <c r="F239" s="857"/>
      <c r="G239" s="858"/>
      <c r="H239" s="859"/>
      <c r="I239" s="873"/>
      <c r="J239" s="875"/>
      <c r="K239" s="873"/>
      <c r="L239" s="874"/>
      <c r="M239" s="875"/>
      <c r="N239" s="860"/>
      <c r="O239" s="861"/>
      <c r="P239" s="861"/>
      <c r="Q239" s="861"/>
      <c r="R239" s="861"/>
      <c r="S239" s="860"/>
      <c r="T239" s="862"/>
      <c r="U239" s="873"/>
      <c r="V239" s="874"/>
      <c r="W239" s="874"/>
      <c r="X239" s="875"/>
    </row>
    <row r="240" spans="1:24" s="450" customFormat="1" x14ac:dyDescent="0.3">
      <c r="A240" s="980"/>
      <c r="B240" s="926"/>
      <c r="C240" s="927"/>
      <c r="D240" s="928"/>
      <c r="E240" s="929"/>
      <c r="F240" s="857"/>
      <c r="G240" s="858"/>
      <c r="H240" s="859"/>
      <c r="I240" s="873"/>
      <c r="J240" s="875"/>
      <c r="K240" s="873"/>
      <c r="L240" s="874"/>
      <c r="M240" s="875"/>
      <c r="N240" s="860" t="s">
        <v>359</v>
      </c>
      <c r="O240" s="861"/>
      <c r="P240" s="861"/>
      <c r="Q240" s="861"/>
      <c r="R240" s="862"/>
      <c r="S240" s="860"/>
      <c r="T240" s="862"/>
      <c r="U240" s="873"/>
      <c r="V240" s="874"/>
      <c r="W240" s="874"/>
      <c r="X240" s="875"/>
    </row>
    <row r="241" spans="1:24" s="450" customFormat="1" x14ac:dyDescent="0.3">
      <c r="A241" s="980"/>
      <c r="B241" s="926"/>
      <c r="C241" s="927"/>
      <c r="D241" s="928"/>
      <c r="E241" s="929"/>
      <c r="F241" s="857"/>
      <c r="G241" s="858"/>
      <c r="H241" s="859"/>
      <c r="I241" s="873"/>
      <c r="J241" s="875"/>
      <c r="K241" s="873"/>
      <c r="L241" s="874"/>
      <c r="M241" s="875"/>
      <c r="N241" s="860"/>
      <c r="O241" s="861"/>
      <c r="P241" s="861"/>
      <c r="Q241" s="861"/>
      <c r="R241" s="861"/>
      <c r="S241" s="860"/>
      <c r="T241" s="862"/>
      <c r="U241" s="873"/>
      <c r="V241" s="874"/>
      <c r="W241" s="874"/>
      <c r="X241" s="875"/>
    </row>
    <row r="242" spans="1:24" s="450" customFormat="1" x14ac:dyDescent="0.3">
      <c r="A242" s="980"/>
      <c r="B242" s="926"/>
      <c r="C242" s="927"/>
      <c r="D242" s="928"/>
      <c r="E242" s="929"/>
      <c r="F242" s="857"/>
      <c r="G242" s="858"/>
      <c r="H242" s="859"/>
      <c r="I242" s="873"/>
      <c r="J242" s="875"/>
      <c r="K242" s="873"/>
      <c r="L242" s="874"/>
      <c r="M242" s="875"/>
      <c r="N242" s="876" t="s">
        <v>309</v>
      </c>
      <c r="O242" s="877"/>
      <c r="P242" s="877"/>
      <c r="Q242" s="877"/>
      <c r="R242" s="878"/>
      <c r="S242" s="860"/>
      <c r="T242" s="862"/>
      <c r="U242" s="873"/>
      <c r="V242" s="874"/>
      <c r="W242" s="874"/>
      <c r="X242" s="875"/>
    </row>
    <row r="243" spans="1:24" s="450" customFormat="1" x14ac:dyDescent="0.3">
      <c r="A243" s="980"/>
      <c r="B243" s="926"/>
      <c r="C243" s="927"/>
      <c r="D243" s="928"/>
      <c r="E243" s="929"/>
      <c r="F243" s="857"/>
      <c r="G243" s="858"/>
      <c r="H243" s="859"/>
      <c r="I243" s="873"/>
      <c r="J243" s="875"/>
      <c r="K243" s="873"/>
      <c r="L243" s="874"/>
      <c r="M243" s="875"/>
      <c r="N243" s="860"/>
      <c r="O243" s="861"/>
      <c r="P243" s="861"/>
      <c r="Q243" s="861"/>
      <c r="R243" s="861"/>
      <c r="S243" s="860"/>
      <c r="T243" s="862"/>
      <c r="U243" s="873"/>
      <c r="V243" s="874"/>
      <c r="W243" s="874"/>
      <c r="X243" s="875"/>
    </row>
    <row r="244" spans="1:24" s="450" customFormat="1" x14ac:dyDescent="0.3">
      <c r="A244" s="980"/>
      <c r="B244" s="926"/>
      <c r="C244" s="927"/>
      <c r="D244" s="928"/>
      <c r="E244" s="929"/>
      <c r="F244" s="857"/>
      <c r="G244" s="858"/>
      <c r="H244" s="859"/>
      <c r="I244" s="873"/>
      <c r="J244" s="875"/>
      <c r="K244" s="873"/>
      <c r="L244" s="874"/>
      <c r="M244" s="875"/>
      <c r="N244" s="453" t="s">
        <v>357</v>
      </c>
      <c r="O244" s="456" t="s">
        <v>312</v>
      </c>
      <c r="P244" s="477">
        <v>0.54</v>
      </c>
      <c r="Q244" s="979" t="str">
        <f>+'CRITERIOS DE CARATULA'!$F$2</f>
        <v>anual</v>
      </c>
      <c r="R244" s="974"/>
      <c r="S244" s="860"/>
      <c r="T244" s="862"/>
      <c r="U244" s="873"/>
      <c r="V244" s="874"/>
      <c r="W244" s="874"/>
      <c r="X244" s="875"/>
    </row>
    <row r="245" spans="1:24" s="450" customFormat="1" x14ac:dyDescent="0.3">
      <c r="A245" s="980"/>
      <c r="B245" s="926"/>
      <c r="C245" s="927"/>
      <c r="D245" s="928"/>
      <c r="E245" s="929"/>
      <c r="F245" s="857"/>
      <c r="G245" s="858"/>
      <c r="H245" s="859"/>
      <c r="I245" s="873"/>
      <c r="J245" s="875"/>
      <c r="K245" s="873"/>
      <c r="L245" s="874"/>
      <c r="M245" s="875"/>
      <c r="N245" s="860"/>
      <c r="O245" s="861"/>
      <c r="P245" s="861"/>
      <c r="Q245" s="861"/>
      <c r="R245" s="861"/>
      <c r="S245" s="860"/>
      <c r="T245" s="862"/>
      <c r="U245" s="873"/>
      <c r="V245" s="874"/>
      <c r="W245" s="874"/>
      <c r="X245" s="875"/>
    </row>
    <row r="246" spans="1:24" s="450" customFormat="1" x14ac:dyDescent="0.3">
      <c r="A246" s="980"/>
      <c r="B246" s="926"/>
      <c r="C246" s="927"/>
      <c r="D246" s="928"/>
      <c r="E246" s="929"/>
      <c r="F246" s="857"/>
      <c r="G246" s="858"/>
      <c r="H246" s="859"/>
      <c r="I246" s="873"/>
      <c r="J246" s="875"/>
      <c r="K246" s="873"/>
      <c r="L246" s="874"/>
      <c r="M246" s="875"/>
      <c r="N246" s="876" t="s">
        <v>314</v>
      </c>
      <c r="O246" s="877"/>
      <c r="P246" s="877"/>
      <c r="Q246" s="877"/>
      <c r="R246" s="878"/>
      <c r="S246" s="860"/>
      <c r="T246" s="862"/>
      <c r="U246" s="873"/>
      <c r="V246" s="874"/>
      <c r="W246" s="874"/>
      <c r="X246" s="875"/>
    </row>
    <row r="247" spans="1:24" s="450" customFormat="1" x14ac:dyDescent="0.3">
      <c r="A247" s="980"/>
      <c r="B247" s="926"/>
      <c r="C247" s="927"/>
      <c r="D247" s="928"/>
      <c r="E247" s="929"/>
      <c r="F247" s="857"/>
      <c r="G247" s="858"/>
      <c r="H247" s="859"/>
      <c r="I247" s="873"/>
      <c r="J247" s="875"/>
      <c r="K247" s="873"/>
      <c r="L247" s="874"/>
      <c r="M247" s="875"/>
      <c r="N247" s="860"/>
      <c r="O247" s="861"/>
      <c r="P247" s="861"/>
      <c r="Q247" s="861"/>
      <c r="R247" s="861"/>
      <c r="S247" s="860"/>
      <c r="T247" s="862"/>
      <c r="U247" s="873"/>
      <c r="V247" s="874"/>
      <c r="W247" s="874"/>
      <c r="X247" s="875"/>
    </row>
    <row r="248" spans="1:24" s="450" customFormat="1" x14ac:dyDescent="0.3">
      <c r="A248" s="980"/>
      <c r="B248" s="926"/>
      <c r="C248" s="927"/>
      <c r="D248" s="928"/>
      <c r="E248" s="929"/>
      <c r="F248" s="857"/>
      <c r="G248" s="858"/>
      <c r="H248" s="859"/>
      <c r="I248" s="873"/>
      <c r="J248" s="875"/>
      <c r="K248" s="873"/>
      <c r="L248" s="874"/>
      <c r="M248" s="875"/>
      <c r="N248" s="453" t="s">
        <v>357</v>
      </c>
      <c r="O248" s="456" t="s">
        <v>312</v>
      </c>
      <c r="P248" s="477">
        <v>0.39</v>
      </c>
      <c r="Q248" s="979" t="str">
        <f>+'CRITERIOS DE CARATULA'!$F$2</f>
        <v>anual</v>
      </c>
      <c r="R248" s="974"/>
      <c r="S248" s="860"/>
      <c r="T248" s="862"/>
      <c r="U248" s="873"/>
      <c r="V248" s="874"/>
      <c r="W248" s="874"/>
      <c r="X248" s="875"/>
    </row>
    <row r="249" spans="1:24" s="450" customFormat="1" x14ac:dyDescent="0.3">
      <c r="A249" s="980"/>
      <c r="B249" s="926"/>
      <c r="C249" s="927"/>
      <c r="D249" s="928"/>
      <c r="E249" s="929"/>
      <c r="F249" s="857"/>
      <c r="G249" s="858"/>
      <c r="H249" s="859"/>
      <c r="I249" s="860"/>
      <c r="J249" s="862"/>
      <c r="K249" s="860"/>
      <c r="L249" s="861"/>
      <c r="M249" s="862"/>
      <c r="N249" s="860"/>
      <c r="O249" s="861"/>
      <c r="P249" s="861"/>
      <c r="Q249" s="861"/>
      <c r="R249" s="861"/>
      <c r="S249" s="973"/>
      <c r="T249" s="974"/>
      <c r="U249" s="860"/>
      <c r="V249" s="861"/>
      <c r="W249" s="861"/>
      <c r="X249" s="862"/>
    </row>
    <row r="250" spans="1:24" s="450" customFormat="1" ht="16.5" customHeight="1" x14ac:dyDescent="0.3">
      <c r="A250" s="980"/>
      <c r="B250" s="926"/>
      <c r="C250" s="927"/>
      <c r="D250" s="928"/>
      <c r="E250" s="929"/>
      <c r="F250" s="870" t="str">
        <f>+IF(F228='CRITERIOS DE CARATULA'!E2,'CRITERIOS DE CARATULA'!E4,"")</f>
        <v>Propuesto:</v>
      </c>
      <c r="G250" s="871"/>
      <c r="H250" s="872"/>
      <c r="I250" s="870" t="str">
        <f>+IF(I228='CRITERIOS DE CARATULA'!E2,'CRITERIOS DE CARATULA'!E4,"")</f>
        <v>Propuesto:</v>
      </c>
      <c r="J250" s="872"/>
      <c r="K250" s="870" t="str">
        <f>+IF(K228='CRITERIOS DE CARATULA'!E2,'CRITERIOS DE CARATULA'!E4,"")</f>
        <v>Propuesto:</v>
      </c>
      <c r="L250" s="871"/>
      <c r="M250" s="872"/>
      <c r="N250" s="870" t="str">
        <f>+IF(N228='CRITERIOS DE CARATULA'!E2,'CRITERIOS DE CARATULA'!E4,"")</f>
        <v>Propuesto:</v>
      </c>
      <c r="O250" s="871"/>
      <c r="P250" s="871"/>
      <c r="Q250" s="871"/>
      <c r="R250" s="871"/>
      <c r="S250" s="870" t="str">
        <f>+IF(S228='CRITERIOS DE CARATULA'!E2,'CRITERIOS DE CARATULA'!E4,"")</f>
        <v>Propuesto:</v>
      </c>
      <c r="T250" s="872"/>
      <c r="U250" s="870" t="str">
        <f>+IF(U228='CRITERIOS DE CARATULA'!E2,'CRITERIOS DE CARATULA'!E4,"")</f>
        <v>Propuesto:</v>
      </c>
      <c r="V250" s="871"/>
      <c r="W250" s="871"/>
      <c r="X250" s="872"/>
    </row>
    <row r="251" spans="1:24" s="450" customFormat="1" ht="16.5" customHeight="1" x14ac:dyDescent="0.3">
      <c r="A251" s="980"/>
      <c r="B251" s="926"/>
      <c r="C251" s="927"/>
      <c r="D251" s="928"/>
      <c r="E251" s="929"/>
      <c r="F251" s="867"/>
      <c r="G251" s="868"/>
      <c r="H251" s="869"/>
      <c r="I251" s="860"/>
      <c r="J251" s="862"/>
      <c r="K251" s="860"/>
      <c r="L251" s="861"/>
      <c r="M251" s="862"/>
      <c r="N251" s="860"/>
      <c r="O251" s="861"/>
      <c r="P251" s="861"/>
      <c r="Q251" s="861"/>
      <c r="R251" s="861"/>
      <c r="S251" s="860"/>
      <c r="T251" s="862"/>
      <c r="U251" s="860"/>
      <c r="V251" s="861"/>
      <c r="W251" s="861"/>
      <c r="X251" s="862"/>
    </row>
    <row r="252" spans="1:24" s="450" customFormat="1" ht="16.5" customHeight="1" x14ac:dyDescent="0.3">
      <c r="A252" s="980"/>
      <c r="B252" s="926"/>
      <c r="C252" s="927"/>
      <c r="D252" s="928"/>
      <c r="E252" s="929"/>
      <c r="F252" s="451" t="s">
        <v>281</v>
      </c>
      <c r="G252" s="953">
        <v>0</v>
      </c>
      <c r="H252" s="954"/>
      <c r="I252" s="873" t="s">
        <v>351</v>
      </c>
      <c r="J252" s="875"/>
      <c r="K252" s="873"/>
      <c r="L252" s="874"/>
      <c r="M252" s="875"/>
      <c r="N252" s="860" t="s">
        <v>353</v>
      </c>
      <c r="O252" s="861"/>
      <c r="P252" s="861"/>
      <c r="Q252" s="861"/>
      <c r="R252" s="862"/>
      <c r="S252" s="860" t="s">
        <v>354</v>
      </c>
      <c r="T252" s="862"/>
      <c r="U252" s="873" t="s">
        <v>360</v>
      </c>
      <c r="V252" s="874"/>
      <c r="W252" s="874"/>
      <c r="X252" s="875"/>
    </row>
    <row r="253" spans="1:24" s="450" customFormat="1" ht="16.5" customHeight="1" x14ac:dyDescent="0.3">
      <c r="A253" s="980"/>
      <c r="B253" s="926"/>
      <c r="C253" s="927"/>
      <c r="D253" s="928"/>
      <c r="E253" s="929"/>
      <c r="F253" s="857"/>
      <c r="G253" s="858"/>
      <c r="H253" s="859"/>
      <c r="I253" s="873"/>
      <c r="J253" s="875"/>
      <c r="K253" s="873"/>
      <c r="L253" s="874"/>
      <c r="M253" s="875"/>
      <c r="N253" s="860"/>
      <c r="O253" s="861"/>
      <c r="P253" s="861"/>
      <c r="Q253" s="861"/>
      <c r="R253" s="861"/>
      <c r="S253" s="860"/>
      <c r="T253" s="862"/>
      <c r="U253" s="873"/>
      <c r="V253" s="874"/>
      <c r="W253" s="874"/>
      <c r="X253" s="875"/>
    </row>
    <row r="254" spans="1:24" s="450" customFormat="1" ht="16.5" customHeight="1" x14ac:dyDescent="0.3">
      <c r="A254" s="980"/>
      <c r="B254" s="926"/>
      <c r="C254" s="927"/>
      <c r="D254" s="928"/>
      <c r="E254" s="929"/>
      <c r="F254" s="857"/>
      <c r="G254" s="858"/>
      <c r="H254" s="859"/>
      <c r="I254" s="873"/>
      <c r="J254" s="875"/>
      <c r="K254" s="873"/>
      <c r="L254" s="874"/>
      <c r="M254" s="875"/>
      <c r="N254" s="876" t="s">
        <v>309</v>
      </c>
      <c r="O254" s="877"/>
      <c r="P254" s="877"/>
      <c r="Q254" s="877"/>
      <c r="R254" s="878"/>
      <c r="S254" s="860" t="s">
        <v>356</v>
      </c>
      <c r="T254" s="862"/>
      <c r="U254" s="873"/>
      <c r="V254" s="874"/>
      <c r="W254" s="874"/>
      <c r="X254" s="875"/>
    </row>
    <row r="255" spans="1:24" s="450" customFormat="1" ht="16.5" customHeight="1" x14ac:dyDescent="0.3">
      <c r="A255" s="980"/>
      <c r="B255" s="926"/>
      <c r="C255" s="927"/>
      <c r="D255" s="928"/>
      <c r="E255" s="929"/>
      <c r="F255" s="857"/>
      <c r="G255" s="858"/>
      <c r="H255" s="859"/>
      <c r="I255" s="873"/>
      <c r="J255" s="875"/>
      <c r="K255" s="873"/>
      <c r="L255" s="874"/>
      <c r="M255" s="875"/>
      <c r="N255" s="860"/>
      <c r="O255" s="861"/>
      <c r="P255" s="861"/>
      <c r="Q255" s="861"/>
      <c r="R255" s="861"/>
      <c r="S255" s="463"/>
      <c r="T255" s="465"/>
      <c r="U255" s="873"/>
      <c r="V255" s="874"/>
      <c r="W255" s="874"/>
      <c r="X255" s="875"/>
    </row>
    <row r="256" spans="1:24" s="450" customFormat="1" ht="16.5" customHeight="1" x14ac:dyDescent="0.3">
      <c r="A256" s="980"/>
      <c r="B256" s="926"/>
      <c r="C256" s="927"/>
      <c r="D256" s="928"/>
      <c r="E256" s="929"/>
      <c r="F256" s="857"/>
      <c r="G256" s="858"/>
      <c r="H256" s="859"/>
      <c r="I256" s="873"/>
      <c r="J256" s="875"/>
      <c r="K256" s="873"/>
      <c r="L256" s="874"/>
      <c r="M256" s="875"/>
      <c r="N256" s="453" t="s">
        <v>357</v>
      </c>
      <c r="O256" s="456" t="s">
        <v>312</v>
      </c>
      <c r="P256" s="477">
        <v>0.54</v>
      </c>
      <c r="Q256" s="979" t="str">
        <f>+'CRITERIOS DE CARATULA'!$F$2</f>
        <v>anual</v>
      </c>
      <c r="R256" s="974"/>
      <c r="S256" s="470">
        <v>0.02</v>
      </c>
      <c r="T256" s="478" t="str">
        <f>+'CRITERIOS DE CARATULA'!$F$3</f>
        <v>flat</v>
      </c>
      <c r="U256" s="873"/>
      <c r="V256" s="874"/>
      <c r="W256" s="874"/>
      <c r="X256" s="875"/>
    </row>
    <row r="257" spans="1:24" s="450" customFormat="1" ht="16.5" customHeight="1" x14ac:dyDescent="0.3">
      <c r="A257" s="980"/>
      <c r="B257" s="926"/>
      <c r="C257" s="927"/>
      <c r="D257" s="928"/>
      <c r="E257" s="929"/>
      <c r="F257" s="857"/>
      <c r="G257" s="858"/>
      <c r="H257" s="859"/>
      <c r="I257" s="873"/>
      <c r="J257" s="875"/>
      <c r="K257" s="873"/>
      <c r="L257" s="874"/>
      <c r="M257" s="875"/>
      <c r="N257" s="860"/>
      <c r="O257" s="861"/>
      <c r="P257" s="861"/>
      <c r="Q257" s="861"/>
      <c r="R257" s="861"/>
      <c r="S257" s="860"/>
      <c r="T257" s="862"/>
      <c r="U257" s="873"/>
      <c r="V257" s="874"/>
      <c r="W257" s="874"/>
      <c r="X257" s="875"/>
    </row>
    <row r="258" spans="1:24" s="450" customFormat="1" ht="16.5" customHeight="1" x14ac:dyDescent="0.3">
      <c r="A258" s="980"/>
      <c r="B258" s="926"/>
      <c r="C258" s="927"/>
      <c r="D258" s="928"/>
      <c r="E258" s="929"/>
      <c r="F258" s="857"/>
      <c r="G258" s="858"/>
      <c r="H258" s="859"/>
      <c r="I258" s="873"/>
      <c r="J258" s="875"/>
      <c r="K258" s="873"/>
      <c r="L258" s="874"/>
      <c r="M258" s="875"/>
      <c r="N258" s="876" t="s">
        <v>314</v>
      </c>
      <c r="O258" s="877"/>
      <c r="P258" s="877"/>
      <c r="Q258" s="877"/>
      <c r="R258" s="878"/>
      <c r="S258" s="860" t="s">
        <v>358</v>
      </c>
      <c r="T258" s="862"/>
      <c r="U258" s="873"/>
      <c r="V258" s="874"/>
      <c r="W258" s="874"/>
      <c r="X258" s="875"/>
    </row>
    <row r="259" spans="1:24" s="450" customFormat="1" ht="16.5" customHeight="1" x14ac:dyDescent="0.3">
      <c r="A259" s="980"/>
      <c r="B259" s="926"/>
      <c r="C259" s="927"/>
      <c r="D259" s="928"/>
      <c r="E259" s="929"/>
      <c r="F259" s="857"/>
      <c r="G259" s="858"/>
      <c r="H259" s="859"/>
      <c r="I259" s="873"/>
      <c r="J259" s="875"/>
      <c r="K259" s="873"/>
      <c r="L259" s="874"/>
      <c r="M259" s="875"/>
      <c r="N259" s="860"/>
      <c r="O259" s="861"/>
      <c r="P259" s="861"/>
      <c r="Q259" s="861"/>
      <c r="R259" s="861"/>
      <c r="S259" s="463"/>
      <c r="T259" s="465"/>
      <c r="U259" s="873"/>
      <c r="V259" s="874"/>
      <c r="W259" s="874"/>
      <c r="X259" s="875"/>
    </row>
    <row r="260" spans="1:24" s="450" customFormat="1" ht="16.5" customHeight="1" x14ac:dyDescent="0.3">
      <c r="A260" s="980"/>
      <c r="B260" s="926"/>
      <c r="C260" s="927"/>
      <c r="D260" s="928"/>
      <c r="E260" s="929"/>
      <c r="F260" s="857"/>
      <c r="G260" s="858"/>
      <c r="H260" s="859"/>
      <c r="I260" s="873"/>
      <c r="J260" s="875"/>
      <c r="K260" s="873"/>
      <c r="L260" s="874"/>
      <c r="M260" s="875"/>
      <c r="N260" s="453" t="s">
        <v>357</v>
      </c>
      <c r="O260" s="456" t="s">
        <v>312</v>
      </c>
      <c r="P260" s="477">
        <v>0.39</v>
      </c>
      <c r="Q260" s="979" t="str">
        <f>+'CRITERIOS DE CARATULA'!$F$2</f>
        <v>anual</v>
      </c>
      <c r="R260" s="974"/>
      <c r="S260" s="470">
        <v>0.05</v>
      </c>
      <c r="T260" s="478" t="str">
        <f>+'CRITERIOS DE CARATULA'!$F$3</f>
        <v>flat</v>
      </c>
      <c r="U260" s="873"/>
      <c r="V260" s="874"/>
      <c r="W260" s="874"/>
      <c r="X260" s="875"/>
    </row>
    <row r="261" spans="1:24" s="450" customFormat="1" ht="16.5" customHeight="1" x14ac:dyDescent="0.3">
      <c r="A261" s="980"/>
      <c r="B261" s="926"/>
      <c r="C261" s="927"/>
      <c r="D261" s="928"/>
      <c r="E261" s="929"/>
      <c r="F261" s="857"/>
      <c r="G261" s="858"/>
      <c r="H261" s="859"/>
      <c r="I261" s="873"/>
      <c r="J261" s="875"/>
      <c r="K261" s="873"/>
      <c r="L261" s="874"/>
      <c r="M261" s="875"/>
      <c r="N261" s="860"/>
      <c r="O261" s="861"/>
      <c r="P261" s="861"/>
      <c r="Q261" s="861"/>
      <c r="R261" s="861"/>
      <c r="S261" s="860"/>
      <c r="T261" s="862"/>
      <c r="U261" s="873"/>
      <c r="V261" s="874"/>
      <c r="W261" s="874"/>
      <c r="X261" s="875"/>
    </row>
    <row r="262" spans="1:24" s="450" customFormat="1" ht="16.5" customHeight="1" x14ac:dyDescent="0.3">
      <c r="A262" s="980"/>
      <c r="B262" s="926"/>
      <c r="C262" s="927"/>
      <c r="D262" s="928"/>
      <c r="E262" s="929"/>
      <c r="F262" s="857"/>
      <c r="G262" s="858"/>
      <c r="H262" s="859"/>
      <c r="I262" s="873"/>
      <c r="J262" s="875"/>
      <c r="K262" s="873"/>
      <c r="L262" s="874"/>
      <c r="M262" s="875"/>
      <c r="N262" s="860" t="s">
        <v>359</v>
      </c>
      <c r="O262" s="861"/>
      <c r="P262" s="861"/>
      <c r="Q262" s="861"/>
      <c r="R262" s="862"/>
      <c r="S262" s="860"/>
      <c r="T262" s="862"/>
      <c r="U262" s="873"/>
      <c r="V262" s="874"/>
      <c r="W262" s="874"/>
      <c r="X262" s="875"/>
    </row>
    <row r="263" spans="1:24" s="450" customFormat="1" ht="16.5" customHeight="1" x14ac:dyDescent="0.3">
      <c r="A263" s="980"/>
      <c r="B263" s="926"/>
      <c r="C263" s="927"/>
      <c r="D263" s="928"/>
      <c r="E263" s="929"/>
      <c r="F263" s="857"/>
      <c r="G263" s="858"/>
      <c r="H263" s="859"/>
      <c r="I263" s="873"/>
      <c r="J263" s="875"/>
      <c r="K263" s="873"/>
      <c r="L263" s="874"/>
      <c r="M263" s="875"/>
      <c r="N263" s="860"/>
      <c r="O263" s="861"/>
      <c r="P263" s="861"/>
      <c r="Q263" s="861"/>
      <c r="R263" s="861"/>
      <c r="S263" s="860"/>
      <c r="T263" s="862"/>
      <c r="U263" s="873"/>
      <c r="V263" s="874"/>
      <c r="W263" s="874"/>
      <c r="X263" s="875"/>
    </row>
    <row r="264" spans="1:24" s="450" customFormat="1" ht="16.5" customHeight="1" x14ac:dyDescent="0.3">
      <c r="A264" s="980"/>
      <c r="B264" s="926"/>
      <c r="C264" s="927"/>
      <c r="D264" s="928"/>
      <c r="E264" s="929"/>
      <c r="F264" s="857"/>
      <c r="G264" s="858"/>
      <c r="H264" s="859"/>
      <c r="I264" s="873"/>
      <c r="J264" s="875"/>
      <c r="K264" s="873"/>
      <c r="L264" s="874"/>
      <c r="M264" s="875"/>
      <c r="N264" s="876" t="s">
        <v>309</v>
      </c>
      <c r="O264" s="877"/>
      <c r="P264" s="877"/>
      <c r="Q264" s="877"/>
      <c r="R264" s="878"/>
      <c r="S264" s="860"/>
      <c r="T264" s="862"/>
      <c r="U264" s="873"/>
      <c r="V264" s="874"/>
      <c r="W264" s="874"/>
      <c r="X264" s="875"/>
    </row>
    <row r="265" spans="1:24" s="450" customFormat="1" ht="16.5" customHeight="1" x14ac:dyDescent="0.3">
      <c r="A265" s="980"/>
      <c r="B265" s="926"/>
      <c r="C265" s="927"/>
      <c r="D265" s="928"/>
      <c r="E265" s="929"/>
      <c r="F265" s="857"/>
      <c r="G265" s="858"/>
      <c r="H265" s="859"/>
      <c r="I265" s="873"/>
      <c r="J265" s="875"/>
      <c r="K265" s="873"/>
      <c r="L265" s="874"/>
      <c r="M265" s="875"/>
      <c r="N265" s="860"/>
      <c r="O265" s="861"/>
      <c r="P265" s="861"/>
      <c r="Q265" s="861"/>
      <c r="R265" s="861"/>
      <c r="S265" s="860"/>
      <c r="T265" s="862"/>
      <c r="U265" s="873"/>
      <c r="V265" s="874"/>
      <c r="W265" s="874"/>
      <c r="X265" s="875"/>
    </row>
    <row r="266" spans="1:24" s="450" customFormat="1" ht="16.5" customHeight="1" x14ac:dyDescent="0.3">
      <c r="A266" s="980"/>
      <c r="B266" s="926"/>
      <c r="C266" s="927"/>
      <c r="D266" s="928"/>
      <c r="E266" s="929"/>
      <c r="F266" s="857"/>
      <c r="G266" s="858"/>
      <c r="H266" s="859"/>
      <c r="I266" s="873"/>
      <c r="J266" s="875"/>
      <c r="K266" s="873"/>
      <c r="L266" s="874"/>
      <c r="M266" s="875"/>
      <c r="N266" s="453" t="s">
        <v>357</v>
      </c>
      <c r="O266" s="456" t="s">
        <v>312</v>
      </c>
      <c r="P266" s="477">
        <v>0.54</v>
      </c>
      <c r="Q266" s="979" t="str">
        <f>+'CRITERIOS DE CARATULA'!$F$2</f>
        <v>anual</v>
      </c>
      <c r="R266" s="974"/>
      <c r="S266" s="860"/>
      <c r="T266" s="862"/>
      <c r="U266" s="873"/>
      <c r="V266" s="874"/>
      <c r="W266" s="874"/>
      <c r="X266" s="875"/>
    </row>
    <row r="267" spans="1:24" s="450" customFormat="1" ht="16.5" customHeight="1" x14ac:dyDescent="0.3">
      <c r="A267" s="980"/>
      <c r="B267" s="926"/>
      <c r="C267" s="927"/>
      <c r="D267" s="928"/>
      <c r="E267" s="929"/>
      <c r="F267" s="857"/>
      <c r="G267" s="858"/>
      <c r="H267" s="859"/>
      <c r="I267" s="873"/>
      <c r="J267" s="875"/>
      <c r="K267" s="873"/>
      <c r="L267" s="874"/>
      <c r="M267" s="875"/>
      <c r="N267" s="860"/>
      <c r="O267" s="861"/>
      <c r="P267" s="861"/>
      <c r="Q267" s="861"/>
      <c r="R267" s="861"/>
      <c r="S267" s="860"/>
      <c r="T267" s="862"/>
      <c r="U267" s="873"/>
      <c r="V267" s="874"/>
      <c r="W267" s="874"/>
      <c r="X267" s="875"/>
    </row>
    <row r="268" spans="1:24" s="450" customFormat="1" ht="16.5" customHeight="1" x14ac:dyDescent="0.3">
      <c r="A268" s="980"/>
      <c r="B268" s="926"/>
      <c r="C268" s="927"/>
      <c r="D268" s="928"/>
      <c r="E268" s="929"/>
      <c r="F268" s="857"/>
      <c r="G268" s="858"/>
      <c r="H268" s="859"/>
      <c r="I268" s="873"/>
      <c r="J268" s="875"/>
      <c r="K268" s="873"/>
      <c r="L268" s="874"/>
      <c r="M268" s="875"/>
      <c r="N268" s="876" t="s">
        <v>314</v>
      </c>
      <c r="O268" s="877"/>
      <c r="P268" s="877"/>
      <c r="Q268" s="877"/>
      <c r="R268" s="878"/>
      <c r="S268" s="860"/>
      <c r="T268" s="862"/>
      <c r="U268" s="873"/>
      <c r="V268" s="874"/>
      <c r="W268" s="874"/>
      <c r="X268" s="875"/>
    </row>
    <row r="269" spans="1:24" s="450" customFormat="1" ht="16.5" customHeight="1" x14ac:dyDescent="0.3">
      <c r="A269" s="980"/>
      <c r="B269" s="926"/>
      <c r="C269" s="927"/>
      <c r="D269" s="928"/>
      <c r="E269" s="929"/>
      <c r="F269" s="857"/>
      <c r="G269" s="858"/>
      <c r="H269" s="859"/>
      <c r="I269" s="873"/>
      <c r="J269" s="875"/>
      <c r="K269" s="873"/>
      <c r="L269" s="874"/>
      <c r="M269" s="875"/>
      <c r="N269" s="860"/>
      <c r="O269" s="861"/>
      <c r="P269" s="861"/>
      <c r="Q269" s="861"/>
      <c r="R269" s="861"/>
      <c r="S269" s="860"/>
      <c r="T269" s="862"/>
      <c r="U269" s="873"/>
      <c r="V269" s="874"/>
      <c r="W269" s="874"/>
      <c r="X269" s="875"/>
    </row>
    <row r="270" spans="1:24" s="450" customFormat="1" ht="16.5" customHeight="1" x14ac:dyDescent="0.3">
      <c r="A270" s="980"/>
      <c r="B270" s="926"/>
      <c r="C270" s="927"/>
      <c r="D270" s="928"/>
      <c r="E270" s="929"/>
      <c r="F270" s="857"/>
      <c r="G270" s="858"/>
      <c r="H270" s="859"/>
      <c r="I270" s="873"/>
      <c r="J270" s="875"/>
      <c r="K270" s="873"/>
      <c r="L270" s="874"/>
      <c r="M270" s="875"/>
      <c r="N270" s="453" t="s">
        <v>357</v>
      </c>
      <c r="O270" s="456" t="s">
        <v>312</v>
      </c>
      <c r="P270" s="477">
        <v>0.39</v>
      </c>
      <c r="Q270" s="979" t="str">
        <f>+'CRITERIOS DE CARATULA'!$F$2</f>
        <v>anual</v>
      </c>
      <c r="R270" s="974"/>
      <c r="S270" s="860"/>
      <c r="T270" s="862"/>
      <c r="U270" s="873"/>
      <c r="V270" s="874"/>
      <c r="W270" s="874"/>
      <c r="X270" s="875"/>
    </row>
    <row r="271" spans="1:24" s="450" customFormat="1" ht="16.5" customHeight="1" x14ac:dyDescent="0.3">
      <c r="A271" s="460"/>
      <c r="B271" s="473"/>
      <c r="C271" s="958"/>
      <c r="D271" s="959"/>
      <c r="E271" s="960"/>
      <c r="F271" s="964"/>
      <c r="G271" s="965"/>
      <c r="H271" s="966"/>
      <c r="I271" s="952"/>
      <c r="J271" s="951"/>
      <c r="K271" s="952"/>
      <c r="L271" s="950"/>
      <c r="M271" s="951"/>
      <c r="N271" s="952"/>
      <c r="O271" s="950"/>
      <c r="P271" s="950"/>
      <c r="Q271" s="950"/>
      <c r="R271" s="950"/>
      <c r="S271" s="952"/>
      <c r="T271" s="951"/>
      <c r="U271" s="952"/>
      <c r="V271" s="950"/>
      <c r="W271" s="950"/>
      <c r="X271" s="951"/>
    </row>
    <row r="272" spans="1:24" s="450" customFormat="1" x14ac:dyDescent="0.3">
      <c r="A272" s="448"/>
      <c r="B272" s="449"/>
      <c r="C272" s="881"/>
      <c r="D272" s="892"/>
      <c r="E272" s="882"/>
      <c r="F272" s="881"/>
      <c r="G272" s="892"/>
      <c r="H272" s="882"/>
      <c r="I272" s="881"/>
      <c r="J272" s="882"/>
      <c r="K272" s="881"/>
      <c r="L272" s="892"/>
      <c r="M272" s="882"/>
      <c r="N272" s="881"/>
      <c r="O272" s="892"/>
      <c r="P272" s="892"/>
      <c r="Q272" s="892"/>
      <c r="R272" s="882"/>
      <c r="S272" s="881"/>
      <c r="T272" s="882"/>
      <c r="U272" s="881"/>
      <c r="V272" s="892"/>
      <c r="W272" s="892"/>
      <c r="X272" s="882"/>
    </row>
    <row r="273" spans="1:24" s="469" customFormat="1" x14ac:dyDescent="0.3">
      <c r="A273" s="980">
        <v>5</v>
      </c>
      <c r="B273" s="926" t="s">
        <v>2041</v>
      </c>
      <c r="C273" s="927" t="s">
        <v>361</v>
      </c>
      <c r="D273" s="928"/>
      <c r="E273" s="929"/>
      <c r="F273" s="889" t="s">
        <v>306</v>
      </c>
      <c r="G273" s="891"/>
      <c r="H273" s="890"/>
      <c r="I273" s="889" t="s">
        <v>306</v>
      </c>
      <c r="J273" s="890"/>
      <c r="K273" s="889" t="s">
        <v>306</v>
      </c>
      <c r="L273" s="891"/>
      <c r="M273" s="890"/>
      <c r="N273" s="889" t="s">
        <v>306</v>
      </c>
      <c r="O273" s="891"/>
      <c r="P273" s="891"/>
      <c r="Q273" s="891"/>
      <c r="R273" s="891"/>
      <c r="S273" s="889" t="s">
        <v>306</v>
      </c>
      <c r="T273" s="890"/>
      <c r="U273" s="891" t="s">
        <v>306</v>
      </c>
      <c r="V273" s="891"/>
      <c r="W273" s="891"/>
      <c r="X273" s="890"/>
    </row>
    <row r="274" spans="1:24" s="469" customFormat="1" x14ac:dyDescent="0.3">
      <c r="A274" s="980"/>
      <c r="B274" s="926"/>
      <c r="C274" s="927"/>
      <c r="D274" s="928"/>
      <c r="E274" s="929"/>
      <c r="F274" s="860"/>
      <c r="G274" s="861"/>
      <c r="H274" s="862"/>
      <c r="I274" s="860"/>
      <c r="J274" s="862"/>
      <c r="K274" s="973"/>
      <c r="L274" s="975"/>
      <c r="M274" s="974"/>
      <c r="N274" s="860"/>
      <c r="O274" s="861"/>
      <c r="P274" s="861"/>
      <c r="Q274" s="861"/>
      <c r="R274" s="862"/>
      <c r="S274" s="860"/>
      <c r="T274" s="862"/>
      <c r="U274" s="867"/>
      <c r="V274" s="868"/>
      <c r="W274" s="868"/>
      <c r="X274" s="869"/>
    </row>
    <row r="275" spans="1:24" s="469" customFormat="1" x14ac:dyDescent="0.3">
      <c r="A275" s="980"/>
      <c r="B275" s="926"/>
      <c r="C275" s="927"/>
      <c r="D275" s="928"/>
      <c r="E275" s="929"/>
      <c r="F275" s="451" t="s">
        <v>281</v>
      </c>
      <c r="G275" s="953">
        <v>0</v>
      </c>
      <c r="H275" s="954"/>
      <c r="I275" s="873" t="s">
        <v>362</v>
      </c>
      <c r="J275" s="875"/>
      <c r="K275" s="873" t="s">
        <v>363</v>
      </c>
      <c r="L275" s="874"/>
      <c r="M275" s="875"/>
      <c r="N275" s="876" t="s">
        <v>309</v>
      </c>
      <c r="O275" s="877"/>
      <c r="P275" s="877"/>
      <c r="Q275" s="877"/>
      <c r="R275" s="878"/>
      <c r="S275" s="470">
        <v>0.01</v>
      </c>
      <c r="T275" s="446" t="s">
        <v>316</v>
      </c>
      <c r="U275" s="873" t="s">
        <v>360</v>
      </c>
      <c r="V275" s="874"/>
      <c r="W275" s="874"/>
      <c r="X275" s="875"/>
    </row>
    <row r="276" spans="1:24" s="469" customFormat="1" x14ac:dyDescent="0.3">
      <c r="A276" s="980"/>
      <c r="B276" s="926"/>
      <c r="C276" s="927"/>
      <c r="D276" s="928"/>
      <c r="E276" s="929"/>
      <c r="F276" s="860"/>
      <c r="G276" s="861"/>
      <c r="H276" s="862"/>
      <c r="I276" s="873"/>
      <c r="J276" s="875"/>
      <c r="K276" s="873"/>
      <c r="L276" s="874"/>
      <c r="M276" s="875"/>
      <c r="N276" s="860"/>
      <c r="O276" s="861"/>
      <c r="P276" s="861"/>
      <c r="Q276" s="861"/>
      <c r="R276" s="862"/>
      <c r="S276" s="860"/>
      <c r="T276" s="862"/>
      <c r="U276" s="873"/>
      <c r="V276" s="874"/>
      <c r="W276" s="874"/>
      <c r="X276" s="875"/>
    </row>
    <row r="277" spans="1:24" s="469" customFormat="1" x14ac:dyDescent="0.3">
      <c r="A277" s="980"/>
      <c r="B277" s="926"/>
      <c r="C277" s="927"/>
      <c r="D277" s="928"/>
      <c r="E277" s="929"/>
      <c r="F277" s="860"/>
      <c r="G277" s="861"/>
      <c r="H277" s="862"/>
      <c r="I277" s="873"/>
      <c r="J277" s="875"/>
      <c r="K277" s="873"/>
      <c r="L277" s="874"/>
      <c r="M277" s="875"/>
      <c r="N277" s="453" t="s">
        <v>302</v>
      </c>
      <c r="O277" s="454" t="s">
        <v>311</v>
      </c>
      <c r="P277" s="455">
        <f>+IF(N277=$N$60,(R277-$P$60),(R277-$R$60))</f>
        <v>0.11250000000000002</v>
      </c>
      <c r="Q277" s="456" t="s">
        <v>312</v>
      </c>
      <c r="R277" s="457">
        <v>0.17</v>
      </c>
      <c r="S277" s="860" t="s">
        <v>313</v>
      </c>
      <c r="T277" s="862"/>
      <c r="U277" s="873"/>
      <c r="V277" s="874"/>
      <c r="W277" s="874"/>
      <c r="X277" s="875"/>
    </row>
    <row r="278" spans="1:24" s="469" customFormat="1" x14ac:dyDescent="0.3">
      <c r="A278" s="980"/>
      <c r="B278" s="926"/>
      <c r="C278" s="927"/>
      <c r="D278" s="928"/>
      <c r="E278" s="929"/>
      <c r="F278" s="860"/>
      <c r="G278" s="861"/>
      <c r="H278" s="862"/>
      <c r="I278" s="873"/>
      <c r="J278" s="875"/>
      <c r="K278" s="873"/>
      <c r="L278" s="874"/>
      <c r="M278" s="875"/>
      <c r="N278" s="860"/>
      <c r="O278" s="861"/>
      <c r="P278" s="861"/>
      <c r="Q278" s="861"/>
      <c r="R278" s="862"/>
      <c r="S278" s="453" t="str">
        <f>+'CRITERIOS DE CARATULA'!$B$3</f>
        <v>US$</v>
      </c>
      <c r="T278" s="458">
        <v>150</v>
      </c>
      <c r="U278" s="873"/>
      <c r="V278" s="874"/>
      <c r="W278" s="874"/>
      <c r="X278" s="875"/>
    </row>
    <row r="279" spans="1:24" s="469" customFormat="1" x14ac:dyDescent="0.3">
      <c r="A279" s="980"/>
      <c r="B279" s="926"/>
      <c r="C279" s="927"/>
      <c r="D279" s="928"/>
      <c r="E279" s="929"/>
      <c r="F279" s="860"/>
      <c r="G279" s="861"/>
      <c r="H279" s="862"/>
      <c r="I279" s="873"/>
      <c r="J279" s="875"/>
      <c r="K279" s="873"/>
      <c r="L279" s="874"/>
      <c r="M279" s="875"/>
      <c r="N279" s="876" t="s">
        <v>314</v>
      </c>
      <c r="O279" s="877"/>
      <c r="P279" s="877"/>
      <c r="Q279" s="877"/>
      <c r="R279" s="878"/>
      <c r="S279" s="860"/>
      <c r="T279" s="862"/>
      <c r="U279" s="873"/>
      <c r="V279" s="874"/>
      <c r="W279" s="874"/>
      <c r="X279" s="875"/>
    </row>
    <row r="280" spans="1:24" s="469" customFormat="1" x14ac:dyDescent="0.3">
      <c r="A280" s="980"/>
      <c r="B280" s="926"/>
      <c r="C280" s="927"/>
      <c r="D280" s="928"/>
      <c r="E280" s="929"/>
      <c r="F280" s="860"/>
      <c r="G280" s="861"/>
      <c r="H280" s="862"/>
      <c r="I280" s="873"/>
      <c r="J280" s="875"/>
      <c r="K280" s="873"/>
      <c r="L280" s="874"/>
      <c r="M280" s="875"/>
      <c r="N280" s="860"/>
      <c r="O280" s="861"/>
      <c r="P280" s="861"/>
      <c r="Q280" s="861"/>
      <c r="R280" s="862"/>
      <c r="S280" s="973" t="s">
        <v>335</v>
      </c>
      <c r="T280" s="974"/>
      <c r="U280" s="873"/>
      <c r="V280" s="874"/>
      <c r="W280" s="874"/>
      <c r="X280" s="875"/>
    </row>
    <row r="281" spans="1:24" s="469" customFormat="1" x14ac:dyDescent="0.3">
      <c r="A281" s="980"/>
      <c r="B281" s="926"/>
      <c r="C281" s="927"/>
      <c r="D281" s="928"/>
      <c r="E281" s="929"/>
      <c r="F281" s="860"/>
      <c r="G281" s="861"/>
      <c r="H281" s="862"/>
      <c r="I281" s="873"/>
      <c r="J281" s="875"/>
      <c r="K281" s="873"/>
      <c r="L281" s="874"/>
      <c r="M281" s="875"/>
      <c r="N281" s="453" t="s">
        <v>303</v>
      </c>
      <c r="O281" s="459" t="s">
        <v>311</v>
      </c>
      <c r="P281" s="455">
        <f>+IF(N281=$N$60,(R281-$P$60),(R281-$R$60))</f>
        <v>6.5000000000000002E-2</v>
      </c>
      <c r="Q281" s="456" t="s">
        <v>312</v>
      </c>
      <c r="R281" s="457">
        <v>0.1</v>
      </c>
      <c r="S281" s="470">
        <v>0.01</v>
      </c>
      <c r="T281" s="465" t="str">
        <f>+'CRITERIOS DE CARATULA'!$F$3</f>
        <v>flat</v>
      </c>
      <c r="U281" s="873"/>
      <c r="V281" s="874"/>
      <c r="W281" s="874"/>
      <c r="X281" s="875"/>
    </row>
    <row r="282" spans="1:24" s="469" customFormat="1" x14ac:dyDescent="0.3">
      <c r="A282" s="980"/>
      <c r="B282" s="926"/>
      <c r="C282" s="927"/>
      <c r="D282" s="928"/>
      <c r="E282" s="929"/>
      <c r="F282" s="860"/>
      <c r="G282" s="861"/>
      <c r="H282" s="862"/>
      <c r="I282" s="860"/>
      <c r="J282" s="862"/>
      <c r="K282" s="973"/>
      <c r="L282" s="975"/>
      <c r="M282" s="974"/>
      <c r="N282" s="860"/>
      <c r="O282" s="861"/>
      <c r="P282" s="861"/>
      <c r="Q282" s="861"/>
      <c r="R282" s="862"/>
      <c r="S282" s="973"/>
      <c r="T282" s="974"/>
      <c r="U282" s="867"/>
      <c r="V282" s="868"/>
      <c r="W282" s="868"/>
      <c r="X282" s="869"/>
    </row>
    <row r="283" spans="1:24" s="469" customFormat="1" x14ac:dyDescent="0.3">
      <c r="A283" s="980"/>
      <c r="B283" s="926"/>
      <c r="C283" s="927"/>
      <c r="D283" s="928"/>
      <c r="E283" s="929"/>
      <c r="F283" s="870" t="str">
        <f>+IF(F273='CRITERIOS DE CARATULA'!E2,'CRITERIOS DE CARATULA'!E4,"")</f>
        <v>Propuesto:</v>
      </c>
      <c r="G283" s="871"/>
      <c r="H283" s="872"/>
      <c r="I283" s="870" t="str">
        <f>+IF(I273='CRITERIOS DE CARATULA'!E2,'CRITERIOS DE CARATULA'!E4,"")</f>
        <v>Propuesto:</v>
      </c>
      <c r="J283" s="872"/>
      <c r="K283" s="870" t="str">
        <f>+IF(K273='CRITERIOS DE CARATULA'!E2,'CRITERIOS DE CARATULA'!E4,"")</f>
        <v>Propuesto:</v>
      </c>
      <c r="L283" s="871"/>
      <c r="M283" s="872"/>
      <c r="N283" s="870" t="str">
        <f>+IF(N273='CRITERIOS DE CARATULA'!E2,'CRITERIOS DE CARATULA'!E4,"")</f>
        <v>Propuesto:</v>
      </c>
      <c r="O283" s="871"/>
      <c r="P283" s="871"/>
      <c r="Q283" s="871"/>
      <c r="R283" s="872"/>
      <c r="S283" s="870" t="str">
        <f>+IF(S273='CRITERIOS DE CARATULA'!E2,'CRITERIOS DE CARATULA'!E4,"")</f>
        <v>Propuesto:</v>
      </c>
      <c r="T283" s="872"/>
      <c r="U283" s="870" t="str">
        <f>+IF(U273='CRITERIOS DE CARATULA'!E2,'CRITERIOS DE CARATULA'!E4,"")</f>
        <v>Propuesto:</v>
      </c>
      <c r="V283" s="871"/>
      <c r="W283" s="871"/>
      <c r="X283" s="872"/>
    </row>
    <row r="284" spans="1:24" s="469" customFormat="1" x14ac:dyDescent="0.3">
      <c r="A284" s="980"/>
      <c r="B284" s="926"/>
      <c r="C284" s="927"/>
      <c r="D284" s="928"/>
      <c r="E284" s="929"/>
      <c r="F284" s="860"/>
      <c r="G284" s="861"/>
      <c r="H284" s="862"/>
      <c r="I284" s="860"/>
      <c r="J284" s="862"/>
      <c r="K284" s="973"/>
      <c r="L284" s="975"/>
      <c r="M284" s="974"/>
      <c r="N284" s="860"/>
      <c r="O284" s="861"/>
      <c r="P284" s="861"/>
      <c r="Q284" s="861"/>
      <c r="R284" s="862"/>
      <c r="S284" s="860"/>
      <c r="T284" s="862"/>
      <c r="U284" s="867"/>
      <c r="V284" s="868"/>
      <c r="W284" s="868"/>
      <c r="X284" s="869"/>
    </row>
    <row r="285" spans="1:24" s="469" customFormat="1" x14ac:dyDescent="0.3">
      <c r="A285" s="980"/>
      <c r="B285" s="926"/>
      <c r="C285" s="927"/>
      <c r="D285" s="928"/>
      <c r="E285" s="929"/>
      <c r="F285" s="451" t="s">
        <v>281</v>
      </c>
      <c r="G285" s="953">
        <v>0</v>
      </c>
      <c r="H285" s="954"/>
      <c r="I285" s="873" t="s">
        <v>362</v>
      </c>
      <c r="J285" s="875"/>
      <c r="K285" s="873" t="s">
        <v>363</v>
      </c>
      <c r="L285" s="874"/>
      <c r="M285" s="875"/>
      <c r="N285" s="876" t="s">
        <v>309</v>
      </c>
      <c r="O285" s="877"/>
      <c r="P285" s="877"/>
      <c r="Q285" s="877"/>
      <c r="R285" s="878"/>
      <c r="S285" s="470">
        <v>0.01</v>
      </c>
      <c r="T285" s="446" t="s">
        <v>316</v>
      </c>
      <c r="U285" s="873" t="s">
        <v>360</v>
      </c>
      <c r="V285" s="874"/>
      <c r="W285" s="874"/>
      <c r="X285" s="875"/>
    </row>
    <row r="286" spans="1:24" s="469" customFormat="1" x14ac:dyDescent="0.3">
      <c r="A286" s="980"/>
      <c r="B286" s="926"/>
      <c r="C286" s="927"/>
      <c r="D286" s="928"/>
      <c r="E286" s="929"/>
      <c r="F286" s="973"/>
      <c r="G286" s="975"/>
      <c r="H286" s="974"/>
      <c r="I286" s="873"/>
      <c r="J286" s="875"/>
      <c r="K286" s="873"/>
      <c r="L286" s="874"/>
      <c r="M286" s="875"/>
      <c r="N286" s="860"/>
      <c r="O286" s="861"/>
      <c r="P286" s="861"/>
      <c r="Q286" s="861"/>
      <c r="R286" s="862"/>
      <c r="S286" s="860"/>
      <c r="T286" s="862"/>
      <c r="U286" s="873"/>
      <c r="V286" s="874"/>
      <c r="W286" s="874"/>
      <c r="X286" s="875"/>
    </row>
    <row r="287" spans="1:24" s="469" customFormat="1" x14ac:dyDescent="0.3">
      <c r="A287" s="980"/>
      <c r="B287" s="926"/>
      <c r="C287" s="927"/>
      <c r="D287" s="928"/>
      <c r="E287" s="929"/>
      <c r="F287" s="973"/>
      <c r="G287" s="975"/>
      <c r="H287" s="974"/>
      <c r="I287" s="873"/>
      <c r="J287" s="875"/>
      <c r="K287" s="873"/>
      <c r="L287" s="874"/>
      <c r="M287" s="875"/>
      <c r="N287" s="453" t="s">
        <v>302</v>
      </c>
      <c r="O287" s="454" t="s">
        <v>311</v>
      </c>
      <c r="P287" s="455">
        <f>+IF(N287=$N$60,(R287-$P$60),(R287-$R$60))</f>
        <v>0.11250000000000002</v>
      </c>
      <c r="Q287" s="456" t="s">
        <v>312</v>
      </c>
      <c r="R287" s="457">
        <v>0.17</v>
      </c>
      <c r="S287" s="860" t="s">
        <v>313</v>
      </c>
      <c r="T287" s="862"/>
      <c r="U287" s="873"/>
      <c r="V287" s="874"/>
      <c r="W287" s="874"/>
      <c r="X287" s="875"/>
    </row>
    <row r="288" spans="1:24" s="469" customFormat="1" x14ac:dyDescent="0.3">
      <c r="A288" s="980"/>
      <c r="B288" s="926"/>
      <c r="C288" s="927"/>
      <c r="D288" s="928"/>
      <c r="E288" s="929"/>
      <c r="F288" s="973"/>
      <c r="G288" s="975"/>
      <c r="H288" s="974"/>
      <c r="I288" s="873"/>
      <c r="J288" s="875"/>
      <c r="K288" s="873"/>
      <c r="L288" s="874"/>
      <c r="M288" s="875"/>
      <c r="N288" s="860"/>
      <c r="O288" s="861"/>
      <c r="P288" s="861"/>
      <c r="Q288" s="861"/>
      <c r="R288" s="862"/>
      <c r="S288" s="453" t="str">
        <f>+'CRITERIOS DE CARATULA'!$B$3</f>
        <v>US$</v>
      </c>
      <c r="T288" s="458">
        <v>150</v>
      </c>
      <c r="U288" s="873"/>
      <c r="V288" s="874"/>
      <c r="W288" s="874"/>
      <c r="X288" s="875"/>
    </row>
    <row r="289" spans="1:24" s="469" customFormat="1" x14ac:dyDescent="0.3">
      <c r="A289" s="980"/>
      <c r="B289" s="926"/>
      <c r="C289" s="927"/>
      <c r="D289" s="928"/>
      <c r="E289" s="929"/>
      <c r="F289" s="973"/>
      <c r="G289" s="975"/>
      <c r="H289" s="974"/>
      <c r="I289" s="873"/>
      <c r="J289" s="875"/>
      <c r="K289" s="873"/>
      <c r="L289" s="874"/>
      <c r="M289" s="875"/>
      <c r="N289" s="876" t="s">
        <v>314</v>
      </c>
      <c r="O289" s="877"/>
      <c r="P289" s="877"/>
      <c r="Q289" s="877"/>
      <c r="R289" s="878"/>
      <c r="S289" s="860"/>
      <c r="T289" s="862"/>
      <c r="U289" s="873"/>
      <c r="V289" s="874"/>
      <c r="W289" s="874"/>
      <c r="X289" s="875"/>
    </row>
    <row r="290" spans="1:24" s="469" customFormat="1" x14ac:dyDescent="0.3">
      <c r="A290" s="980"/>
      <c r="B290" s="926"/>
      <c r="C290" s="927"/>
      <c r="D290" s="928"/>
      <c r="E290" s="929"/>
      <c r="F290" s="973"/>
      <c r="G290" s="975"/>
      <c r="H290" s="974"/>
      <c r="I290" s="873"/>
      <c r="J290" s="875"/>
      <c r="K290" s="873"/>
      <c r="L290" s="874"/>
      <c r="M290" s="875"/>
      <c r="N290" s="860"/>
      <c r="O290" s="861"/>
      <c r="P290" s="861"/>
      <c r="Q290" s="861"/>
      <c r="R290" s="862"/>
      <c r="S290" s="973" t="s">
        <v>335</v>
      </c>
      <c r="T290" s="974"/>
      <c r="U290" s="873"/>
      <c r="V290" s="874"/>
      <c r="W290" s="874"/>
      <c r="X290" s="875"/>
    </row>
    <row r="291" spans="1:24" s="469" customFormat="1" x14ac:dyDescent="0.3">
      <c r="A291" s="980"/>
      <c r="B291" s="926"/>
      <c r="C291" s="927"/>
      <c r="D291" s="928"/>
      <c r="E291" s="929"/>
      <c r="F291" s="973"/>
      <c r="G291" s="975"/>
      <c r="H291" s="974"/>
      <c r="I291" s="873"/>
      <c r="J291" s="875"/>
      <c r="K291" s="873"/>
      <c r="L291" s="874"/>
      <c r="M291" s="875"/>
      <c r="N291" s="453" t="s">
        <v>303</v>
      </c>
      <c r="O291" s="459" t="s">
        <v>311</v>
      </c>
      <c r="P291" s="455">
        <f>+IF(N291=$N$60,(R291-$P$60),(R291-$R$60))</f>
        <v>6.5000000000000002E-2</v>
      </c>
      <c r="Q291" s="456" t="s">
        <v>312</v>
      </c>
      <c r="R291" s="457">
        <v>0.1</v>
      </c>
      <c r="S291" s="470">
        <v>0.01</v>
      </c>
      <c r="T291" s="465" t="str">
        <f>+'CRITERIOS DE CARATULA'!$F$3</f>
        <v>flat</v>
      </c>
      <c r="U291" s="873"/>
      <c r="V291" s="874"/>
      <c r="W291" s="874"/>
      <c r="X291" s="875"/>
    </row>
    <row r="292" spans="1:24" s="469" customFormat="1" x14ac:dyDescent="0.3">
      <c r="A292" s="460"/>
      <c r="B292" s="473"/>
      <c r="C292" s="952"/>
      <c r="D292" s="950"/>
      <c r="E292" s="951"/>
      <c r="F292" s="952"/>
      <c r="G292" s="950"/>
      <c r="H292" s="951"/>
      <c r="I292" s="952"/>
      <c r="J292" s="951"/>
      <c r="K292" s="976"/>
      <c r="L292" s="977"/>
      <c r="M292" s="978"/>
      <c r="N292" s="952"/>
      <c r="O292" s="950"/>
      <c r="P292" s="950"/>
      <c r="Q292" s="950"/>
      <c r="R292" s="951"/>
      <c r="S292" s="952"/>
      <c r="T292" s="951"/>
      <c r="U292" s="967"/>
      <c r="V292" s="968"/>
      <c r="W292" s="968"/>
      <c r="X292" s="969"/>
    </row>
    <row r="293" spans="1:24" s="450" customFormat="1" x14ac:dyDescent="0.3">
      <c r="A293" s="448"/>
      <c r="B293" s="449"/>
      <c r="C293" s="881"/>
      <c r="D293" s="892"/>
      <c r="E293" s="882"/>
      <c r="F293" s="932"/>
      <c r="G293" s="933"/>
      <c r="H293" s="934"/>
      <c r="I293" s="881"/>
      <c r="J293" s="882"/>
      <c r="K293" s="881"/>
      <c r="L293" s="892"/>
      <c r="M293" s="882"/>
      <c r="N293" s="881"/>
      <c r="O293" s="892"/>
      <c r="P293" s="892"/>
      <c r="Q293" s="892"/>
      <c r="R293" s="892"/>
      <c r="S293" s="881"/>
      <c r="T293" s="882"/>
      <c r="U293" s="892"/>
      <c r="V293" s="892"/>
      <c r="W293" s="892"/>
      <c r="X293" s="882"/>
    </row>
    <row r="294" spans="1:24" s="450" customFormat="1" ht="15.75" customHeight="1" x14ac:dyDescent="0.3">
      <c r="A294" s="980">
        <v>6</v>
      </c>
      <c r="B294" s="926" t="s">
        <v>2043</v>
      </c>
      <c r="C294" s="927" t="s">
        <v>364</v>
      </c>
      <c r="D294" s="928"/>
      <c r="E294" s="929"/>
      <c r="F294" s="889" t="s">
        <v>306</v>
      </c>
      <c r="G294" s="891"/>
      <c r="H294" s="890"/>
      <c r="I294" s="889" t="s">
        <v>306</v>
      </c>
      <c r="J294" s="890"/>
      <c r="K294" s="889" t="s">
        <v>306</v>
      </c>
      <c r="L294" s="891"/>
      <c r="M294" s="890"/>
      <c r="N294" s="889" t="s">
        <v>306</v>
      </c>
      <c r="O294" s="891"/>
      <c r="P294" s="891"/>
      <c r="Q294" s="891"/>
      <c r="R294" s="891"/>
      <c r="S294" s="889" t="s">
        <v>306</v>
      </c>
      <c r="T294" s="890"/>
      <c r="U294" s="891" t="s">
        <v>306</v>
      </c>
      <c r="V294" s="891"/>
      <c r="W294" s="891"/>
      <c r="X294" s="890"/>
    </row>
    <row r="295" spans="1:24" s="450" customFormat="1" x14ac:dyDescent="0.3">
      <c r="A295" s="980"/>
      <c r="B295" s="926"/>
      <c r="C295" s="927"/>
      <c r="D295" s="928"/>
      <c r="E295" s="929"/>
      <c r="F295" s="857"/>
      <c r="G295" s="858"/>
      <c r="H295" s="859"/>
      <c r="I295" s="860"/>
      <c r="J295" s="862"/>
      <c r="K295" s="860"/>
      <c r="L295" s="861"/>
      <c r="M295" s="862"/>
      <c r="N295" s="860"/>
      <c r="O295" s="861"/>
      <c r="P295" s="861"/>
      <c r="Q295" s="861"/>
      <c r="R295" s="861"/>
      <c r="S295" s="860"/>
      <c r="T295" s="862"/>
      <c r="U295" s="861"/>
      <c r="V295" s="861"/>
      <c r="W295" s="861"/>
      <c r="X295" s="862"/>
    </row>
    <row r="296" spans="1:24" s="450" customFormat="1" x14ac:dyDescent="0.3">
      <c r="A296" s="980"/>
      <c r="B296" s="926"/>
      <c r="C296" s="927"/>
      <c r="D296" s="928"/>
      <c r="E296" s="929"/>
      <c r="F296" s="451" t="s">
        <v>281</v>
      </c>
      <c r="G296" s="953">
        <v>0</v>
      </c>
      <c r="H296" s="954"/>
      <c r="I296" s="873" t="s">
        <v>340</v>
      </c>
      <c r="J296" s="875"/>
      <c r="K296" s="873" t="s">
        <v>365</v>
      </c>
      <c r="L296" s="874"/>
      <c r="M296" s="875"/>
      <c r="N296" s="876" t="s">
        <v>314</v>
      </c>
      <c r="O296" s="877"/>
      <c r="P296" s="877"/>
      <c r="Q296" s="877"/>
      <c r="R296" s="877"/>
      <c r="S296" s="452">
        <v>0.01</v>
      </c>
      <c r="T296" s="464" t="str">
        <f>+'CRITERIOS DE CARATULA'!$F$2</f>
        <v>anual</v>
      </c>
      <c r="U296" s="874" t="s">
        <v>366</v>
      </c>
      <c r="V296" s="874"/>
      <c r="W296" s="874"/>
      <c r="X296" s="875"/>
    </row>
    <row r="297" spans="1:24" s="450" customFormat="1" x14ac:dyDescent="0.3">
      <c r="A297" s="980"/>
      <c r="B297" s="926"/>
      <c r="C297" s="927"/>
      <c r="D297" s="928"/>
      <c r="E297" s="929"/>
      <c r="F297" s="857"/>
      <c r="G297" s="858"/>
      <c r="H297" s="859"/>
      <c r="I297" s="873"/>
      <c r="J297" s="875"/>
      <c r="K297" s="873"/>
      <c r="L297" s="874"/>
      <c r="M297" s="875"/>
      <c r="N297" s="860"/>
      <c r="O297" s="861"/>
      <c r="P297" s="861"/>
      <c r="Q297" s="861"/>
      <c r="R297" s="862"/>
      <c r="S297" s="860"/>
      <c r="T297" s="862"/>
      <c r="U297" s="874"/>
      <c r="V297" s="874"/>
      <c r="W297" s="874"/>
      <c r="X297" s="875"/>
    </row>
    <row r="298" spans="1:24" s="450" customFormat="1" x14ac:dyDescent="0.3">
      <c r="A298" s="980"/>
      <c r="B298" s="926"/>
      <c r="C298" s="927"/>
      <c r="D298" s="928"/>
      <c r="E298" s="929"/>
      <c r="F298" s="857"/>
      <c r="G298" s="858"/>
      <c r="H298" s="859"/>
      <c r="I298" s="873"/>
      <c r="J298" s="875"/>
      <c r="K298" s="873"/>
      <c r="L298" s="874"/>
      <c r="M298" s="875"/>
      <c r="N298" s="453" t="s">
        <v>303</v>
      </c>
      <c r="O298" s="459" t="s">
        <v>311</v>
      </c>
      <c r="P298" s="455">
        <f>+IF(N298=$N$60,(R298-$P$60),(R298-$R$60))</f>
        <v>0.11499999999999999</v>
      </c>
      <c r="Q298" s="456" t="s">
        <v>312</v>
      </c>
      <c r="R298" s="457">
        <v>0.15</v>
      </c>
      <c r="S298" s="860" t="s">
        <v>313</v>
      </c>
      <c r="T298" s="862"/>
      <c r="U298" s="874"/>
      <c r="V298" s="874"/>
      <c r="W298" s="874"/>
      <c r="X298" s="875"/>
    </row>
    <row r="299" spans="1:24" s="450" customFormat="1" x14ac:dyDescent="0.3">
      <c r="A299" s="980"/>
      <c r="B299" s="926"/>
      <c r="C299" s="927"/>
      <c r="D299" s="928"/>
      <c r="E299" s="929"/>
      <c r="F299" s="857"/>
      <c r="G299" s="858"/>
      <c r="H299" s="859"/>
      <c r="I299" s="873"/>
      <c r="J299" s="875"/>
      <c r="K299" s="873"/>
      <c r="L299" s="874"/>
      <c r="M299" s="875"/>
      <c r="N299" s="860"/>
      <c r="O299" s="861"/>
      <c r="P299" s="861"/>
      <c r="Q299" s="861"/>
      <c r="R299" s="862"/>
      <c r="S299" s="453" t="str">
        <f>+'CRITERIOS DE CARATULA'!$B$3</f>
        <v>US$</v>
      </c>
      <c r="T299" s="458">
        <v>150</v>
      </c>
      <c r="U299" s="874"/>
      <c r="V299" s="874"/>
      <c r="W299" s="874"/>
      <c r="X299" s="875"/>
    </row>
    <row r="300" spans="1:24" s="450" customFormat="1" x14ac:dyDescent="0.3">
      <c r="A300" s="980"/>
      <c r="B300" s="926"/>
      <c r="C300" s="927"/>
      <c r="D300" s="928"/>
      <c r="E300" s="929"/>
      <c r="F300" s="857"/>
      <c r="G300" s="858"/>
      <c r="H300" s="859"/>
      <c r="I300" s="860"/>
      <c r="J300" s="862"/>
      <c r="K300" s="860"/>
      <c r="L300" s="861"/>
      <c r="M300" s="862"/>
      <c r="N300" s="860"/>
      <c r="O300" s="861"/>
      <c r="P300" s="861"/>
      <c r="Q300" s="861"/>
      <c r="R300" s="861"/>
      <c r="S300" s="973"/>
      <c r="T300" s="974"/>
      <c r="U300" s="861"/>
      <c r="V300" s="861"/>
      <c r="W300" s="861"/>
      <c r="X300" s="862"/>
    </row>
    <row r="301" spans="1:24" s="450" customFormat="1" ht="16.5" customHeight="1" x14ac:dyDescent="0.3">
      <c r="A301" s="980"/>
      <c r="B301" s="926"/>
      <c r="C301" s="927"/>
      <c r="D301" s="928"/>
      <c r="E301" s="929"/>
      <c r="F301" s="870" t="str">
        <f>+IF(F294='CRITERIOS DE CARATULA'!E2,'CRITERIOS DE CARATULA'!E4,"")</f>
        <v>Propuesto:</v>
      </c>
      <c r="G301" s="871"/>
      <c r="H301" s="872"/>
      <c r="I301" s="870" t="str">
        <f>+IF(I294='CRITERIOS DE CARATULA'!E2,'CRITERIOS DE CARATULA'!E4,"")</f>
        <v>Propuesto:</v>
      </c>
      <c r="J301" s="872"/>
      <c r="K301" s="870" t="str">
        <f>+IF(K294='CRITERIOS DE CARATULA'!E2,'CRITERIOS DE CARATULA'!E4,"")</f>
        <v>Propuesto:</v>
      </c>
      <c r="L301" s="871"/>
      <c r="M301" s="872"/>
      <c r="N301" s="870" t="str">
        <f>+IF(N294='CRITERIOS DE CARATULA'!E2,'CRITERIOS DE CARATULA'!E4,"")</f>
        <v>Propuesto:</v>
      </c>
      <c r="O301" s="871"/>
      <c r="P301" s="871"/>
      <c r="Q301" s="871"/>
      <c r="R301" s="871"/>
      <c r="S301" s="870" t="str">
        <f>+IF(S294='CRITERIOS DE CARATULA'!E2,'CRITERIOS DE CARATULA'!E4,"")</f>
        <v>Propuesto:</v>
      </c>
      <c r="T301" s="872"/>
      <c r="U301" s="871" t="str">
        <f>+IF(U294='CRITERIOS DE CARATULA'!E2,'CRITERIOS DE CARATULA'!E4,"")</f>
        <v>Propuesto:</v>
      </c>
      <c r="V301" s="871"/>
      <c r="W301" s="871"/>
      <c r="X301" s="872"/>
    </row>
    <row r="302" spans="1:24" s="450" customFormat="1" ht="16.5" customHeight="1" x14ac:dyDescent="0.3">
      <c r="A302" s="980"/>
      <c r="B302" s="926"/>
      <c r="C302" s="927"/>
      <c r="D302" s="928"/>
      <c r="E302" s="929"/>
      <c r="F302" s="867"/>
      <c r="G302" s="868"/>
      <c r="H302" s="869"/>
      <c r="I302" s="860"/>
      <c r="J302" s="862"/>
      <c r="K302" s="860"/>
      <c r="L302" s="861"/>
      <c r="M302" s="862"/>
      <c r="N302" s="860"/>
      <c r="O302" s="861"/>
      <c r="P302" s="861"/>
      <c r="Q302" s="861"/>
      <c r="R302" s="861"/>
      <c r="S302" s="860"/>
      <c r="T302" s="862"/>
      <c r="U302" s="861"/>
      <c r="V302" s="861"/>
      <c r="W302" s="861"/>
      <c r="X302" s="862"/>
    </row>
    <row r="303" spans="1:24" s="450" customFormat="1" ht="16.5" customHeight="1" x14ac:dyDescent="0.3">
      <c r="A303" s="980"/>
      <c r="B303" s="926"/>
      <c r="C303" s="927"/>
      <c r="D303" s="928"/>
      <c r="E303" s="929"/>
      <c r="F303" s="451" t="s">
        <v>281</v>
      </c>
      <c r="G303" s="953">
        <v>0</v>
      </c>
      <c r="H303" s="954"/>
      <c r="I303" s="873" t="s">
        <v>340</v>
      </c>
      <c r="J303" s="875"/>
      <c r="K303" s="873" t="s">
        <v>365</v>
      </c>
      <c r="L303" s="874"/>
      <c r="M303" s="875"/>
      <c r="N303" s="876" t="s">
        <v>314</v>
      </c>
      <c r="O303" s="877"/>
      <c r="P303" s="877"/>
      <c r="Q303" s="877"/>
      <c r="R303" s="877"/>
      <c r="S303" s="452">
        <v>0.01</v>
      </c>
      <c r="T303" s="464" t="str">
        <f>+'CRITERIOS DE CARATULA'!$F$2</f>
        <v>anual</v>
      </c>
      <c r="U303" s="874" t="s">
        <v>366</v>
      </c>
      <c r="V303" s="874"/>
      <c r="W303" s="874"/>
      <c r="X303" s="875"/>
    </row>
    <row r="304" spans="1:24" s="450" customFormat="1" ht="16.5" customHeight="1" x14ac:dyDescent="0.3">
      <c r="A304" s="980"/>
      <c r="B304" s="926"/>
      <c r="C304" s="927"/>
      <c r="D304" s="928"/>
      <c r="E304" s="929"/>
      <c r="F304" s="857"/>
      <c r="G304" s="858"/>
      <c r="H304" s="859"/>
      <c r="I304" s="873"/>
      <c r="J304" s="875"/>
      <c r="K304" s="873"/>
      <c r="L304" s="874"/>
      <c r="M304" s="875"/>
      <c r="N304" s="860"/>
      <c r="O304" s="861"/>
      <c r="P304" s="861"/>
      <c r="Q304" s="861"/>
      <c r="R304" s="862"/>
      <c r="S304" s="860"/>
      <c r="T304" s="862"/>
      <c r="U304" s="874"/>
      <c r="V304" s="874"/>
      <c r="W304" s="874"/>
      <c r="X304" s="875"/>
    </row>
    <row r="305" spans="1:24" s="450" customFormat="1" ht="16.5" customHeight="1" x14ac:dyDescent="0.3">
      <c r="A305" s="980"/>
      <c r="B305" s="926"/>
      <c r="C305" s="927"/>
      <c r="D305" s="928"/>
      <c r="E305" s="929"/>
      <c r="F305" s="857"/>
      <c r="G305" s="858"/>
      <c r="H305" s="859"/>
      <c r="I305" s="873"/>
      <c r="J305" s="875"/>
      <c r="K305" s="873"/>
      <c r="L305" s="874"/>
      <c r="M305" s="875"/>
      <c r="N305" s="453" t="s">
        <v>303</v>
      </c>
      <c r="O305" s="459" t="s">
        <v>311</v>
      </c>
      <c r="P305" s="455">
        <f>+IF(N305=$N$60,(R305-$P$60),(R305-$R$60))</f>
        <v>0.11499999999999999</v>
      </c>
      <c r="Q305" s="456" t="s">
        <v>312</v>
      </c>
      <c r="R305" s="457">
        <v>0.15</v>
      </c>
      <c r="S305" s="860" t="s">
        <v>313</v>
      </c>
      <c r="T305" s="862"/>
      <c r="U305" s="874"/>
      <c r="V305" s="874"/>
      <c r="W305" s="874"/>
      <c r="X305" s="875"/>
    </row>
    <row r="306" spans="1:24" s="450" customFormat="1" ht="16.5" customHeight="1" x14ac:dyDescent="0.3">
      <c r="A306" s="980"/>
      <c r="B306" s="926"/>
      <c r="C306" s="927"/>
      <c r="D306" s="928"/>
      <c r="E306" s="929"/>
      <c r="F306" s="857"/>
      <c r="G306" s="858"/>
      <c r="H306" s="859"/>
      <c r="I306" s="873"/>
      <c r="J306" s="875"/>
      <c r="K306" s="873"/>
      <c r="L306" s="874"/>
      <c r="M306" s="875"/>
      <c r="N306" s="860"/>
      <c r="O306" s="861"/>
      <c r="P306" s="861"/>
      <c r="Q306" s="861"/>
      <c r="R306" s="862"/>
      <c r="S306" s="453" t="str">
        <f>+'CRITERIOS DE CARATULA'!$B$3</f>
        <v>US$</v>
      </c>
      <c r="T306" s="458">
        <v>150</v>
      </c>
      <c r="U306" s="874"/>
      <c r="V306" s="874"/>
      <c r="W306" s="874"/>
      <c r="X306" s="875"/>
    </row>
    <row r="307" spans="1:24" s="450" customFormat="1" ht="16.5" customHeight="1" x14ac:dyDescent="0.3">
      <c r="A307" s="460"/>
      <c r="B307" s="473"/>
      <c r="C307" s="958"/>
      <c r="D307" s="959"/>
      <c r="E307" s="960"/>
      <c r="F307" s="964"/>
      <c r="G307" s="965"/>
      <c r="H307" s="966"/>
      <c r="I307" s="952"/>
      <c r="J307" s="951"/>
      <c r="K307" s="967"/>
      <c r="L307" s="968"/>
      <c r="M307" s="969"/>
      <c r="N307" s="952"/>
      <c r="O307" s="950"/>
      <c r="P307" s="950"/>
      <c r="Q307" s="950"/>
      <c r="R307" s="950"/>
      <c r="S307" s="952"/>
      <c r="T307" s="951"/>
      <c r="U307" s="950"/>
      <c r="V307" s="950"/>
      <c r="W307" s="950"/>
      <c r="X307" s="951"/>
    </row>
    <row r="308" spans="1:24" s="256" customFormat="1" x14ac:dyDescent="0.3">
      <c r="A308" s="288"/>
      <c r="B308" s="288"/>
      <c r="C308" s="264"/>
      <c r="D308" s="264"/>
      <c r="E308" s="264"/>
      <c r="F308" s="264"/>
      <c r="G308" s="264"/>
      <c r="H308" s="264"/>
      <c r="I308" s="264"/>
      <c r="J308" s="264"/>
      <c r="K308" s="264"/>
      <c r="L308" s="264"/>
      <c r="M308" s="264"/>
      <c r="N308" s="264"/>
      <c r="O308" s="264"/>
      <c r="P308" s="264"/>
      <c r="Q308" s="264"/>
      <c r="R308" s="264"/>
      <c r="S308" s="264"/>
      <c r="T308" s="264"/>
      <c r="U308" s="264"/>
      <c r="V308" s="264"/>
      <c r="W308" s="264"/>
      <c r="X308" s="264"/>
    </row>
    <row r="309" spans="1:24" x14ac:dyDescent="0.3">
      <c r="A309" s="922" t="s">
        <v>367</v>
      </c>
      <c r="B309" s="922"/>
      <c r="C309" s="883" t="s">
        <v>368</v>
      </c>
      <c r="D309" s="883"/>
      <c r="E309" s="883"/>
      <c r="F309" s="883" t="s">
        <v>369</v>
      </c>
      <c r="G309" s="883"/>
      <c r="H309" s="883"/>
      <c r="I309" s="883"/>
      <c r="J309" s="883"/>
      <c r="K309" s="883"/>
      <c r="L309" s="883"/>
      <c r="M309" s="883" t="s">
        <v>370</v>
      </c>
      <c r="N309" s="883"/>
      <c r="O309" s="883"/>
      <c r="P309" s="883" t="s">
        <v>371</v>
      </c>
      <c r="Q309" s="883"/>
      <c r="R309" s="883"/>
      <c r="S309" s="883"/>
      <c r="T309" s="883"/>
      <c r="U309" s="883"/>
      <c r="V309" s="883"/>
      <c r="W309" s="883"/>
      <c r="X309" s="883"/>
    </row>
    <row r="310" spans="1:24" x14ac:dyDescent="0.3">
      <c r="A310" s="922"/>
      <c r="B310" s="922"/>
      <c r="C310" s="263"/>
      <c r="D310" s="263"/>
      <c r="E310" s="263"/>
      <c r="F310" s="263"/>
      <c r="G310" s="263"/>
      <c r="H310" s="263"/>
      <c r="I310" s="263"/>
      <c r="J310" s="263"/>
      <c r="K310" s="262"/>
      <c r="L310" s="263"/>
      <c r="M310" s="263"/>
      <c r="N310" s="263"/>
      <c r="O310" s="263"/>
      <c r="P310" s="263"/>
      <c r="Q310" s="263"/>
      <c r="R310" s="263"/>
      <c r="S310" s="263"/>
      <c r="T310" s="263"/>
      <c r="U310" s="263"/>
      <c r="V310" s="263"/>
      <c r="W310" s="263"/>
      <c r="X310" s="263"/>
    </row>
    <row r="311" spans="1:24" x14ac:dyDescent="0.3">
      <c r="A311" s="289"/>
      <c r="B311" s="391" t="str">
        <f>+IF(M311='CRITERIOS DE CARATULA'!$K$3,'CRITERIOS DE CARATULA'!$M$4,"")</f>
        <v/>
      </c>
      <c r="C311" s="1008"/>
      <c r="D311" s="1008"/>
      <c r="E311" s="1008"/>
      <c r="F311" s="986"/>
      <c r="G311" s="987"/>
      <c r="H311" s="987"/>
      <c r="I311" s="987"/>
      <c r="J311" s="987"/>
      <c r="K311" s="987"/>
      <c r="L311" s="988"/>
      <c r="M311" s="1007"/>
      <c r="N311" s="1007"/>
      <c r="O311" s="1007"/>
      <c r="P311" s="986"/>
      <c r="Q311" s="987"/>
      <c r="R311" s="987"/>
      <c r="S311" s="987"/>
      <c r="T311" s="987"/>
      <c r="U311" s="987"/>
      <c r="V311" s="987"/>
      <c r="W311" s="987"/>
      <c r="X311" s="988"/>
    </row>
    <row r="312" spans="1:24" x14ac:dyDescent="0.3">
      <c r="A312" s="289"/>
      <c r="B312" s="391" t="str">
        <f>+IF(M312='CRITERIOS DE CARATULA'!$K$3,'CRITERIOS DE CARATULA'!$M$4,"")</f>
        <v/>
      </c>
      <c r="C312" s="1008"/>
      <c r="D312" s="1008"/>
      <c r="E312" s="1008"/>
      <c r="F312" s="986"/>
      <c r="G312" s="987"/>
      <c r="H312" s="987"/>
      <c r="I312" s="987"/>
      <c r="J312" s="987"/>
      <c r="K312" s="987"/>
      <c r="L312" s="988"/>
      <c r="M312" s="1007"/>
      <c r="N312" s="1007"/>
      <c r="O312" s="1007"/>
      <c r="P312" s="986"/>
      <c r="Q312" s="987"/>
      <c r="R312" s="987"/>
      <c r="S312" s="987"/>
      <c r="T312" s="987"/>
      <c r="U312" s="987"/>
      <c r="V312" s="987"/>
      <c r="W312" s="987"/>
      <c r="X312" s="988"/>
    </row>
    <row r="313" spans="1:24" x14ac:dyDescent="0.3">
      <c r="A313" s="289"/>
      <c r="B313" s="391" t="str">
        <f>+IF(M313='CRITERIOS DE CARATULA'!$K$3,'CRITERIOS DE CARATULA'!$M$4,"")</f>
        <v/>
      </c>
      <c r="C313" s="1008"/>
      <c r="D313" s="1008"/>
      <c r="E313" s="1008"/>
      <c r="F313" s="986"/>
      <c r="G313" s="987"/>
      <c r="H313" s="987"/>
      <c r="I313" s="987"/>
      <c r="J313" s="987"/>
      <c r="K313" s="987"/>
      <c r="L313" s="988"/>
      <c r="M313" s="1007"/>
      <c r="N313" s="1007"/>
      <c r="O313" s="1007"/>
      <c r="P313" s="986"/>
      <c r="Q313" s="987"/>
      <c r="R313" s="987"/>
      <c r="S313" s="987"/>
      <c r="T313" s="987"/>
      <c r="U313" s="987"/>
      <c r="V313" s="987"/>
      <c r="W313" s="987"/>
      <c r="X313" s="988"/>
    </row>
    <row r="314" spans="1:24" x14ac:dyDescent="0.3">
      <c r="A314" s="289"/>
      <c r="B314" s="391" t="str">
        <f>+IF(M314='CRITERIOS DE CARATULA'!$K$3,'CRITERIOS DE CARATULA'!$M$4,"")</f>
        <v/>
      </c>
      <c r="C314" s="1008"/>
      <c r="D314" s="1008"/>
      <c r="E314" s="1008"/>
      <c r="F314" s="986"/>
      <c r="G314" s="987"/>
      <c r="H314" s="987"/>
      <c r="I314" s="987"/>
      <c r="J314" s="987"/>
      <c r="K314" s="987"/>
      <c r="L314" s="988"/>
      <c r="M314" s="1007"/>
      <c r="N314" s="1007"/>
      <c r="O314" s="1007"/>
      <c r="P314" s="986"/>
      <c r="Q314" s="987"/>
      <c r="R314" s="987"/>
      <c r="S314" s="987"/>
      <c r="T314" s="987"/>
      <c r="U314" s="987"/>
      <c r="V314" s="987"/>
      <c r="W314" s="987"/>
      <c r="X314" s="988"/>
    </row>
    <row r="315" spans="1:24" x14ac:dyDescent="0.3">
      <c r="A315" s="289"/>
      <c r="B315" s="391" t="str">
        <f>+IF(M315='CRITERIOS DE CARATULA'!$K$3,'CRITERIOS DE CARATULA'!$M$4,"")</f>
        <v/>
      </c>
      <c r="C315" s="1008"/>
      <c r="D315" s="1008"/>
      <c r="E315" s="1008"/>
      <c r="F315" s="986"/>
      <c r="G315" s="987"/>
      <c r="H315" s="987"/>
      <c r="I315" s="987"/>
      <c r="J315" s="987"/>
      <c r="K315" s="987"/>
      <c r="L315" s="988"/>
      <c r="M315" s="1007"/>
      <c r="N315" s="1007"/>
      <c r="O315" s="1007"/>
      <c r="P315" s="986"/>
      <c r="Q315" s="987"/>
      <c r="R315" s="987"/>
      <c r="S315" s="987"/>
      <c r="T315" s="987"/>
      <c r="U315" s="987"/>
      <c r="V315" s="987"/>
      <c r="W315" s="987"/>
      <c r="X315" s="988"/>
    </row>
    <row r="316" spans="1:24" x14ac:dyDescent="0.3">
      <c r="A316" s="922" t="s">
        <v>374</v>
      </c>
      <c r="B316" s="922"/>
      <c r="C316" s="263"/>
      <c r="D316" s="263"/>
      <c r="E316" s="263"/>
      <c r="F316" s="263"/>
      <c r="G316" s="263"/>
      <c r="H316" s="263"/>
      <c r="I316" s="263"/>
      <c r="J316" s="263"/>
      <c r="K316" s="263"/>
      <c r="L316" s="263"/>
      <c r="M316" s="263"/>
      <c r="N316" s="263"/>
      <c r="O316" s="263"/>
      <c r="P316" s="263"/>
      <c r="Q316" s="263"/>
      <c r="R316" s="263"/>
      <c r="S316" s="263"/>
      <c r="T316" s="263"/>
      <c r="U316" s="263"/>
      <c r="V316" s="263"/>
      <c r="W316" s="263"/>
      <c r="X316" s="263"/>
    </row>
    <row r="317" spans="1:24" ht="16.5" customHeight="1" x14ac:dyDescent="0.3">
      <c r="A317" s="922"/>
      <c r="B317" s="922"/>
      <c r="C317" s="986"/>
      <c r="D317" s="987"/>
      <c r="E317" s="987"/>
      <c r="F317" s="987"/>
      <c r="G317" s="987"/>
      <c r="H317" s="987"/>
      <c r="I317" s="987"/>
      <c r="J317" s="987"/>
      <c r="K317" s="987"/>
      <c r="L317" s="987"/>
      <c r="M317" s="987"/>
      <c r="N317" s="987"/>
      <c r="O317" s="987"/>
      <c r="P317" s="987"/>
      <c r="Q317" s="987"/>
      <c r="R317" s="987"/>
      <c r="S317" s="987"/>
      <c r="T317" s="987"/>
      <c r="U317" s="987"/>
      <c r="V317" s="987"/>
      <c r="W317" s="987"/>
      <c r="X317" s="988"/>
    </row>
    <row r="318" spans="1:24" x14ac:dyDescent="0.3">
      <c r="A318" s="283"/>
      <c r="B318" s="298"/>
      <c r="C318" s="1008"/>
      <c r="D318" s="1008"/>
      <c r="E318" s="1008"/>
      <c r="F318" s="1008"/>
      <c r="G318" s="1008"/>
      <c r="H318" s="1008"/>
      <c r="I318" s="1008"/>
      <c r="J318" s="1008"/>
      <c r="K318" s="1008"/>
      <c r="L318" s="1008"/>
      <c r="M318" s="1008"/>
      <c r="N318" s="1008"/>
      <c r="O318" s="1008"/>
      <c r="P318" s="1008"/>
      <c r="Q318" s="1008"/>
      <c r="R318" s="1008"/>
      <c r="S318" s="1008"/>
      <c r="T318" s="1008"/>
      <c r="U318" s="1008"/>
      <c r="V318" s="1008"/>
      <c r="W318" s="1008"/>
      <c r="X318" s="1008"/>
    </row>
    <row r="319" spans="1:24" x14ac:dyDescent="0.3">
      <c r="A319" s="289"/>
      <c r="B319" s="289"/>
      <c r="C319" s="1008"/>
      <c r="D319" s="1008"/>
      <c r="E319" s="1008"/>
      <c r="F319" s="1008"/>
      <c r="G319" s="1008"/>
      <c r="H319" s="1008"/>
      <c r="I319" s="1008"/>
      <c r="J319" s="1008"/>
      <c r="K319" s="1008"/>
      <c r="L319" s="1008"/>
      <c r="M319" s="1008"/>
      <c r="N319" s="1008"/>
      <c r="O319" s="1008"/>
      <c r="P319" s="1008"/>
      <c r="Q319" s="1008"/>
      <c r="R319" s="1008"/>
      <c r="S319" s="1008"/>
      <c r="T319" s="1008"/>
      <c r="U319" s="1008"/>
      <c r="V319" s="1008"/>
      <c r="W319" s="1008"/>
      <c r="X319" s="1008"/>
    </row>
    <row r="320" spans="1:24" x14ac:dyDescent="0.3">
      <c r="A320" s="289"/>
      <c r="B320" s="289"/>
      <c r="C320" s="1008"/>
      <c r="D320" s="1008"/>
      <c r="E320" s="1008"/>
      <c r="F320" s="1008"/>
      <c r="G320" s="1008"/>
      <c r="H320" s="1008"/>
      <c r="I320" s="1008"/>
      <c r="J320" s="1008"/>
      <c r="K320" s="1008"/>
      <c r="L320" s="1008"/>
      <c r="M320" s="1008"/>
      <c r="N320" s="1008"/>
      <c r="O320" s="1008"/>
      <c r="P320" s="1008"/>
      <c r="Q320" s="1008"/>
      <c r="R320" s="1008"/>
      <c r="S320" s="1008"/>
      <c r="T320" s="1008"/>
      <c r="U320" s="1008"/>
      <c r="V320" s="1008"/>
      <c r="W320" s="1008"/>
      <c r="X320" s="1008"/>
    </row>
    <row r="321" spans="1:24" x14ac:dyDescent="0.3">
      <c r="A321" s="289"/>
      <c r="B321" s="289"/>
      <c r="C321" s="1008"/>
      <c r="D321" s="1008"/>
      <c r="E321" s="1008"/>
      <c r="F321" s="1008"/>
      <c r="G321" s="1008"/>
      <c r="H321" s="1008"/>
      <c r="I321" s="1008"/>
      <c r="J321" s="1008"/>
      <c r="K321" s="1008"/>
      <c r="L321" s="1008"/>
      <c r="M321" s="1008"/>
      <c r="N321" s="1008"/>
      <c r="O321" s="1008"/>
      <c r="P321" s="1008"/>
      <c r="Q321" s="1008"/>
      <c r="R321" s="1008"/>
      <c r="S321" s="1008"/>
      <c r="T321" s="1008"/>
      <c r="U321" s="1008"/>
      <c r="V321" s="1008"/>
      <c r="W321" s="1008"/>
      <c r="X321" s="1008"/>
    </row>
    <row r="322" spans="1:24" x14ac:dyDescent="0.3">
      <c r="A322" s="290"/>
      <c r="B322" s="262"/>
      <c r="C322" s="263"/>
      <c r="D322" s="263"/>
      <c r="E322" s="263"/>
      <c r="F322" s="263"/>
      <c r="G322" s="263"/>
      <c r="H322" s="263"/>
      <c r="I322" s="263"/>
      <c r="J322" s="263"/>
      <c r="K322" s="263"/>
      <c r="L322" s="263"/>
      <c r="M322" s="263"/>
      <c r="N322" s="263"/>
      <c r="O322" s="263"/>
      <c r="P322" s="263"/>
      <c r="Q322" s="263"/>
      <c r="R322" s="263"/>
      <c r="S322" s="263"/>
      <c r="T322" s="263"/>
      <c r="U322" s="263"/>
      <c r="V322" s="263"/>
      <c r="W322" s="263"/>
      <c r="X322" s="263"/>
    </row>
    <row r="323" spans="1:24" x14ac:dyDescent="0.3">
      <c r="A323" s="990" t="s">
        <v>375</v>
      </c>
      <c r="B323" s="991"/>
      <c r="C323" s="1013" t="str">
        <f>+ACEPTACION!B273</f>
        <v>Ingrese la recomendación del analista de crédito</v>
      </c>
      <c r="D323" s="1014"/>
      <c r="E323" s="1014"/>
      <c r="F323" s="1014"/>
      <c r="G323" s="1014"/>
      <c r="H323" s="1014"/>
      <c r="I323" s="1014"/>
      <c r="J323" s="1014"/>
      <c r="K323" s="1014"/>
      <c r="L323" s="1014"/>
      <c r="M323" s="1014"/>
      <c r="N323" s="1014"/>
      <c r="O323" s="1014"/>
      <c r="P323" s="1014"/>
      <c r="Q323" s="1014"/>
      <c r="R323" s="1014"/>
      <c r="S323" s="1014"/>
      <c r="T323" s="1014"/>
      <c r="U323" s="1014"/>
      <c r="V323" s="1014"/>
      <c r="W323" s="1014"/>
      <c r="X323" s="1015"/>
    </row>
    <row r="324" spans="1:24" x14ac:dyDescent="0.3">
      <c r="A324" s="290"/>
      <c r="B324" s="262"/>
      <c r="C324" s="263"/>
      <c r="D324" s="263"/>
      <c r="E324" s="263"/>
      <c r="F324" s="263"/>
      <c r="G324" s="263"/>
      <c r="H324" s="263"/>
      <c r="I324" s="263"/>
      <c r="J324" s="263"/>
      <c r="K324" s="263"/>
      <c r="L324" s="263"/>
      <c r="M324" s="263"/>
      <c r="N324" s="263"/>
      <c r="O324" s="263"/>
      <c r="P324" s="263"/>
      <c r="Q324" s="263"/>
      <c r="R324" s="263"/>
      <c r="S324" s="263"/>
      <c r="T324" s="263"/>
      <c r="U324" s="263"/>
      <c r="V324" s="263"/>
      <c r="W324" s="263"/>
      <c r="X324" s="263"/>
    </row>
    <row r="325" spans="1:24" x14ac:dyDescent="0.3">
      <c r="A325" s="1011" t="str">
        <f>+IF(C325='CRITERIOS DE CARATULA'!O6,'CRITERIOS DE CARATULA'!R3,'CRITERIOS DE CARATULA'!R2)</f>
        <v>Aprobado por:</v>
      </c>
      <c r="B325" s="1011"/>
      <c r="C325" s="904" t="s">
        <v>1138</v>
      </c>
      <c r="D325" s="904"/>
      <c r="E325" s="904"/>
      <c r="F325" s="904"/>
      <c r="G325" s="263"/>
      <c r="H325" s="291"/>
      <c r="I325" s="291"/>
      <c r="J325" s="291"/>
      <c r="K325" s="291"/>
      <c r="L325" s="291"/>
      <c r="M325" s="292"/>
      <c r="N325" s="263"/>
      <c r="O325" s="263"/>
      <c r="P325" s="263"/>
      <c r="Q325" s="263"/>
      <c r="R325" s="263"/>
      <c r="S325" s="263"/>
      <c r="T325" s="263"/>
      <c r="U325" s="263"/>
      <c r="V325" s="263"/>
      <c r="W325" s="263"/>
      <c r="X325" s="263"/>
    </row>
    <row r="326" spans="1:24" x14ac:dyDescent="0.3">
      <c r="A326" s="1011"/>
      <c r="B326" s="1011"/>
      <c r="C326" s="269"/>
      <c r="D326" s="269"/>
      <c r="E326" s="269"/>
      <c r="F326" s="263"/>
      <c r="G326" s="263"/>
      <c r="H326" s="263"/>
      <c r="I326" s="263"/>
      <c r="J326" s="263"/>
      <c r="K326" s="263"/>
      <c r="L326" s="263"/>
      <c r="M326" s="263"/>
      <c r="N326" s="263"/>
      <c r="O326" s="263"/>
      <c r="P326" s="263"/>
      <c r="Q326" s="263"/>
      <c r="R326" s="263"/>
      <c r="S326" s="263"/>
      <c r="T326" s="263"/>
      <c r="U326" s="263"/>
      <c r="V326" s="263"/>
      <c r="W326" s="263"/>
      <c r="X326" s="263"/>
    </row>
    <row r="327" spans="1:24" x14ac:dyDescent="0.3">
      <c r="A327" s="293"/>
      <c r="B327" s="293"/>
      <c r="C327" s="269"/>
      <c r="D327" s="269"/>
      <c r="E327" s="269"/>
      <c r="F327" s="263"/>
      <c r="G327" s="263"/>
      <c r="H327" s="263"/>
      <c r="I327" s="263"/>
      <c r="J327" s="263"/>
      <c r="K327" s="263"/>
      <c r="L327" s="263"/>
      <c r="M327" s="263"/>
      <c r="N327" s="263"/>
      <c r="O327" s="263"/>
      <c r="P327" s="263"/>
      <c r="Q327" s="263"/>
      <c r="R327" s="263"/>
      <c r="S327" s="263"/>
      <c r="T327" s="263"/>
      <c r="U327" s="263"/>
      <c r="V327" s="263"/>
      <c r="W327" s="263"/>
      <c r="X327" s="263"/>
    </row>
    <row r="328" spans="1:24" x14ac:dyDescent="0.3">
      <c r="A328" s="294"/>
      <c r="B328" s="294"/>
      <c r="C328" s="269"/>
      <c r="D328" s="269"/>
      <c r="E328" s="269"/>
      <c r="F328" s="263"/>
      <c r="G328" s="263"/>
      <c r="H328" s="263"/>
      <c r="I328" s="263"/>
      <c r="J328" s="263"/>
      <c r="K328" s="263"/>
      <c r="L328" s="263"/>
      <c r="M328" s="263"/>
      <c r="N328" s="263"/>
      <c r="O328" s="263"/>
      <c r="P328" s="263"/>
      <c r="Q328" s="263"/>
      <c r="R328" s="263"/>
      <c r="S328" s="263"/>
      <c r="T328" s="263"/>
      <c r="U328" s="263"/>
      <c r="V328" s="263"/>
      <c r="W328" s="263"/>
      <c r="X328" s="263"/>
    </row>
    <row r="329" spans="1:24" x14ac:dyDescent="0.3">
      <c r="A329" s="290"/>
      <c r="B329" s="262"/>
      <c r="C329" s="263"/>
      <c r="D329" s="263"/>
      <c r="E329" s="263"/>
      <c r="F329" s="263"/>
      <c r="G329" s="263"/>
      <c r="H329" s="263"/>
      <c r="I329" s="263"/>
      <c r="J329" s="263"/>
      <c r="K329" s="263"/>
      <c r="L329" s="263"/>
      <c r="M329" s="263"/>
      <c r="N329" s="263"/>
      <c r="O329" s="263"/>
      <c r="P329" s="263"/>
      <c r="Q329" s="263"/>
      <c r="R329" s="263"/>
      <c r="S329" s="263"/>
      <c r="T329" s="263"/>
      <c r="U329" s="263"/>
      <c r="V329" s="263"/>
      <c r="W329" s="263"/>
      <c r="X329" s="263"/>
    </row>
    <row r="330" spans="1:24" x14ac:dyDescent="0.3">
      <c r="A330" s="1012"/>
      <c r="B330" s="1012"/>
      <c r="C330" s="850"/>
      <c r="D330" s="850"/>
      <c r="E330" s="850"/>
      <c r="F330" s="850"/>
      <c r="G330" s="263"/>
      <c r="H330" s="850"/>
      <c r="I330" s="850"/>
      <c r="J330" s="850"/>
      <c r="K330" s="850"/>
      <c r="L330" s="263"/>
      <c r="M330" s="850"/>
      <c r="N330" s="850"/>
      <c r="O330" s="850"/>
      <c r="P330" s="850"/>
      <c r="Q330" s="850"/>
      <c r="R330" s="850"/>
      <c r="S330" s="263"/>
      <c r="T330" s="850"/>
      <c r="U330" s="850"/>
      <c r="V330" s="850"/>
      <c r="W330" s="850"/>
      <c r="X330" s="263"/>
    </row>
    <row r="331" spans="1:24" x14ac:dyDescent="0.3">
      <c r="A331" s="290"/>
      <c r="B331" s="262"/>
      <c r="C331" s="295"/>
      <c r="D331" s="295"/>
      <c r="E331" s="295"/>
      <c r="F331" s="295"/>
      <c r="G331" s="263"/>
      <c r="H331" s="263"/>
      <c r="I331" s="263"/>
      <c r="J331" s="263"/>
      <c r="K331" s="263"/>
      <c r="L331" s="263"/>
      <c r="M331" s="263"/>
      <c r="N331" s="263"/>
      <c r="O331" s="263"/>
      <c r="P331" s="263"/>
      <c r="Q331" s="263"/>
      <c r="R331" s="263"/>
      <c r="S331" s="263"/>
      <c r="T331" s="295"/>
      <c r="U331" s="295"/>
      <c r="V331" s="295"/>
      <c r="W331" s="295"/>
      <c r="X331" s="263"/>
    </row>
    <row r="332" spans="1:24" x14ac:dyDescent="0.3">
      <c r="A332" s="290"/>
      <c r="B332" s="262"/>
      <c r="C332" s="883" t="str">
        <f>+IF(OR($C$325='CRITERIOS DE CARATULA'!$O$7,$C$325='CRITERIOS DE CARATULA'!$O$9,$C$325='CRITERIOS DE CARATULA'!$O$10,$C$325='CRITERIOS DE CARATULA'!$O$12)=TRUE,'CRITERIOS DE CARATULA'!$P$8,(IF($C$325='CRITERIOS DE CARATULA'!$O$2,"",(IF((OR($C$325='CRITERIOS DE CARATULA'!$O$5,CARATULA!$C$325='CRITERIOS DE CARATULA'!$O$6))=TRUE,'CRITERIOS DE CARATULA'!$P$6,'CRITERIOS DE CARATULA'!$P$2)))))</f>
        <v>Jorge Walter Bolaños</v>
      </c>
      <c r="D332" s="883"/>
      <c r="E332" s="883"/>
      <c r="F332" s="883"/>
      <c r="G332" s="263"/>
      <c r="H332" s="883" t="str">
        <f>+IF(OR($C$325='CRITERIOS DE CARATULA'!$O$8,$C$325='CRITERIOS DE CARATULA'!$O$9,$C$325='CRITERIOS DE CARATULA'!$O$11,$C$325='CRITERIOS DE CARATULA'!$O$12)=TRUE,'CRITERIOS DE CARATULA'!$P$9,(IF($C$325='CRITERIOS DE CARATULA'!$O$2,"",(IF((OR($C$325='CRITERIOS DE CARATULA'!$O$5,CARATULA!$C$325='CRITERIOS DE CARATULA'!$O$6))=TRUE,'CRITERIOS DE CARATULA'!$P$7,'CRITERIOS DE CARATULA'!$P$3)))))</f>
        <v>Godwin Tang</v>
      </c>
      <c r="I332" s="883"/>
      <c r="J332" s="883"/>
      <c r="K332" s="883"/>
      <c r="L332" s="263"/>
      <c r="M332" s="883" t="str">
        <f>+'CRITERIOS DE CARATULA'!P4</f>
        <v>Hairo Rodríguez</v>
      </c>
      <c r="N332" s="883"/>
      <c r="O332" s="883"/>
      <c r="P332" s="883"/>
      <c r="Q332" s="883"/>
      <c r="R332" s="883"/>
      <c r="S332" s="263"/>
      <c r="T332" s="883" t="str">
        <f>+IF((OR(C325='CRITERIOS DE CARATULA'!O2,C325='CRITERIOS DE CARATULA'!O3,C325='CRITERIOS DE CARATULA'!O7,C325='CRITERIOS DE CARATULA'!O8,C325='CRITERIOS DE CARATULA'!O9))=TRUE,"",'CRITERIOS DE CARATULA'!P5)</f>
        <v>Juan Carlos Hernández</v>
      </c>
      <c r="U332" s="883"/>
      <c r="V332" s="883"/>
      <c r="W332" s="883"/>
      <c r="X332" s="296"/>
    </row>
    <row r="333" spans="1:24" x14ac:dyDescent="0.3">
      <c r="A333" s="290"/>
      <c r="B333" s="262"/>
      <c r="C333" s="883" t="str">
        <f>+IF(C332='CRITERIOS DE CARATULA'!P8,'CRITERIOS DE CARATULA'!Q8,(IF($C$332="","",(IF($C$332='CRITERIOS DE CARATULA'!$P$2,'CRITERIOS DE CARATULA'!$Q$2,'CRITERIOS DE CARATULA'!$Q$6)))))</f>
        <v>Director</v>
      </c>
      <c r="D333" s="883"/>
      <c r="E333" s="883"/>
      <c r="F333" s="883"/>
      <c r="G333" s="263"/>
      <c r="H333" s="883" t="str">
        <f>+IF(H332='CRITERIOS DE CARATULA'!P9,'CRITERIOS DE CARATULA'!Q9,(IF($C$332="","",(IF($H$332='CRITERIOS DE CARATULA'!$P$3,'CRITERIOS DE CARATULA'!$Q$3,'CRITERIOS DE CARATULA'!$Q$7)))))</f>
        <v>Director</v>
      </c>
      <c r="I333" s="883"/>
      <c r="J333" s="883"/>
      <c r="K333" s="883"/>
      <c r="L333" s="263"/>
      <c r="M333" s="883" t="str">
        <f>+'CRITERIOS DE CARATULA'!Q4</f>
        <v>Gerente General a. i.</v>
      </c>
      <c r="N333" s="883"/>
      <c r="O333" s="883"/>
      <c r="P333" s="883"/>
      <c r="Q333" s="883"/>
      <c r="R333" s="883"/>
      <c r="S333" s="263"/>
      <c r="T333" s="883" t="str">
        <f>+IF(T332="","",'CRITERIOS DE CARATULA'!Q5)</f>
        <v>Director</v>
      </c>
      <c r="U333" s="883"/>
      <c r="V333" s="883"/>
      <c r="W333" s="883"/>
      <c r="X333" s="263"/>
    </row>
    <row r="334" spans="1:24" x14ac:dyDescent="0.3">
      <c r="A334" s="290"/>
      <c r="B334" s="262"/>
      <c r="C334" s="263"/>
      <c r="D334" s="263"/>
      <c r="E334" s="263"/>
      <c r="F334" s="263"/>
      <c r="G334" s="263"/>
      <c r="H334" s="263"/>
      <c r="I334" s="263"/>
      <c r="J334" s="263"/>
      <c r="K334" s="263"/>
      <c r="L334" s="263"/>
      <c r="M334" s="263"/>
      <c r="N334" s="263"/>
      <c r="O334" s="263"/>
      <c r="P334" s="263"/>
      <c r="Q334" s="263"/>
      <c r="R334" s="263"/>
      <c r="S334" s="263"/>
      <c r="T334" s="263"/>
      <c r="U334" s="263"/>
      <c r="V334" s="263"/>
      <c r="W334" s="263"/>
      <c r="X334" s="263"/>
    </row>
    <row r="335" spans="1:24" x14ac:dyDescent="0.3">
      <c r="A335" s="290"/>
      <c r="B335" s="262"/>
      <c r="C335" s="263"/>
      <c r="D335" s="263"/>
      <c r="E335" s="263"/>
      <c r="F335" s="263"/>
      <c r="G335" s="263"/>
      <c r="H335" s="263"/>
      <c r="I335" s="263"/>
      <c r="J335" s="263"/>
      <c r="K335" s="263"/>
      <c r="L335" s="263"/>
      <c r="M335" s="263"/>
      <c r="N335" s="263"/>
      <c r="O335" s="263"/>
      <c r="P335" s="263"/>
      <c r="Q335" s="263"/>
      <c r="R335" s="263"/>
      <c r="S335" s="263"/>
      <c r="T335" s="263"/>
      <c r="U335" s="263"/>
      <c r="V335" s="263"/>
      <c r="W335" s="263"/>
      <c r="X335" s="263"/>
    </row>
    <row r="336" spans="1:24" x14ac:dyDescent="0.3">
      <c r="A336" s="290"/>
      <c r="B336" s="261"/>
      <c r="C336" s="263"/>
      <c r="D336" s="263"/>
      <c r="E336" s="263"/>
      <c r="F336" s="263"/>
      <c r="G336" s="263"/>
      <c r="H336" s="263"/>
      <c r="I336" s="263"/>
      <c r="J336" s="263"/>
      <c r="K336" s="263"/>
      <c r="L336" s="263"/>
      <c r="M336" s="263"/>
      <c r="N336" s="263"/>
      <c r="O336" s="263"/>
      <c r="P336" s="263"/>
      <c r="Q336" s="263"/>
      <c r="R336" s="263"/>
      <c r="S336" s="263"/>
      <c r="T336" s="263"/>
      <c r="U336" s="263"/>
      <c r="V336" s="263"/>
      <c r="W336" s="263"/>
      <c r="X336" s="263"/>
    </row>
    <row r="337" spans="1:24" x14ac:dyDescent="0.3">
      <c r="A337" s="290"/>
      <c r="B337" s="262"/>
      <c r="C337" s="263"/>
      <c r="D337" s="263"/>
      <c r="E337" s="263"/>
      <c r="F337" s="263"/>
      <c r="G337" s="263"/>
      <c r="H337" s="263"/>
      <c r="I337" s="263"/>
      <c r="J337" s="263"/>
      <c r="K337" s="263"/>
      <c r="L337" s="263"/>
      <c r="M337" s="263"/>
      <c r="N337" s="263"/>
      <c r="O337" s="263"/>
      <c r="P337" s="263"/>
      <c r="Q337" s="263"/>
      <c r="R337" s="263"/>
      <c r="S337" s="263"/>
      <c r="T337" s="263"/>
      <c r="U337" s="263"/>
      <c r="V337" s="263"/>
      <c r="W337" s="263"/>
      <c r="X337" s="263"/>
    </row>
    <row r="338" spans="1:24" x14ac:dyDescent="0.3">
      <c r="A338" s="905" t="str">
        <f>+IF('CRITERIOS DE CARATULA'!U8=TRUE,"Ratificado por:","")</f>
        <v/>
      </c>
      <c r="B338" s="905"/>
      <c r="C338" s="904"/>
      <c r="D338" s="904"/>
      <c r="E338" s="904"/>
      <c r="F338" s="263"/>
      <c r="G338" s="263"/>
      <c r="H338" s="263"/>
      <c r="I338" s="263"/>
      <c r="J338" s="263"/>
      <c r="K338" s="263"/>
      <c r="L338" s="263"/>
      <c r="M338" s="263"/>
      <c r="N338" s="263"/>
      <c r="O338" s="263"/>
      <c r="P338" s="263"/>
      <c r="Q338" s="263"/>
      <c r="R338" s="263"/>
      <c r="S338" s="263"/>
      <c r="T338" s="263"/>
      <c r="U338" s="263"/>
      <c r="V338" s="263"/>
      <c r="W338" s="263"/>
      <c r="X338" s="263"/>
    </row>
    <row r="339" spans="1:24" x14ac:dyDescent="0.3">
      <c r="A339" s="290"/>
      <c r="B339" s="263"/>
      <c r="C339" s="263"/>
      <c r="D339" s="263"/>
      <c r="E339" s="263"/>
      <c r="F339" s="263"/>
      <c r="G339" s="263"/>
      <c r="H339" s="850"/>
      <c r="I339" s="850"/>
      <c r="J339" s="850"/>
      <c r="K339" s="850"/>
      <c r="L339" s="263"/>
      <c r="M339" s="850"/>
      <c r="N339" s="850"/>
      <c r="O339" s="850"/>
      <c r="P339" s="850"/>
      <c r="Q339" s="850"/>
      <c r="R339" s="850"/>
      <c r="S339" s="263"/>
      <c r="T339" s="263"/>
      <c r="U339" s="263"/>
      <c r="V339" s="263"/>
      <c r="W339" s="263"/>
      <c r="X339" s="263"/>
    </row>
    <row r="340" spans="1:24" x14ac:dyDescent="0.3">
      <c r="A340" s="290"/>
      <c r="B340" s="263"/>
      <c r="C340" s="263"/>
      <c r="D340" s="263"/>
      <c r="E340" s="263"/>
      <c r="F340" s="263"/>
      <c r="G340" s="263"/>
      <c r="H340" s="263"/>
      <c r="I340" s="263"/>
      <c r="J340" s="263"/>
      <c r="K340" s="263"/>
      <c r="L340" s="263"/>
      <c r="M340" s="263"/>
      <c r="N340" s="263"/>
      <c r="O340" s="263"/>
      <c r="P340" s="263"/>
      <c r="Q340" s="263"/>
      <c r="R340" s="263"/>
      <c r="S340" s="263"/>
      <c r="T340" s="263"/>
      <c r="U340" s="263"/>
      <c r="V340" s="263"/>
      <c r="W340" s="263"/>
      <c r="X340" s="263"/>
    </row>
    <row r="341" spans="1:24" x14ac:dyDescent="0.3">
      <c r="A341" s="290"/>
      <c r="B341" s="263"/>
      <c r="C341" s="263"/>
      <c r="D341" s="263"/>
      <c r="E341" s="263"/>
      <c r="F341" s="263"/>
      <c r="G341" s="263"/>
      <c r="H341" s="883" t="str">
        <f>+'CRITERIOS DE CARATULA'!P6</f>
        <v>Jorge Walter Bolaños</v>
      </c>
      <c r="I341" s="883"/>
      <c r="J341" s="883"/>
      <c r="K341" s="883"/>
      <c r="L341" s="263"/>
      <c r="M341" s="883" t="str">
        <f>+'CRITERIOS DE CARATULA'!P7</f>
        <v>Godwin Tang</v>
      </c>
      <c r="N341" s="883"/>
      <c r="O341" s="883"/>
      <c r="P341" s="883"/>
      <c r="Q341" s="883"/>
      <c r="R341" s="883"/>
      <c r="S341" s="263"/>
      <c r="T341" s="263"/>
      <c r="U341" s="263"/>
      <c r="V341" s="263"/>
      <c r="W341" s="263"/>
      <c r="X341" s="263"/>
    </row>
    <row r="342" spans="1:24" x14ac:dyDescent="0.3">
      <c r="A342" s="290"/>
      <c r="B342" s="263"/>
      <c r="C342" s="263"/>
      <c r="D342" s="263"/>
      <c r="E342" s="263"/>
      <c r="F342" s="263"/>
      <c r="G342" s="263"/>
      <c r="H342" s="883" t="str">
        <f>+'CRITERIOS DE CARATULA'!Q6</f>
        <v>Director</v>
      </c>
      <c r="I342" s="883"/>
      <c r="J342" s="883"/>
      <c r="K342" s="883"/>
      <c r="L342" s="263"/>
      <c r="M342" s="883" t="str">
        <f>+'CRITERIOS DE CARATULA'!Q7</f>
        <v>Director</v>
      </c>
      <c r="N342" s="883"/>
      <c r="O342" s="883"/>
      <c r="P342" s="883"/>
      <c r="Q342" s="883"/>
      <c r="R342" s="883"/>
      <c r="S342" s="263"/>
      <c r="T342" s="263"/>
      <c r="U342" s="263"/>
      <c r="V342" s="263"/>
      <c r="W342" s="263"/>
      <c r="X342" s="263"/>
    </row>
    <row r="343" spans="1:24" s="253" customFormat="1" x14ac:dyDescent="0.3">
      <c r="A343" s="257"/>
    </row>
  </sheetData>
  <sheetProtection algorithmName="SHA-512" hashValue="yytw7wdPGvAGwmdX9aMeaMRBhlGifWtSasdKICyX/O3huSLuv2byqmRViAHlcQak6upxYoSQXFTi9+6IW/APmA==" saltValue="vUfXKNXx3sRhaZx+kLGruQ==" spinCount="100000" sheet="1" objects="1" scenarios="1" formatCells="0" formatRows="0"/>
  <mergeCells count="1039">
    <mergeCell ref="R49:X49"/>
    <mergeCell ref="B210:B211"/>
    <mergeCell ref="C333:F333"/>
    <mergeCell ref="H333:K333"/>
    <mergeCell ref="M333:R333"/>
    <mergeCell ref="T333:W333"/>
    <mergeCell ref="A325:B326"/>
    <mergeCell ref="C330:F330"/>
    <mergeCell ref="H330:K330"/>
    <mergeCell ref="M330:R330"/>
    <mergeCell ref="T330:W330"/>
    <mergeCell ref="A330:B330"/>
    <mergeCell ref="C332:F332"/>
    <mergeCell ref="H332:K332"/>
    <mergeCell ref="T332:W332"/>
    <mergeCell ref="M332:R332"/>
    <mergeCell ref="A323:B323"/>
    <mergeCell ref="P309:X309"/>
    <mergeCell ref="F309:L309"/>
    <mergeCell ref="F311:L311"/>
    <mergeCell ref="P311:X311"/>
    <mergeCell ref="F312:L312"/>
    <mergeCell ref="M312:O312"/>
    <mergeCell ref="P312:X312"/>
    <mergeCell ref="F313:L313"/>
    <mergeCell ref="M313:O313"/>
    <mergeCell ref="C323:X323"/>
    <mergeCell ref="C319:X319"/>
    <mergeCell ref="C320:X320"/>
    <mergeCell ref="C321:X321"/>
    <mergeCell ref="C315:E315"/>
    <mergeCell ref="F315:L315"/>
    <mergeCell ref="M315:O315"/>
    <mergeCell ref="P315:X315"/>
    <mergeCell ref="F314:L314"/>
    <mergeCell ref="M314:O314"/>
    <mergeCell ref="P314:X314"/>
    <mergeCell ref="C317:X317"/>
    <mergeCell ref="C318:X318"/>
    <mergeCell ref="P313:X313"/>
    <mergeCell ref="C312:E312"/>
    <mergeCell ref="C313:E313"/>
    <mergeCell ref="C314:E314"/>
    <mergeCell ref="A309:B310"/>
    <mergeCell ref="C309:E309"/>
    <mergeCell ref="C311:E311"/>
    <mergeCell ref="M311:O311"/>
    <mergeCell ref="M309:O309"/>
    <mergeCell ref="A316:B317"/>
    <mergeCell ref="S289:T289"/>
    <mergeCell ref="N290:R290"/>
    <mergeCell ref="N282:R282"/>
    <mergeCell ref="S282:T282"/>
    <mergeCell ref="B273:B291"/>
    <mergeCell ref="F283:H283"/>
    <mergeCell ref="N276:R276"/>
    <mergeCell ref="S276:T276"/>
    <mergeCell ref="C307:E307"/>
    <mergeCell ref="F307:H307"/>
    <mergeCell ref="I307:J307"/>
    <mergeCell ref="K307:M307"/>
    <mergeCell ref="N307:R307"/>
    <mergeCell ref="S307:T307"/>
    <mergeCell ref="B228:B270"/>
    <mergeCell ref="S271:T271"/>
    <mergeCell ref="I283:J283"/>
    <mergeCell ref="K283:M283"/>
    <mergeCell ref="N283:R283"/>
    <mergeCell ref="F282:H282"/>
    <mergeCell ref="I282:J282"/>
    <mergeCell ref="K282:M282"/>
    <mergeCell ref="G285:H285"/>
    <mergeCell ref="I285:J291"/>
    <mergeCell ref="K285:M291"/>
    <mergeCell ref="N285:R285"/>
    <mergeCell ref="C272:E272"/>
    <mergeCell ref="F272:H272"/>
    <mergeCell ref="I272:J272"/>
    <mergeCell ref="K272:M272"/>
    <mergeCell ref="N272:R272"/>
    <mergeCell ref="S272:T272"/>
    <mergeCell ref="A294:A306"/>
    <mergeCell ref="A228:A270"/>
    <mergeCell ref="G170:H170"/>
    <mergeCell ref="F161:H166"/>
    <mergeCell ref="F171:H176"/>
    <mergeCell ref="G296:H296"/>
    <mergeCell ref="G303:H303"/>
    <mergeCell ref="F297:H299"/>
    <mergeCell ref="F304:H306"/>
    <mergeCell ref="B294:B306"/>
    <mergeCell ref="C294:E306"/>
    <mergeCell ref="F294:H294"/>
    <mergeCell ref="G230:H230"/>
    <mergeCell ref="F202:H202"/>
    <mergeCell ref="W2:X3"/>
    <mergeCell ref="C5:I5"/>
    <mergeCell ref="C7:I7"/>
    <mergeCell ref="C8:I8"/>
    <mergeCell ref="S207:T207"/>
    <mergeCell ref="S214:T214"/>
    <mergeCell ref="N220:R220"/>
    <mergeCell ref="S220:T220"/>
    <mergeCell ref="C16:I16"/>
    <mergeCell ref="M3:O3"/>
    <mergeCell ref="J5:L5"/>
    <mergeCell ref="J3:L3"/>
    <mergeCell ref="J7:L7"/>
    <mergeCell ref="J8:L8"/>
    <mergeCell ref="I28:J28"/>
    <mergeCell ref="I20:J20"/>
    <mergeCell ref="P2:R2"/>
    <mergeCell ref="S2:T2"/>
    <mergeCell ref="U2:V3"/>
    <mergeCell ref="P3:R3"/>
    <mergeCell ref="S3:T3"/>
    <mergeCell ref="P5:R5"/>
    <mergeCell ref="C15:I15"/>
    <mergeCell ref="C41:X41"/>
    <mergeCell ref="S210:T210"/>
    <mergeCell ref="V54:W54"/>
    <mergeCell ref="F43:L43"/>
    <mergeCell ref="J9:L9"/>
    <mergeCell ref="J10:L10"/>
    <mergeCell ref="J11:L11"/>
    <mergeCell ref="N207:R207"/>
    <mergeCell ref="I21:J21"/>
    <mergeCell ref="I22:J22"/>
    <mergeCell ref="I24:J24"/>
    <mergeCell ref="L26:M26"/>
    <mergeCell ref="L27:M27"/>
    <mergeCell ref="L28:M28"/>
    <mergeCell ref="W27:X27"/>
    <mergeCell ref="W28:X28"/>
    <mergeCell ref="U14:V14"/>
    <mergeCell ref="W5:X5"/>
    <mergeCell ref="P7:R7"/>
    <mergeCell ref="S7:T7"/>
    <mergeCell ref="U7:V7"/>
    <mergeCell ref="N202:R202"/>
    <mergeCell ref="W7:X7"/>
    <mergeCell ref="C9:I9"/>
    <mergeCell ref="W9:X9"/>
    <mergeCell ref="P8:R8"/>
    <mergeCell ref="C10:I10"/>
    <mergeCell ref="C11:I11"/>
    <mergeCell ref="C12:I12"/>
    <mergeCell ref="S5:T5"/>
    <mergeCell ref="U5:V5"/>
    <mergeCell ref="C13:I13"/>
    <mergeCell ref="C14:I14"/>
    <mergeCell ref="U15:V15"/>
    <mergeCell ref="W15:X15"/>
    <mergeCell ref="U13:V13"/>
    <mergeCell ref="W13:X13"/>
    <mergeCell ref="P14:R14"/>
    <mergeCell ref="S14:T14"/>
    <mergeCell ref="P11:R11"/>
    <mergeCell ref="S11:T11"/>
    <mergeCell ref="S13:T13"/>
    <mergeCell ref="P10:R10"/>
    <mergeCell ref="S8:T8"/>
    <mergeCell ref="S10:T10"/>
    <mergeCell ref="W14:X14"/>
    <mergeCell ref="U10:V10"/>
    <mergeCell ref="J12:L12"/>
    <mergeCell ref="J13:L13"/>
    <mergeCell ref="J14:L14"/>
    <mergeCell ref="J15:L15"/>
    <mergeCell ref="U12:V12"/>
    <mergeCell ref="W12:X12"/>
    <mergeCell ref="P13:R13"/>
    <mergeCell ref="J16:L16"/>
    <mergeCell ref="W22:X22"/>
    <mergeCell ref="K18:M18"/>
    <mergeCell ref="A217:A225"/>
    <mergeCell ref="B217:B225"/>
    <mergeCell ref="N213:R213"/>
    <mergeCell ref="B204:B206"/>
    <mergeCell ref="N27:O27"/>
    <mergeCell ref="N28:O28"/>
    <mergeCell ref="N34:O34"/>
    <mergeCell ref="N32:O32"/>
    <mergeCell ref="N33:O33"/>
    <mergeCell ref="F218:H218"/>
    <mergeCell ref="C178:E178"/>
    <mergeCell ref="F178:H178"/>
    <mergeCell ref="F182:H189"/>
    <mergeCell ref="F203:H203"/>
    <mergeCell ref="B179:B201"/>
    <mergeCell ref="C179:E201"/>
    <mergeCell ref="N211:R211"/>
    <mergeCell ref="C57:X57"/>
    <mergeCell ref="I27:J27"/>
    <mergeCell ref="F179:H179"/>
    <mergeCell ref="G160:H160"/>
    <mergeCell ref="K139:M145"/>
    <mergeCell ref="C137:E155"/>
    <mergeCell ref="C156:E156"/>
    <mergeCell ref="B137:B155"/>
    <mergeCell ref="C157:E157"/>
    <mergeCell ref="N64:R64"/>
    <mergeCell ref="A49:B49"/>
    <mergeCell ref="U215:X215"/>
    <mergeCell ref="A273:A291"/>
    <mergeCell ref="C30:X30"/>
    <mergeCell ref="T32:U32"/>
    <mergeCell ref="T33:U33"/>
    <mergeCell ref="T34:U34"/>
    <mergeCell ref="T37:U37"/>
    <mergeCell ref="S253:T253"/>
    <mergeCell ref="S254:T254"/>
    <mergeCell ref="A41:B41"/>
    <mergeCell ref="N247:R247"/>
    <mergeCell ref="Q248:R248"/>
    <mergeCell ref="N265:R265"/>
    <mergeCell ref="B59:B60"/>
    <mergeCell ref="N59:R59"/>
    <mergeCell ref="A62:A84"/>
    <mergeCell ref="S66:T66"/>
    <mergeCell ref="S71:T71"/>
    <mergeCell ref="K71:M71"/>
    <mergeCell ref="K73:M73"/>
    <mergeCell ref="F71:H71"/>
    <mergeCell ref="N63:R63"/>
    <mergeCell ref="I71:J71"/>
    <mergeCell ref="S76:T76"/>
    <mergeCell ref="S75:T75"/>
    <mergeCell ref="S78:T84"/>
    <mergeCell ref="B158:B176"/>
    <mergeCell ref="F156:H156"/>
    <mergeCell ref="I139:J145"/>
    <mergeCell ref="I149:J155"/>
    <mergeCell ref="I156:J156"/>
    <mergeCell ref="F148:H148"/>
    <mergeCell ref="K138:M138"/>
    <mergeCell ref="A1:X1"/>
    <mergeCell ref="N19:O19"/>
    <mergeCell ref="N20:O20"/>
    <mergeCell ref="N21:O21"/>
    <mergeCell ref="N22:O22"/>
    <mergeCell ref="N23:O23"/>
    <mergeCell ref="I19:J19"/>
    <mergeCell ref="F23:G23"/>
    <mergeCell ref="I23:J23"/>
    <mergeCell ref="F20:G20"/>
    <mergeCell ref="A18:B18"/>
    <mergeCell ref="P15:R15"/>
    <mergeCell ref="S15:T15"/>
    <mergeCell ref="U8:V8"/>
    <mergeCell ref="W8:X8"/>
    <mergeCell ref="P9:R9"/>
    <mergeCell ref="S9:T9"/>
    <mergeCell ref="U9:V9"/>
    <mergeCell ref="S18:U18"/>
    <mergeCell ref="W18:X18"/>
    <mergeCell ref="C23:E23"/>
    <mergeCell ref="W10:X10"/>
    <mergeCell ref="W19:X19"/>
    <mergeCell ref="W20:X20"/>
    <mergeCell ref="U11:V11"/>
    <mergeCell ref="W11:X11"/>
    <mergeCell ref="P16:R16"/>
    <mergeCell ref="S16:T16"/>
    <mergeCell ref="U16:V16"/>
    <mergeCell ref="W16:X16"/>
    <mergeCell ref="P12:R12"/>
    <mergeCell ref="S12:T12"/>
    <mergeCell ref="S215:T215"/>
    <mergeCell ref="Q238:R238"/>
    <mergeCell ref="N243:R243"/>
    <mergeCell ref="Q244:R244"/>
    <mergeCell ref="S239:T248"/>
    <mergeCell ref="S261:T270"/>
    <mergeCell ref="N257:R257"/>
    <mergeCell ref="N258:R258"/>
    <mergeCell ref="I230:J248"/>
    <mergeCell ref="I252:J270"/>
    <mergeCell ref="K230:M248"/>
    <mergeCell ref="K252:M270"/>
    <mergeCell ref="S230:T230"/>
    <mergeCell ref="S232:T232"/>
    <mergeCell ref="S236:T236"/>
    <mergeCell ref="N239:R239"/>
    <mergeCell ref="N261:R261"/>
    <mergeCell ref="Q266:R266"/>
    <mergeCell ref="N269:R269"/>
    <mergeCell ref="Q270:R270"/>
    <mergeCell ref="S222:T222"/>
    <mergeCell ref="S225:T225"/>
    <mergeCell ref="F215:H215"/>
    <mergeCell ref="C226:E226"/>
    <mergeCell ref="F226:H226"/>
    <mergeCell ref="F231:H248"/>
    <mergeCell ref="G252:H252"/>
    <mergeCell ref="F253:H270"/>
    <mergeCell ref="C271:E271"/>
    <mergeCell ref="F271:H271"/>
    <mergeCell ref="F220:H225"/>
    <mergeCell ref="S231:T231"/>
    <mergeCell ref="S252:T252"/>
    <mergeCell ref="N232:R232"/>
    <mergeCell ref="N235:R235"/>
    <mergeCell ref="I226:J226"/>
    <mergeCell ref="K226:M226"/>
    <mergeCell ref="C216:E216"/>
    <mergeCell ref="F216:H216"/>
    <mergeCell ref="Q234:R234"/>
    <mergeCell ref="N233:R233"/>
    <mergeCell ref="F250:H250"/>
    <mergeCell ref="F249:H249"/>
    <mergeCell ref="I251:J251"/>
    <mergeCell ref="N236:R236"/>
    <mergeCell ref="F251:H251"/>
    <mergeCell ref="N255:R255"/>
    <mergeCell ref="N223:R223"/>
    <mergeCell ref="S224:T224"/>
    <mergeCell ref="K217:M217"/>
    <mergeCell ref="I216:J216"/>
    <mergeCell ref="K216:M216"/>
    <mergeCell ref="I219:J225"/>
    <mergeCell ref="N271:R271"/>
    <mergeCell ref="U271:X271"/>
    <mergeCell ref="N246:R246"/>
    <mergeCell ref="N252:R252"/>
    <mergeCell ref="N253:R253"/>
    <mergeCell ref="N254:R254"/>
    <mergeCell ref="S257:T257"/>
    <mergeCell ref="S258:T258"/>
    <mergeCell ref="N251:R251"/>
    <mergeCell ref="S251:T251"/>
    <mergeCell ref="N267:R267"/>
    <mergeCell ref="N263:R263"/>
    <mergeCell ref="N259:R259"/>
    <mergeCell ref="Q260:R260"/>
    <mergeCell ref="U217:X217"/>
    <mergeCell ref="I218:J218"/>
    <mergeCell ref="S249:T249"/>
    <mergeCell ref="I250:J250"/>
    <mergeCell ref="K250:M250"/>
    <mergeCell ref="N250:R250"/>
    <mergeCell ref="S250:T250"/>
    <mergeCell ref="N264:R264"/>
    <mergeCell ref="N268:R268"/>
    <mergeCell ref="I249:J249"/>
    <mergeCell ref="K249:M249"/>
    <mergeCell ref="N249:R249"/>
    <mergeCell ref="N262:R262"/>
    <mergeCell ref="U227:X227"/>
    <mergeCell ref="I271:J271"/>
    <mergeCell ref="K271:M271"/>
    <mergeCell ref="C202:E202"/>
    <mergeCell ref="I217:J217"/>
    <mergeCell ref="S223:T223"/>
    <mergeCell ref="C227:E227"/>
    <mergeCell ref="F227:H227"/>
    <mergeCell ref="I227:J227"/>
    <mergeCell ref="K227:M227"/>
    <mergeCell ref="N227:R227"/>
    <mergeCell ref="S227:T227"/>
    <mergeCell ref="G219:H219"/>
    <mergeCell ref="U249:X249"/>
    <mergeCell ref="U250:X250"/>
    <mergeCell ref="K251:M251"/>
    <mergeCell ref="U251:X251"/>
    <mergeCell ref="U202:X202"/>
    <mergeCell ref="C217:E225"/>
    <mergeCell ref="F217:H217"/>
    <mergeCell ref="C204:E214"/>
    <mergeCell ref="F204:H204"/>
    <mergeCell ref="I204:J204"/>
    <mergeCell ref="G206:H206"/>
    <mergeCell ref="I209:J209"/>
    <mergeCell ref="C215:E215"/>
    <mergeCell ref="I208:J208"/>
    <mergeCell ref="I205:J205"/>
    <mergeCell ref="N217:R217"/>
    <mergeCell ref="S217:T217"/>
    <mergeCell ref="K202:M202"/>
    <mergeCell ref="K215:M215"/>
    <mergeCell ref="N215:R215"/>
    <mergeCell ref="N216:R216"/>
    <mergeCell ref="I202:J202"/>
    <mergeCell ref="K205:M205"/>
    <mergeCell ref="N205:R205"/>
    <mergeCell ref="C203:E203"/>
    <mergeCell ref="S202:T202"/>
    <mergeCell ref="S211:T211"/>
    <mergeCell ref="S205:T205"/>
    <mergeCell ref="S216:T216"/>
    <mergeCell ref="F207:H214"/>
    <mergeCell ref="S208:T208"/>
    <mergeCell ref="N209:R209"/>
    <mergeCell ref="A87:A103"/>
    <mergeCell ref="A106:A134"/>
    <mergeCell ref="A137:A155"/>
    <mergeCell ref="A158:A176"/>
    <mergeCell ref="A179:A201"/>
    <mergeCell ref="A204:A214"/>
    <mergeCell ref="F205:H205"/>
    <mergeCell ref="G193:H193"/>
    <mergeCell ref="I178:J178"/>
    <mergeCell ref="G181:H181"/>
    <mergeCell ref="S157:T157"/>
    <mergeCell ref="S154:T154"/>
    <mergeCell ref="I193:J201"/>
    <mergeCell ref="F192:H192"/>
    <mergeCell ref="I192:J192"/>
    <mergeCell ref="F190:H190"/>
    <mergeCell ref="I190:J190"/>
    <mergeCell ref="S200:T201"/>
    <mergeCell ref="F180:H180"/>
    <mergeCell ref="I180:J180"/>
    <mergeCell ref="K180:M180"/>
    <mergeCell ref="K178:M178"/>
    <mergeCell ref="U307:X307"/>
    <mergeCell ref="N306:R306"/>
    <mergeCell ref="I303:J306"/>
    <mergeCell ref="K303:M306"/>
    <mergeCell ref="N303:R303"/>
    <mergeCell ref="U303:X306"/>
    <mergeCell ref="S305:T305"/>
    <mergeCell ref="U300:X300"/>
    <mergeCell ref="I301:J301"/>
    <mergeCell ref="K301:M301"/>
    <mergeCell ref="N301:R301"/>
    <mergeCell ref="S301:T301"/>
    <mergeCell ref="U301:X301"/>
    <mergeCell ref="F302:H302"/>
    <mergeCell ref="I302:J302"/>
    <mergeCell ref="K302:M302"/>
    <mergeCell ref="N302:R302"/>
    <mergeCell ref="S302:T302"/>
    <mergeCell ref="U302:X302"/>
    <mergeCell ref="F301:H301"/>
    <mergeCell ref="S304:T304"/>
    <mergeCell ref="N304:R304"/>
    <mergeCell ref="U294:X294"/>
    <mergeCell ref="F300:H300"/>
    <mergeCell ref="I300:J300"/>
    <mergeCell ref="K300:M300"/>
    <mergeCell ref="N300:R300"/>
    <mergeCell ref="S300:T300"/>
    <mergeCell ref="I296:J299"/>
    <mergeCell ref="K296:M299"/>
    <mergeCell ref="N296:R296"/>
    <mergeCell ref="F295:H295"/>
    <mergeCell ref="I295:J295"/>
    <mergeCell ref="K295:M295"/>
    <mergeCell ref="N295:R295"/>
    <mergeCell ref="S295:T295"/>
    <mergeCell ref="U295:X295"/>
    <mergeCell ref="U296:X299"/>
    <mergeCell ref="N299:R299"/>
    <mergeCell ref="S298:T298"/>
    <mergeCell ref="S297:T297"/>
    <mergeCell ref="N297:R297"/>
    <mergeCell ref="I294:J294"/>
    <mergeCell ref="K294:M294"/>
    <mergeCell ref="N294:R294"/>
    <mergeCell ref="S294:T294"/>
    <mergeCell ref="U293:X293"/>
    <mergeCell ref="C292:E292"/>
    <mergeCell ref="U285:X291"/>
    <mergeCell ref="F286:H291"/>
    <mergeCell ref="S287:T287"/>
    <mergeCell ref="N288:R288"/>
    <mergeCell ref="N289:R289"/>
    <mergeCell ref="S290:T290"/>
    <mergeCell ref="N286:R286"/>
    <mergeCell ref="S286:T286"/>
    <mergeCell ref="C293:E293"/>
    <mergeCell ref="F293:H293"/>
    <mergeCell ref="I293:J293"/>
    <mergeCell ref="K293:M293"/>
    <mergeCell ref="N293:R293"/>
    <mergeCell ref="S293:T293"/>
    <mergeCell ref="F292:H292"/>
    <mergeCell ref="I292:J292"/>
    <mergeCell ref="K292:M292"/>
    <mergeCell ref="N292:R292"/>
    <mergeCell ref="S292:T292"/>
    <mergeCell ref="U292:X292"/>
    <mergeCell ref="C273:E291"/>
    <mergeCell ref="F273:H273"/>
    <mergeCell ref="I273:J273"/>
    <mergeCell ref="K273:M273"/>
    <mergeCell ref="N273:R273"/>
    <mergeCell ref="N279:R279"/>
    <mergeCell ref="F284:H284"/>
    <mergeCell ref="I284:J284"/>
    <mergeCell ref="K284:M284"/>
    <mergeCell ref="N284:R284"/>
    <mergeCell ref="U272:X272"/>
    <mergeCell ref="I275:J281"/>
    <mergeCell ref="K275:M281"/>
    <mergeCell ref="N275:R275"/>
    <mergeCell ref="U275:X281"/>
    <mergeCell ref="F276:H281"/>
    <mergeCell ref="S277:T277"/>
    <mergeCell ref="N278:R278"/>
    <mergeCell ref="S273:T273"/>
    <mergeCell ref="N280:R280"/>
    <mergeCell ref="S284:T284"/>
    <mergeCell ref="U284:X284"/>
    <mergeCell ref="U282:X282"/>
    <mergeCell ref="S283:T283"/>
    <mergeCell ref="U283:X283"/>
    <mergeCell ref="S280:T280"/>
    <mergeCell ref="U273:X273"/>
    <mergeCell ref="F274:H274"/>
    <mergeCell ref="I274:J274"/>
    <mergeCell ref="K274:M274"/>
    <mergeCell ref="N274:R274"/>
    <mergeCell ref="S279:T279"/>
    <mergeCell ref="S274:T274"/>
    <mergeCell ref="U274:X274"/>
    <mergeCell ref="G275:H275"/>
    <mergeCell ref="C228:E270"/>
    <mergeCell ref="F228:H228"/>
    <mergeCell ref="Q256:R256"/>
    <mergeCell ref="F229:H229"/>
    <mergeCell ref="I229:J229"/>
    <mergeCell ref="K229:M229"/>
    <mergeCell ref="N229:R229"/>
    <mergeCell ref="S229:T229"/>
    <mergeCell ref="U229:X229"/>
    <mergeCell ref="N230:R230"/>
    <mergeCell ref="N231:R231"/>
    <mergeCell ref="N240:R240"/>
    <mergeCell ref="N241:R241"/>
    <mergeCell ref="N242:R242"/>
    <mergeCell ref="N245:R245"/>
    <mergeCell ref="S235:T235"/>
    <mergeCell ref="I228:J228"/>
    <mergeCell ref="K228:M228"/>
    <mergeCell ref="N228:R228"/>
    <mergeCell ref="S228:T228"/>
    <mergeCell ref="U228:X228"/>
    <mergeCell ref="N237:R237"/>
    <mergeCell ref="U252:X270"/>
    <mergeCell ref="U230:X248"/>
    <mergeCell ref="U205:X205"/>
    <mergeCell ref="U203:X203"/>
    <mergeCell ref="U219:X225"/>
    <mergeCell ref="U204:X204"/>
    <mergeCell ref="U216:X216"/>
    <mergeCell ref="U206:X214"/>
    <mergeCell ref="N210:R210"/>
    <mergeCell ref="S226:T226"/>
    <mergeCell ref="U226:X226"/>
    <mergeCell ref="I206:J206"/>
    <mergeCell ref="I207:J207"/>
    <mergeCell ref="K204:M204"/>
    <mergeCell ref="N204:R204"/>
    <mergeCell ref="S204:T204"/>
    <mergeCell ref="I203:J203"/>
    <mergeCell ref="K203:M203"/>
    <mergeCell ref="N203:R203"/>
    <mergeCell ref="N226:R226"/>
    <mergeCell ref="N224:R224"/>
    <mergeCell ref="S203:T203"/>
    <mergeCell ref="N214:R214"/>
    <mergeCell ref="K219:M225"/>
    <mergeCell ref="N219:R219"/>
    <mergeCell ref="S221:T221"/>
    <mergeCell ref="N222:R222"/>
    <mergeCell ref="K206:M214"/>
    <mergeCell ref="N206:R206"/>
    <mergeCell ref="S213:T213"/>
    <mergeCell ref="K218:M218"/>
    <mergeCell ref="N218:R218"/>
    <mergeCell ref="S218:T218"/>
    <mergeCell ref="U218:X218"/>
    <mergeCell ref="U190:X190"/>
    <mergeCell ref="F191:H191"/>
    <mergeCell ref="I191:J191"/>
    <mergeCell ref="K191:M191"/>
    <mergeCell ref="N191:R191"/>
    <mergeCell ref="S191:T191"/>
    <mergeCell ref="U191:X191"/>
    <mergeCell ref="S197:T197"/>
    <mergeCell ref="S198:T198"/>
    <mergeCell ref="K190:M190"/>
    <mergeCell ref="N190:R190"/>
    <mergeCell ref="S190:T190"/>
    <mergeCell ref="K193:M201"/>
    <mergeCell ref="N193:R193"/>
    <mergeCell ref="U193:X201"/>
    <mergeCell ref="F194:H201"/>
    <mergeCell ref="S195:T195"/>
    <mergeCell ref="N196:R196"/>
    <mergeCell ref="N197:R197"/>
    <mergeCell ref="N200:R201"/>
    <mergeCell ref="N194:R194"/>
    <mergeCell ref="N198:R198"/>
    <mergeCell ref="K192:M192"/>
    <mergeCell ref="N192:R192"/>
    <mergeCell ref="S192:T192"/>
    <mergeCell ref="U192:X192"/>
    <mergeCell ref="N178:R178"/>
    <mergeCell ref="S178:T178"/>
    <mergeCell ref="U178:X178"/>
    <mergeCell ref="I181:J189"/>
    <mergeCell ref="K181:M189"/>
    <mergeCell ref="N181:R181"/>
    <mergeCell ref="U181:X189"/>
    <mergeCell ref="U177:X177"/>
    <mergeCell ref="S160:T160"/>
    <mergeCell ref="S170:T170"/>
    <mergeCell ref="I170:J176"/>
    <mergeCell ref="K170:M176"/>
    <mergeCell ref="N170:R170"/>
    <mergeCell ref="S179:T179"/>
    <mergeCell ref="U179:X179"/>
    <mergeCell ref="I179:J179"/>
    <mergeCell ref="K179:M179"/>
    <mergeCell ref="N179:R179"/>
    <mergeCell ref="N184:R184"/>
    <mergeCell ref="N185:R185"/>
    <mergeCell ref="S183:T183"/>
    <mergeCell ref="N188:R189"/>
    <mergeCell ref="N182:R182"/>
    <mergeCell ref="N186:R186"/>
    <mergeCell ref="S185:T185"/>
    <mergeCell ref="S186:T186"/>
    <mergeCell ref="S188:T189"/>
    <mergeCell ref="N180:R180"/>
    <mergeCell ref="S180:T180"/>
    <mergeCell ref="U180:X180"/>
    <mergeCell ref="S165:T166"/>
    <mergeCell ref="C177:E177"/>
    <mergeCell ref="F177:H177"/>
    <mergeCell ref="I177:J177"/>
    <mergeCell ref="K177:M177"/>
    <mergeCell ref="N177:R177"/>
    <mergeCell ref="S177:T177"/>
    <mergeCell ref="S172:T172"/>
    <mergeCell ref="F167:H167"/>
    <mergeCell ref="I167:J167"/>
    <mergeCell ref="K167:M167"/>
    <mergeCell ref="N167:R167"/>
    <mergeCell ref="S167:T167"/>
    <mergeCell ref="F168:H168"/>
    <mergeCell ref="I169:J169"/>
    <mergeCell ref="K169:M169"/>
    <mergeCell ref="N169:R169"/>
    <mergeCell ref="N171:R171"/>
    <mergeCell ref="S169:T169"/>
    <mergeCell ref="S168:T168"/>
    <mergeCell ref="S173:T173"/>
    <mergeCell ref="N173:R173"/>
    <mergeCell ref="N174:R174"/>
    <mergeCell ref="I168:J168"/>
    <mergeCell ref="K168:M168"/>
    <mergeCell ref="C158:E176"/>
    <mergeCell ref="F158:H158"/>
    <mergeCell ref="I158:J158"/>
    <mergeCell ref="K158:M158"/>
    <mergeCell ref="N158:R158"/>
    <mergeCell ref="S158:T158"/>
    <mergeCell ref="S175:T176"/>
    <mergeCell ref="U158:X158"/>
    <mergeCell ref="F159:H159"/>
    <mergeCell ref="N163:R163"/>
    <mergeCell ref="S163:T163"/>
    <mergeCell ref="N164:R164"/>
    <mergeCell ref="N161:R161"/>
    <mergeCell ref="N165:R165"/>
    <mergeCell ref="S162:T162"/>
    <mergeCell ref="U170:X176"/>
    <mergeCell ref="U167:X167"/>
    <mergeCell ref="N168:R168"/>
    <mergeCell ref="U169:X169"/>
    <mergeCell ref="N175:R175"/>
    <mergeCell ref="U168:X168"/>
    <mergeCell ref="F169:H169"/>
    <mergeCell ref="K157:M157"/>
    <mergeCell ref="N157:R157"/>
    <mergeCell ref="I159:J159"/>
    <mergeCell ref="K159:M159"/>
    <mergeCell ref="N159:R159"/>
    <mergeCell ref="S159:T159"/>
    <mergeCell ref="U159:X159"/>
    <mergeCell ref="I160:J166"/>
    <mergeCell ref="K160:M166"/>
    <mergeCell ref="N160:R160"/>
    <mergeCell ref="U160:X166"/>
    <mergeCell ref="U157:X157"/>
    <mergeCell ref="F157:H157"/>
    <mergeCell ref="I157:J157"/>
    <mergeCell ref="F150:H155"/>
    <mergeCell ref="G139:H139"/>
    <mergeCell ref="F146:H146"/>
    <mergeCell ref="F147:H147"/>
    <mergeCell ref="K156:M156"/>
    <mergeCell ref="N156:R156"/>
    <mergeCell ref="N152:R152"/>
    <mergeCell ref="N153:R153"/>
    <mergeCell ref="N149:R149"/>
    <mergeCell ref="N150:R150"/>
    <mergeCell ref="I146:J146"/>
    <mergeCell ref="I147:J147"/>
    <mergeCell ref="I148:J148"/>
    <mergeCell ref="N139:R139"/>
    <mergeCell ref="N142:R142"/>
    <mergeCell ref="N143:R143"/>
    <mergeCell ref="N146:R146"/>
    <mergeCell ref="N147:R147"/>
    <mergeCell ref="N148:R148"/>
    <mergeCell ref="N140:R140"/>
    <mergeCell ref="N144:R144"/>
    <mergeCell ref="K149:M155"/>
    <mergeCell ref="K146:M146"/>
    <mergeCell ref="K148:M148"/>
    <mergeCell ref="N154:R154"/>
    <mergeCell ref="G149:H149"/>
    <mergeCell ref="F140:H145"/>
    <mergeCell ref="K147:M147"/>
    <mergeCell ref="S144:T144"/>
    <mergeCell ref="U137:X137"/>
    <mergeCell ref="U138:X138"/>
    <mergeCell ref="U146:X146"/>
    <mergeCell ref="U147:X147"/>
    <mergeCell ref="U148:X148"/>
    <mergeCell ref="U156:X156"/>
    <mergeCell ref="S143:T143"/>
    <mergeCell ref="U139:X145"/>
    <mergeCell ref="U149:X155"/>
    <mergeCell ref="S137:T137"/>
    <mergeCell ref="S138:T138"/>
    <mergeCell ref="S141:T141"/>
    <mergeCell ref="S146:T146"/>
    <mergeCell ref="S147:T147"/>
    <mergeCell ref="S148:T148"/>
    <mergeCell ref="S151:T151"/>
    <mergeCell ref="S153:T153"/>
    <mergeCell ref="S156:T156"/>
    <mergeCell ref="U136:X136"/>
    <mergeCell ref="F137:H137"/>
    <mergeCell ref="F138:H138"/>
    <mergeCell ref="K137:M137"/>
    <mergeCell ref="N137:R137"/>
    <mergeCell ref="N138:R138"/>
    <mergeCell ref="I137:J137"/>
    <mergeCell ref="I138:J138"/>
    <mergeCell ref="C136:E136"/>
    <mergeCell ref="F136:H136"/>
    <mergeCell ref="I136:J136"/>
    <mergeCell ref="K136:M136"/>
    <mergeCell ref="N136:R136"/>
    <mergeCell ref="S136:T136"/>
    <mergeCell ref="U105:X105"/>
    <mergeCell ref="I135:J135"/>
    <mergeCell ref="K135:M135"/>
    <mergeCell ref="N135:R135"/>
    <mergeCell ref="S135:T135"/>
    <mergeCell ref="U135:X135"/>
    <mergeCell ref="U106:X106"/>
    <mergeCell ref="U121:X121"/>
    <mergeCell ref="U108:X119"/>
    <mergeCell ref="U123:X134"/>
    <mergeCell ref="U107:X107"/>
    <mergeCell ref="S107:T107"/>
    <mergeCell ref="U120:X120"/>
    <mergeCell ref="U122:X122"/>
    <mergeCell ref="S122:T122"/>
    <mergeCell ref="S125:T125"/>
    <mergeCell ref="S127:T127"/>
    <mergeCell ref="S129:T129"/>
    <mergeCell ref="S131:T131"/>
    <mergeCell ref="C135:E135"/>
    <mergeCell ref="B106:B134"/>
    <mergeCell ref="I106:J134"/>
    <mergeCell ref="K106:M134"/>
    <mergeCell ref="N106:R134"/>
    <mergeCell ref="I105:J105"/>
    <mergeCell ref="K105:M105"/>
    <mergeCell ref="N105:R105"/>
    <mergeCell ref="F124:H134"/>
    <mergeCell ref="F109:H119"/>
    <mergeCell ref="F105:H105"/>
    <mergeCell ref="C105:E105"/>
    <mergeCell ref="C106:E134"/>
    <mergeCell ref="G108:H108"/>
    <mergeCell ref="F121:H121"/>
    <mergeCell ref="F122:H122"/>
    <mergeCell ref="F135:H135"/>
    <mergeCell ref="F120:H120"/>
    <mergeCell ref="S114:T114"/>
    <mergeCell ref="S116:T116"/>
    <mergeCell ref="S118:T118"/>
    <mergeCell ref="S106:T106"/>
    <mergeCell ref="S121:T121"/>
    <mergeCell ref="S123:T123"/>
    <mergeCell ref="F106:H106"/>
    <mergeCell ref="F107:H107"/>
    <mergeCell ref="S133:T133"/>
    <mergeCell ref="S108:T108"/>
    <mergeCell ref="S110:T110"/>
    <mergeCell ref="S112:T112"/>
    <mergeCell ref="G123:H123"/>
    <mergeCell ref="B87:B103"/>
    <mergeCell ref="I95:J95"/>
    <mergeCell ref="K104:M104"/>
    <mergeCell ref="N104:R104"/>
    <mergeCell ref="S104:T104"/>
    <mergeCell ref="F90:H94"/>
    <mergeCell ref="F88:H88"/>
    <mergeCell ref="F95:H95"/>
    <mergeCell ref="F97:H97"/>
    <mergeCell ref="S105:T105"/>
    <mergeCell ref="S96:T96"/>
    <mergeCell ref="S102:T102"/>
    <mergeCell ref="U95:X95"/>
    <mergeCell ref="U96:X96"/>
    <mergeCell ref="U97:X97"/>
    <mergeCell ref="K87:M103"/>
    <mergeCell ref="S93:T93"/>
    <mergeCell ref="S87:T87"/>
    <mergeCell ref="U104:X104"/>
    <mergeCell ref="S88:T88"/>
    <mergeCell ref="S92:T92"/>
    <mergeCell ref="S95:T95"/>
    <mergeCell ref="S97:T97"/>
    <mergeCell ref="S101:T101"/>
    <mergeCell ref="U89:X94"/>
    <mergeCell ref="U98:X103"/>
    <mergeCell ref="U88:X88"/>
    <mergeCell ref="U87:X87"/>
    <mergeCell ref="C86:E86"/>
    <mergeCell ref="C85:E85"/>
    <mergeCell ref="N85:R85"/>
    <mergeCell ref="N79:R79"/>
    <mergeCell ref="I97:J97"/>
    <mergeCell ref="N78:R78"/>
    <mergeCell ref="C104:E104"/>
    <mergeCell ref="F87:H87"/>
    <mergeCell ref="F96:H96"/>
    <mergeCell ref="G89:H89"/>
    <mergeCell ref="G98:H98"/>
    <mergeCell ref="I98:J103"/>
    <mergeCell ref="F99:H103"/>
    <mergeCell ref="C87:E103"/>
    <mergeCell ref="F104:H104"/>
    <mergeCell ref="I104:J104"/>
    <mergeCell ref="I88:J88"/>
    <mergeCell ref="I96:J96"/>
    <mergeCell ref="I89:J94"/>
    <mergeCell ref="F85:H85"/>
    <mergeCell ref="I85:J85"/>
    <mergeCell ref="K85:M85"/>
    <mergeCell ref="I87:J87"/>
    <mergeCell ref="N87:R103"/>
    <mergeCell ref="F86:H86"/>
    <mergeCell ref="I86:J86"/>
    <mergeCell ref="K86:M86"/>
    <mergeCell ref="N86:R86"/>
    <mergeCell ref="U86:X86"/>
    <mergeCell ref="U85:X85"/>
    <mergeCell ref="S85:T85"/>
    <mergeCell ref="G74:H74"/>
    <mergeCell ref="F75:H84"/>
    <mergeCell ref="I74:J84"/>
    <mergeCell ref="K74:M84"/>
    <mergeCell ref="N75:R75"/>
    <mergeCell ref="N74:R74"/>
    <mergeCell ref="I64:J70"/>
    <mergeCell ref="N67:R67"/>
    <mergeCell ref="I73:J73"/>
    <mergeCell ref="I72:J72"/>
    <mergeCell ref="K72:M72"/>
    <mergeCell ref="N69:R69"/>
    <mergeCell ref="S68:T70"/>
    <mergeCell ref="S65:T65"/>
    <mergeCell ref="G64:H64"/>
    <mergeCell ref="K64:M70"/>
    <mergeCell ref="F65:H70"/>
    <mergeCell ref="N72:R72"/>
    <mergeCell ref="I18:J18"/>
    <mergeCell ref="I25:J25"/>
    <mergeCell ref="C19:E19"/>
    <mergeCell ref="C20:E20"/>
    <mergeCell ref="C21:E21"/>
    <mergeCell ref="C22:E22"/>
    <mergeCell ref="F19:G19"/>
    <mergeCell ref="P32:R32"/>
    <mergeCell ref="T25:U25"/>
    <mergeCell ref="S63:T63"/>
    <mergeCell ref="P23:R23"/>
    <mergeCell ref="P24:R24"/>
    <mergeCell ref="W21:X21"/>
    <mergeCell ref="W23:X23"/>
    <mergeCell ref="W24:X24"/>
    <mergeCell ref="F21:G21"/>
    <mergeCell ref="F22:G22"/>
    <mergeCell ref="P19:R19"/>
    <mergeCell ref="P20:R20"/>
    <mergeCell ref="P21:R21"/>
    <mergeCell ref="P22:R22"/>
    <mergeCell ref="N24:O24"/>
    <mergeCell ref="C18:E18"/>
    <mergeCell ref="F18:G18"/>
    <mergeCell ref="N18:R18"/>
    <mergeCell ref="C24:E24"/>
    <mergeCell ref="R43:X43"/>
    <mergeCell ref="V50:W50"/>
    <mergeCell ref="V53:W53"/>
    <mergeCell ref="L25:M25"/>
    <mergeCell ref="I26:J26"/>
    <mergeCell ref="G32:I32"/>
    <mergeCell ref="B62:B84"/>
    <mergeCell ref="C62:E84"/>
    <mergeCell ref="P26:R26"/>
    <mergeCell ref="P27:R27"/>
    <mergeCell ref="T19:U19"/>
    <mergeCell ref="T20:U20"/>
    <mergeCell ref="T21:U21"/>
    <mergeCell ref="T22:U22"/>
    <mergeCell ref="T23:U23"/>
    <mergeCell ref="T24:U24"/>
    <mergeCell ref="U62:X62"/>
    <mergeCell ref="I63:J63"/>
    <mergeCell ref="K63:M63"/>
    <mergeCell ref="N60:O60"/>
    <mergeCell ref="K60:M60"/>
    <mergeCell ref="S60:T60"/>
    <mergeCell ref="U60:X60"/>
    <mergeCell ref="K62:M62"/>
    <mergeCell ref="C61:E61"/>
    <mergeCell ref="F61:H61"/>
    <mergeCell ref="D52:H52"/>
    <mergeCell ref="D53:H53"/>
    <mergeCell ref="D54:H54"/>
    <mergeCell ref="D55:H55"/>
    <mergeCell ref="C25:E25"/>
    <mergeCell ref="C26:E26"/>
    <mergeCell ref="C27:E27"/>
    <mergeCell ref="C28:E28"/>
    <mergeCell ref="F24:G24"/>
    <mergeCell ref="V39:W39"/>
    <mergeCell ref="R39:T39"/>
    <mergeCell ref="U63:X63"/>
    <mergeCell ref="H341:K341"/>
    <mergeCell ref="H342:K342"/>
    <mergeCell ref="M341:R341"/>
    <mergeCell ref="M342:R342"/>
    <mergeCell ref="C338:E338"/>
    <mergeCell ref="A338:B338"/>
    <mergeCell ref="C325:F325"/>
    <mergeCell ref="J50:L50"/>
    <mergeCell ref="J51:L51"/>
    <mergeCell ref="J52:L52"/>
    <mergeCell ref="J53:L53"/>
    <mergeCell ref="J54:L54"/>
    <mergeCell ref="J55:L55"/>
    <mergeCell ref="R44:X45"/>
    <mergeCell ref="M5:O5"/>
    <mergeCell ref="F44:L45"/>
    <mergeCell ref="A46:B47"/>
    <mergeCell ref="C47:L47"/>
    <mergeCell ref="M7:O7"/>
    <mergeCell ref="M8:O8"/>
    <mergeCell ref="M9:O9"/>
    <mergeCell ref="M10:O10"/>
    <mergeCell ref="M11:O11"/>
    <mergeCell ref="M12:O12"/>
    <mergeCell ref="M13:O13"/>
    <mergeCell ref="M14:O14"/>
    <mergeCell ref="M15:O15"/>
    <mergeCell ref="M16:O16"/>
    <mergeCell ref="D50:H50"/>
    <mergeCell ref="D51:H51"/>
    <mergeCell ref="P33:R33"/>
    <mergeCell ref="N25:O25"/>
    <mergeCell ref="L19:M19"/>
    <mergeCell ref="L20:M20"/>
    <mergeCell ref="L21:M21"/>
    <mergeCell ref="L22:M22"/>
    <mergeCell ref="L23:M23"/>
    <mergeCell ref="L24:M24"/>
    <mergeCell ref="V37:W37"/>
    <mergeCell ref="G33:I33"/>
    <mergeCell ref="G34:I34"/>
    <mergeCell ref="G35:I35"/>
    <mergeCell ref="G37:I37"/>
    <mergeCell ref="F25:G25"/>
    <mergeCell ref="F26:G26"/>
    <mergeCell ref="I60:J60"/>
    <mergeCell ref="I62:J62"/>
    <mergeCell ref="F62:H62"/>
    <mergeCell ref="N61:R61"/>
    <mergeCell ref="S61:T61"/>
    <mergeCell ref="U61:X61"/>
    <mergeCell ref="I61:J61"/>
    <mergeCell ref="F27:G27"/>
    <mergeCell ref="F28:G28"/>
    <mergeCell ref="F60:H60"/>
    <mergeCell ref="C39:H39"/>
    <mergeCell ref="L39:N39"/>
    <mergeCell ref="O39:Q39"/>
    <mergeCell ref="R47:T47"/>
    <mergeCell ref="V47:X47"/>
    <mergeCell ref="K61:M61"/>
    <mergeCell ref="N62:R62"/>
    <mergeCell ref="S62:T62"/>
    <mergeCell ref="J39:K39"/>
    <mergeCell ref="H339:K339"/>
    <mergeCell ref="M339:R339"/>
    <mergeCell ref="N26:O26"/>
    <mergeCell ref="W25:X25"/>
    <mergeCell ref="W26:X26"/>
    <mergeCell ref="P34:R34"/>
    <mergeCell ref="T26:U26"/>
    <mergeCell ref="T27:U27"/>
    <mergeCell ref="T28:U28"/>
    <mergeCell ref="P28:R28"/>
    <mergeCell ref="P25:R25"/>
    <mergeCell ref="F63:H63"/>
    <mergeCell ref="N77:R77"/>
    <mergeCell ref="N81:R84"/>
    <mergeCell ref="C60:E60"/>
    <mergeCell ref="F73:H73"/>
    <mergeCell ref="F72:H72"/>
    <mergeCell ref="U64:X70"/>
    <mergeCell ref="U71:X71"/>
    <mergeCell ref="N68:R68"/>
    <mergeCell ref="N71:R71"/>
    <mergeCell ref="N73:R73"/>
    <mergeCell ref="S72:T72"/>
    <mergeCell ref="U73:X73"/>
    <mergeCell ref="S73:T73"/>
    <mergeCell ref="U72:X72"/>
    <mergeCell ref="N47:P47"/>
    <mergeCell ref="N48:P48"/>
    <mergeCell ref="R48:X48"/>
    <mergeCell ref="N65:R65"/>
    <mergeCell ref="U74:X84"/>
    <mergeCell ref="S86:T86"/>
  </mergeCells>
  <conditionalFormatting sqref="G170:H170">
    <cfRule type="expression" dxfId="155" priority="180">
      <formula>$F$168=""</formula>
    </cfRule>
  </conditionalFormatting>
  <conditionalFormatting sqref="G193:H193">
    <cfRule type="expression" dxfId="154" priority="179">
      <formula>$F$191=""</formula>
    </cfRule>
  </conditionalFormatting>
  <conditionalFormatting sqref="G252:H252">
    <cfRule type="expression" dxfId="153" priority="178">
      <formula>$F$250=""</formula>
    </cfRule>
  </conditionalFormatting>
  <conditionalFormatting sqref="G285:H285">
    <cfRule type="expression" dxfId="152" priority="177">
      <formula>$F$283=""</formula>
    </cfRule>
  </conditionalFormatting>
  <conditionalFormatting sqref="G303:H303">
    <cfRule type="expression" dxfId="151" priority="176">
      <formula>$F$301=""</formula>
    </cfRule>
  </conditionalFormatting>
  <conditionalFormatting sqref="K74:M84">
    <cfRule type="expression" dxfId="150" priority="126">
      <formula>$K$72=""</formula>
    </cfRule>
    <cfRule type="expression" dxfId="149" priority="175">
      <formula>$K$72=""</formula>
    </cfRule>
  </conditionalFormatting>
  <conditionalFormatting sqref="C330:F331">
    <cfRule type="expression" dxfId="148" priority="169">
      <formula>$C$332=""</formula>
    </cfRule>
  </conditionalFormatting>
  <conditionalFormatting sqref="H330:K331">
    <cfRule type="expression" dxfId="147" priority="168">
      <formula>$H$332=""</formula>
    </cfRule>
  </conditionalFormatting>
  <conditionalFormatting sqref="T330:W331">
    <cfRule type="expression" dxfId="146" priority="167">
      <formula>$T$332=""</formula>
    </cfRule>
  </conditionalFormatting>
  <conditionalFormatting sqref="C7:X7 J210:J213">
    <cfRule type="containsBlanks" dxfId="145" priority="166">
      <formula>LEN(TRIM(C7))=0</formula>
    </cfRule>
  </conditionalFormatting>
  <conditionalFormatting sqref="C8:X8">
    <cfRule type="containsBlanks" dxfId="144" priority="164">
      <formula>LEN(TRIM(C8))=0</formula>
    </cfRule>
    <cfRule type="colorScale" priority="165">
      <colorScale>
        <cfvo type="min"/>
        <cfvo type="max"/>
        <color rgb="FFFF7128"/>
        <color rgb="FFFFEF9C"/>
      </colorScale>
    </cfRule>
  </conditionalFormatting>
  <conditionalFormatting sqref="C9:X9">
    <cfRule type="containsBlanks" dxfId="143" priority="163">
      <formula>LEN(TRIM(C9))=0</formula>
    </cfRule>
  </conditionalFormatting>
  <conditionalFormatting sqref="C10:X10">
    <cfRule type="containsBlanks" dxfId="142" priority="162">
      <formula>LEN(TRIM(C10))=0</formula>
    </cfRule>
  </conditionalFormatting>
  <conditionalFormatting sqref="C11:X11">
    <cfRule type="containsBlanks" dxfId="141" priority="161">
      <formula>LEN(TRIM(C11))=0</formula>
    </cfRule>
  </conditionalFormatting>
  <conditionalFormatting sqref="C12:X12">
    <cfRule type="containsBlanks" dxfId="140" priority="160">
      <formula>LEN(TRIM(C12))=0</formula>
    </cfRule>
  </conditionalFormatting>
  <conditionalFormatting sqref="C13:X13">
    <cfRule type="containsBlanks" dxfId="139" priority="159">
      <formula>LEN(TRIM(C13))=0</formula>
    </cfRule>
  </conditionalFormatting>
  <conditionalFormatting sqref="C14:X14">
    <cfRule type="containsBlanks" dxfId="138" priority="158">
      <formula>LEN(TRIM(C14))=0</formula>
    </cfRule>
  </conditionalFormatting>
  <conditionalFormatting sqref="C15:X15">
    <cfRule type="containsBlanks" dxfId="137" priority="157">
      <formula>LEN(TRIM(C15))=0</formula>
    </cfRule>
  </conditionalFormatting>
  <conditionalFormatting sqref="C16:X16">
    <cfRule type="containsBlanks" dxfId="136" priority="156">
      <formula>LEN(TRIM(C16))=0</formula>
    </cfRule>
  </conditionalFormatting>
  <conditionalFormatting sqref="C19:X28">
    <cfRule type="containsBlanks" dxfId="135" priority="148">
      <formula>LEN(TRIM(C19))=0</formula>
    </cfRule>
  </conditionalFormatting>
  <conditionalFormatting sqref="G32:I37">
    <cfRule type="containsBlanks" dxfId="134" priority="147">
      <formula>LEN(TRIM(G32))=0</formula>
    </cfRule>
  </conditionalFormatting>
  <conditionalFormatting sqref="C41:X41">
    <cfRule type="containsBlanks" dxfId="133" priority="146">
      <formula>LEN(TRIM(C41))=0</formula>
    </cfRule>
  </conditionalFormatting>
  <conditionalFormatting sqref="J50:L55">
    <cfRule type="containsBlanks" dxfId="132" priority="145">
      <formula>LEN(TRIM(J50))=0</formula>
    </cfRule>
  </conditionalFormatting>
  <conditionalFormatting sqref="V50:W50 V53:W54 C57:X57">
    <cfRule type="containsBlanks" dxfId="131" priority="144">
      <formula>LEN(TRIM(C50))=0</formula>
    </cfRule>
  </conditionalFormatting>
  <conditionalFormatting sqref="C30:X30">
    <cfRule type="containsBlanks" dxfId="130" priority="143">
      <formula>LEN(TRIM(C30))=0</formula>
    </cfRule>
  </conditionalFormatting>
  <conditionalFormatting sqref="C47:L47">
    <cfRule type="containsBlanks" dxfId="129" priority="142">
      <formula>LEN(TRIM(C47))=0</formula>
    </cfRule>
  </conditionalFormatting>
  <conditionalFormatting sqref="R44:X45">
    <cfRule type="containsBlanks" dxfId="128" priority="141">
      <formula>LEN(TRIM(R44))=0</formula>
    </cfRule>
  </conditionalFormatting>
  <conditionalFormatting sqref="C311:X315">
    <cfRule type="containsBlanks" dxfId="127" priority="140">
      <formula>LEN(TRIM(C311))=0</formula>
    </cfRule>
  </conditionalFormatting>
  <conditionalFormatting sqref="C317:X321">
    <cfRule type="containsBlanks" dxfId="126" priority="139">
      <formula>LEN(TRIM(C317))=0</formula>
    </cfRule>
  </conditionalFormatting>
  <conditionalFormatting sqref="C323:X323">
    <cfRule type="containsBlanks" dxfId="125" priority="138">
      <formula>LEN(TRIM(C323))=0</formula>
    </cfRule>
  </conditionalFormatting>
  <conditionalFormatting sqref="A330:X333">
    <cfRule type="expression" dxfId="124" priority="137">
      <formula>$C$325=""</formula>
    </cfRule>
  </conditionalFormatting>
  <conditionalFormatting sqref="C325">
    <cfRule type="containsBlanks" dxfId="123" priority="136">
      <formula>LEN(TRIM(C325))=0</formula>
    </cfRule>
  </conditionalFormatting>
  <conditionalFormatting sqref="N19:O28">
    <cfRule type="cellIs" dxfId="122" priority="135" operator="equal">
      <formula>0</formula>
    </cfRule>
  </conditionalFormatting>
  <conditionalFormatting sqref="S19:S28">
    <cfRule type="cellIs" dxfId="121" priority="134" operator="equal">
      <formula>0</formula>
    </cfRule>
  </conditionalFormatting>
  <conditionalFormatting sqref="C5:X5">
    <cfRule type="containsBlanks" dxfId="120" priority="133">
      <formula>LEN(TRIM(C5))=0</formula>
    </cfRule>
  </conditionalFormatting>
  <conditionalFormatting sqref="B62:E84">
    <cfRule type="containsBlanks" dxfId="119" priority="132">
      <formula>LEN(TRIM(B62))=0</formula>
    </cfRule>
  </conditionalFormatting>
  <conditionalFormatting sqref="G64:H64 G74:H74 I64:M70 I74:M84 R66 R70 R76 R80 P60 R60 S64:T64 S74:T74 U64:X70 U74:X84">
    <cfRule type="containsBlanks" dxfId="118" priority="131">
      <formula>LEN(TRIM(G60))=0</formula>
    </cfRule>
  </conditionalFormatting>
  <conditionalFormatting sqref="F64 F74">
    <cfRule type="containsBlanks" dxfId="117" priority="130">
      <formula>LEN(TRIM(F64))=0</formula>
    </cfRule>
  </conditionalFormatting>
  <conditionalFormatting sqref="B87:E103 F89:H89 F98:H98 I89:J94 I98:J103 K87:R103 T89:T91 S94:T94 T99:T100 S103:T103 U89:X94 U98:X103">
    <cfRule type="containsBlanks" dxfId="116" priority="129">
      <formula>LEN(TRIM(B87))=0</formula>
    </cfRule>
  </conditionalFormatting>
  <conditionalFormatting sqref="F74:H74">
    <cfRule type="expression" dxfId="115" priority="128">
      <formula>$F$72=""</formula>
    </cfRule>
  </conditionalFormatting>
  <conditionalFormatting sqref="I74:J84">
    <cfRule type="expression" dxfId="114" priority="127">
      <formula>$I$72=""</formula>
    </cfRule>
  </conditionalFormatting>
  <conditionalFormatting sqref="N75:R77 N79:R80">
    <cfRule type="expression" dxfId="113" priority="125">
      <formula>$N$72=""</formula>
    </cfRule>
  </conditionalFormatting>
  <conditionalFormatting sqref="S74:T77">
    <cfRule type="expression" dxfId="112" priority="124">
      <formula>$S$72=""</formula>
    </cfRule>
  </conditionalFormatting>
  <conditionalFormatting sqref="U74:X84">
    <cfRule type="expression" dxfId="111" priority="123">
      <formula>$U$72=""</formula>
    </cfRule>
  </conditionalFormatting>
  <conditionalFormatting sqref="F98:H98">
    <cfRule type="expression" dxfId="110" priority="122">
      <formula>$F$96=""</formula>
    </cfRule>
  </conditionalFormatting>
  <conditionalFormatting sqref="I98:J103">
    <cfRule type="expression" dxfId="109" priority="121">
      <formula>$I$96=""</formula>
    </cfRule>
  </conditionalFormatting>
  <conditionalFormatting sqref="S98:T103">
    <cfRule type="expression" dxfId="108" priority="120">
      <formula>$S$96=""</formula>
    </cfRule>
  </conditionalFormatting>
  <conditionalFormatting sqref="U98:X103">
    <cfRule type="expression" dxfId="107" priority="119">
      <formula>$U$96=""</formula>
    </cfRule>
  </conditionalFormatting>
  <conditionalFormatting sqref="B106:E134 F108:H108 F123:H123 I106:R134 S109 S111 T113 T115 T117 T119 S124 S126 T128 T130 T132 U123:X134 U108:X119 T134">
    <cfRule type="containsBlanks" dxfId="106" priority="118">
      <formula>LEN(TRIM(B106))=0</formula>
    </cfRule>
  </conditionalFormatting>
  <conditionalFormatting sqref="F123:H123">
    <cfRule type="expression" dxfId="105" priority="117">
      <formula>$F$121=""</formula>
    </cfRule>
  </conditionalFormatting>
  <conditionalFormatting sqref="S123:T134">
    <cfRule type="expression" dxfId="104" priority="116">
      <formula>$S$121=""</formula>
    </cfRule>
  </conditionalFormatting>
  <conditionalFormatting sqref="U123:X134">
    <cfRule type="expression" dxfId="103" priority="115">
      <formula>$U$121=""</formula>
    </cfRule>
  </conditionalFormatting>
  <conditionalFormatting sqref="B137:E155 F139:H139 F149:H149 I139:J145 I149:J155 R141 R151 S139:T139 S142:T142 R145:T145 S149:T149 S152:T152 R155:T155 U139:X145 U149:X155">
    <cfRule type="containsBlanks" dxfId="102" priority="113">
      <formula>LEN(TRIM(B137))=0</formula>
    </cfRule>
  </conditionalFormatting>
  <conditionalFormatting sqref="F149:H149">
    <cfRule type="expression" dxfId="101" priority="112">
      <formula>$F$147=""</formula>
    </cfRule>
  </conditionalFormatting>
  <conditionalFormatting sqref="I149:J155">
    <cfRule type="expression" dxfId="100" priority="111">
      <formula>$I$147=""</formula>
    </cfRule>
  </conditionalFormatting>
  <conditionalFormatting sqref="N150:R152 N154:R155">
    <cfRule type="expression" dxfId="99" priority="109">
      <formula>$N$147=""</formula>
    </cfRule>
  </conditionalFormatting>
  <conditionalFormatting sqref="S149:T155">
    <cfRule type="expression" dxfId="98" priority="108">
      <formula>$S$147=""</formula>
    </cfRule>
  </conditionalFormatting>
  <conditionalFormatting sqref="U149:X155">
    <cfRule type="expression" dxfId="97" priority="107">
      <formula>$U$147=""</formula>
    </cfRule>
  </conditionalFormatting>
  <conditionalFormatting sqref="B158:E176 F160:H160 F170:H170 I160:M166 I170:M176 R162 R166 R172 R176 S161:T161 S164:T164 S171:T171 S174:T174 U160:X166 U170:X176">
    <cfRule type="containsBlanks" dxfId="96" priority="106">
      <formula>LEN(TRIM(B158))=0</formula>
    </cfRule>
  </conditionalFormatting>
  <conditionalFormatting sqref="F170:H170">
    <cfRule type="expression" dxfId="95" priority="105">
      <formula>$F$168=""</formula>
    </cfRule>
  </conditionalFormatting>
  <conditionalFormatting sqref="I170:J176">
    <cfRule type="expression" dxfId="94" priority="104">
      <formula>$I$168=""</formula>
    </cfRule>
  </conditionalFormatting>
  <conditionalFormatting sqref="K170:M176">
    <cfRule type="expression" dxfId="93" priority="103">
      <formula>$K$168=""</formula>
    </cfRule>
  </conditionalFormatting>
  <conditionalFormatting sqref="N171:R173 N175:R176">
    <cfRule type="expression" dxfId="92" priority="102">
      <formula>$N$168=""</formula>
    </cfRule>
  </conditionalFormatting>
  <conditionalFormatting sqref="S170:T174">
    <cfRule type="expression" dxfId="91" priority="101">
      <formula>$S$168=""</formula>
    </cfRule>
  </conditionalFormatting>
  <conditionalFormatting sqref="U170:X176">
    <cfRule type="expression" dxfId="90" priority="100">
      <formula>$U$168=""</formula>
    </cfRule>
  </conditionalFormatting>
  <conditionalFormatting sqref="B179:E201 F181:H181 F193:H193 I181:M189 I193:M201 R183 R195 S181:T181 S184:T184 R187:T187 S193:T193 S196:T196 R199:T199 U181:X189 U193:X201">
    <cfRule type="containsBlanks" dxfId="89" priority="99">
      <formula>LEN(TRIM(B179))=0</formula>
    </cfRule>
  </conditionalFormatting>
  <conditionalFormatting sqref="F193:H193">
    <cfRule type="expression" dxfId="88" priority="98">
      <formula>$F$191=""</formula>
    </cfRule>
  </conditionalFormatting>
  <conditionalFormatting sqref="I193:J201">
    <cfRule type="expression" dxfId="87" priority="97">
      <formula>$I$191=""</formula>
    </cfRule>
  </conditionalFormatting>
  <conditionalFormatting sqref="K193:M201">
    <cfRule type="expression" dxfId="86" priority="96">
      <formula>$K$191=""</formula>
    </cfRule>
  </conditionalFormatting>
  <conditionalFormatting sqref="N194:R196 N198:R199">
    <cfRule type="expression" dxfId="85" priority="95">
      <formula>$N$191=""</formula>
    </cfRule>
  </conditionalFormatting>
  <conditionalFormatting sqref="S193:T199">
    <cfRule type="expression" dxfId="84" priority="94">
      <formula>$S$191=""</formula>
    </cfRule>
  </conditionalFormatting>
  <conditionalFormatting sqref="U193:X201">
    <cfRule type="expression" dxfId="83" priority="93">
      <formula>$U$191=""</formula>
    </cfRule>
  </conditionalFormatting>
  <conditionalFormatting sqref="B204:E204 F206:J206 K206:M214 R208 S206:T206 S209:T209 R212:T212 U206:X214 J214 C211:E214 B210:E210 C205:E209">
    <cfRule type="containsBlanks" dxfId="82" priority="92">
      <formula>LEN(TRIM(B204))=0</formula>
    </cfRule>
  </conditionalFormatting>
  <conditionalFormatting sqref="B217:E225 F219:H219 I219:M225 R221 S219:T219 R225 U219:X225">
    <cfRule type="containsBlanks" dxfId="81" priority="91">
      <formula>LEN(TRIM(B217))=0</formula>
    </cfRule>
  </conditionalFormatting>
  <conditionalFormatting sqref="B228:E270 F230:H230 I230:M248 P234 P238 P244 P248 S234 S238 U230:X248 F252:H252 I252:M270 P256 P260 P266 P270 S256 S260 U252:X270">
    <cfRule type="containsBlanks" dxfId="80" priority="90">
      <formula>LEN(TRIM(B228))=0</formula>
    </cfRule>
  </conditionalFormatting>
  <conditionalFormatting sqref="F252:H252">
    <cfRule type="expression" dxfId="79" priority="89">
      <formula>$F$250=""</formula>
    </cfRule>
  </conditionalFormatting>
  <conditionalFormatting sqref="I252:J270">
    <cfRule type="expression" dxfId="78" priority="88">
      <formula>$I$250=""</formula>
    </cfRule>
  </conditionalFormatting>
  <conditionalFormatting sqref="K252:M270">
    <cfRule type="expression" dxfId="77" priority="87">
      <formula>$K$250=""</formula>
    </cfRule>
  </conditionalFormatting>
  <conditionalFormatting sqref="N252:R253 N255:R257 N265:R267 N259:R263 N269:R270">
    <cfRule type="expression" dxfId="76" priority="86">
      <formula>$N$250=""</formula>
    </cfRule>
  </conditionalFormatting>
  <conditionalFormatting sqref="S252:T260">
    <cfRule type="expression" dxfId="75" priority="85">
      <formula>$S$250=""</formula>
    </cfRule>
  </conditionalFormatting>
  <conditionalFormatting sqref="U252:X270">
    <cfRule type="expression" dxfId="74" priority="84">
      <formula>$U$250=""</formula>
    </cfRule>
  </conditionalFormatting>
  <conditionalFormatting sqref="B273:E291 F275:H275 F285:H285 I275:M281 I285:M291 R277 R287 S275:T275 S278:T278 R281:T281 S285:T285 S288:T288 R291:T291 U275:X281 U285:X291">
    <cfRule type="containsBlanks" dxfId="73" priority="83">
      <formula>LEN(TRIM(B273))=0</formula>
    </cfRule>
  </conditionalFormatting>
  <conditionalFormatting sqref="F285:H285">
    <cfRule type="expression" dxfId="72" priority="82">
      <formula>$F$283=""</formula>
    </cfRule>
  </conditionalFormatting>
  <conditionalFormatting sqref="I285:J291">
    <cfRule type="expression" dxfId="71" priority="81">
      <formula>$I$283=""</formula>
    </cfRule>
  </conditionalFormatting>
  <conditionalFormatting sqref="K285:M291">
    <cfRule type="expression" dxfId="70" priority="80">
      <formula>$K$283=""</formula>
    </cfRule>
  </conditionalFormatting>
  <conditionalFormatting sqref="N286:R288 N290:R291">
    <cfRule type="expression" dxfId="69" priority="79">
      <formula>$N$283=""</formula>
    </cfRule>
  </conditionalFormatting>
  <conditionalFormatting sqref="S285:T291">
    <cfRule type="expression" dxfId="68" priority="78">
      <formula>$S$283=""</formula>
    </cfRule>
  </conditionalFormatting>
  <conditionalFormatting sqref="U285:X291">
    <cfRule type="expression" dxfId="67" priority="77">
      <formula>$U$283=""</formula>
    </cfRule>
  </conditionalFormatting>
  <conditionalFormatting sqref="B294:E306 F296:H296 F303:H303 I296:M299 I303:M306 R298 R305 S296:T296 S299:T299 S303:T303 S306:T306 U296:X299 U303:X306">
    <cfRule type="containsBlanks" dxfId="66" priority="76">
      <formula>LEN(TRIM(B294))=0</formula>
    </cfRule>
  </conditionalFormatting>
  <conditionalFormatting sqref="F303:H303">
    <cfRule type="expression" dxfId="65" priority="75">
      <formula>$F$301=""</formula>
    </cfRule>
  </conditionalFormatting>
  <conditionalFormatting sqref="I303:J306">
    <cfRule type="expression" dxfId="64" priority="74">
      <formula>$I$301=""</formula>
    </cfRule>
  </conditionalFormatting>
  <conditionalFormatting sqref="K303:M306">
    <cfRule type="expression" dxfId="63" priority="73">
      <formula>$K$301=""</formula>
    </cfRule>
  </conditionalFormatting>
  <conditionalFormatting sqref="N303:R305">
    <cfRule type="expression" dxfId="62" priority="72">
      <formula>$N$301=""</formula>
    </cfRule>
  </conditionalFormatting>
  <conditionalFormatting sqref="S303:T306">
    <cfRule type="expression" dxfId="61" priority="71">
      <formula>$S$301=""</formula>
    </cfRule>
  </conditionalFormatting>
  <conditionalFormatting sqref="U303:X306">
    <cfRule type="expression" dxfId="60" priority="70">
      <formula>$U$301=""</formula>
    </cfRule>
  </conditionalFormatting>
  <conditionalFormatting sqref="M325">
    <cfRule type="expression" dxfId="59" priority="69">
      <formula>$H$325=""</formula>
    </cfRule>
  </conditionalFormatting>
  <conditionalFormatting sqref="C338:E338">
    <cfRule type="expression" dxfId="58" priority="67">
      <formula>$A$338="Ratificado por:"</formula>
    </cfRule>
    <cfRule type="expression" dxfId="57" priority="68">
      <formula>$A$338=""</formula>
    </cfRule>
  </conditionalFormatting>
  <conditionalFormatting sqref="H339:R342">
    <cfRule type="expression" dxfId="56" priority="62">
      <formula>$C$338=""</formula>
    </cfRule>
    <cfRule type="expression" dxfId="55" priority="66">
      <formula>$A$338=""</formula>
    </cfRule>
  </conditionalFormatting>
  <conditionalFormatting sqref="G33:I33">
    <cfRule type="expression" dxfId="54" priority="61">
      <formula>$G$33="No aplica"</formula>
    </cfRule>
  </conditionalFormatting>
  <conditionalFormatting sqref="N64:R66">
    <cfRule type="expression" dxfId="53" priority="55">
      <formula>$N$64=""</formula>
    </cfRule>
  </conditionalFormatting>
  <conditionalFormatting sqref="N68:R70">
    <cfRule type="expression" dxfId="52" priority="54">
      <formula>$N$68=""</formula>
    </cfRule>
  </conditionalFormatting>
  <conditionalFormatting sqref="N74:R76">
    <cfRule type="expression" dxfId="51" priority="53">
      <formula>$N$74=""</formula>
    </cfRule>
  </conditionalFormatting>
  <conditionalFormatting sqref="N78:R80">
    <cfRule type="expression" dxfId="50" priority="52">
      <formula>$N$78=""</formula>
    </cfRule>
  </conditionalFormatting>
  <conditionalFormatting sqref="N139:R141">
    <cfRule type="expression" dxfId="49" priority="51">
      <formula>$N$139=""</formula>
    </cfRule>
  </conditionalFormatting>
  <conditionalFormatting sqref="N143:R145">
    <cfRule type="expression" dxfId="48" priority="50">
      <formula>$N$143=""</formula>
    </cfRule>
  </conditionalFormatting>
  <conditionalFormatting sqref="N149:R151">
    <cfRule type="expression" dxfId="47" priority="49">
      <formula>$N$149=""</formula>
    </cfRule>
  </conditionalFormatting>
  <conditionalFormatting sqref="N153:R155">
    <cfRule type="expression" dxfId="46" priority="48">
      <formula>$N$153=""</formula>
    </cfRule>
  </conditionalFormatting>
  <conditionalFormatting sqref="N160:R162">
    <cfRule type="expression" dxfId="45" priority="47">
      <formula>$N$160=""</formula>
    </cfRule>
  </conditionalFormatting>
  <conditionalFormatting sqref="N164:R166">
    <cfRule type="expression" dxfId="44" priority="46">
      <formula>$N$164=""</formula>
    </cfRule>
  </conditionalFormatting>
  <conditionalFormatting sqref="N170:R172">
    <cfRule type="expression" dxfId="43" priority="45">
      <formula>$N$170=""</formula>
    </cfRule>
  </conditionalFormatting>
  <conditionalFormatting sqref="N174:R176">
    <cfRule type="expression" dxfId="42" priority="44">
      <formula>$N$174=""</formula>
    </cfRule>
  </conditionalFormatting>
  <conditionalFormatting sqref="N181:R183">
    <cfRule type="expression" dxfId="41" priority="43">
      <formula>$N$181=""</formula>
    </cfRule>
  </conditionalFormatting>
  <conditionalFormatting sqref="N185:R187">
    <cfRule type="expression" dxfId="40" priority="42">
      <formula>$N$185=""</formula>
    </cfRule>
  </conditionalFormatting>
  <conditionalFormatting sqref="N193:R195">
    <cfRule type="expression" dxfId="39" priority="41">
      <formula>$N$193=""</formula>
    </cfRule>
  </conditionalFormatting>
  <conditionalFormatting sqref="N197:R199">
    <cfRule type="expression" dxfId="38" priority="40">
      <formula>$N$197=""</formula>
    </cfRule>
  </conditionalFormatting>
  <conditionalFormatting sqref="N206:R208">
    <cfRule type="expression" dxfId="37" priority="39">
      <formula>$N$206=""</formula>
    </cfRule>
  </conditionalFormatting>
  <conditionalFormatting sqref="N210:R212">
    <cfRule type="expression" dxfId="36" priority="38">
      <formula>$N$210=""</formula>
    </cfRule>
  </conditionalFormatting>
  <conditionalFormatting sqref="N219:R221">
    <cfRule type="expression" dxfId="35" priority="37">
      <formula>$N$219=""</formula>
    </cfRule>
  </conditionalFormatting>
  <conditionalFormatting sqref="N223:R225">
    <cfRule type="expression" dxfId="34" priority="36">
      <formula>$N$223=""</formula>
    </cfRule>
  </conditionalFormatting>
  <conditionalFormatting sqref="N232:R234">
    <cfRule type="expression" dxfId="33" priority="35">
      <formula>$N$232=""</formula>
    </cfRule>
  </conditionalFormatting>
  <conditionalFormatting sqref="N236:R238">
    <cfRule type="expression" dxfId="32" priority="34">
      <formula>$N$236=""</formula>
    </cfRule>
  </conditionalFormatting>
  <conditionalFormatting sqref="N242:R244">
    <cfRule type="expression" dxfId="31" priority="27">
      <formula>$N$232=""</formula>
    </cfRule>
    <cfRule type="expression" dxfId="30" priority="33">
      <formula>$N$242=""</formula>
    </cfRule>
  </conditionalFormatting>
  <conditionalFormatting sqref="N246:R248">
    <cfRule type="expression" dxfId="29" priority="26">
      <formula>$N$236=""</formula>
    </cfRule>
    <cfRule type="expression" dxfId="28" priority="32">
      <formula>$N$246=""</formula>
    </cfRule>
  </conditionalFormatting>
  <conditionalFormatting sqref="N254:R256">
    <cfRule type="expression" dxfId="27" priority="31">
      <formula>$N$254=""</formula>
    </cfRule>
  </conditionalFormatting>
  <conditionalFormatting sqref="N258:R260">
    <cfRule type="expression" dxfId="26" priority="30">
      <formula>$N$258=""</formula>
    </cfRule>
  </conditionalFormatting>
  <conditionalFormatting sqref="N264:R266">
    <cfRule type="expression" dxfId="25" priority="29">
      <formula>$N$254=""</formula>
    </cfRule>
  </conditionalFormatting>
  <conditionalFormatting sqref="N268:R270">
    <cfRule type="expression" dxfId="24" priority="28">
      <formula>$N$258=""</formula>
    </cfRule>
  </conditionalFormatting>
  <conditionalFormatting sqref="N275:R277">
    <cfRule type="expression" dxfId="23" priority="25">
      <formula>$N$275=""</formula>
    </cfRule>
  </conditionalFormatting>
  <conditionalFormatting sqref="N279:R281">
    <cfRule type="expression" dxfId="22" priority="24">
      <formula>$N$279=""</formula>
    </cfRule>
  </conditionalFormatting>
  <conditionalFormatting sqref="N285:R287">
    <cfRule type="expression" dxfId="21" priority="23">
      <formula>$N$285=""</formula>
    </cfRule>
  </conditionalFormatting>
  <conditionalFormatting sqref="N289:R291">
    <cfRule type="expression" dxfId="20" priority="22">
      <formula>$N$289=""</formula>
    </cfRule>
  </conditionalFormatting>
  <conditionalFormatting sqref="N74:R74 N78:R78">
    <cfRule type="expression" dxfId="19" priority="21">
      <formula>$N$72=""</formula>
    </cfRule>
  </conditionalFormatting>
  <conditionalFormatting sqref="N149:R149 N153:R153">
    <cfRule type="expression" dxfId="18" priority="20">
      <formula>$N$147=""</formula>
    </cfRule>
  </conditionalFormatting>
  <conditionalFormatting sqref="N170:R170 N174:R174">
    <cfRule type="expression" dxfId="17" priority="19">
      <formula>$N$168=""</formula>
    </cfRule>
  </conditionalFormatting>
  <conditionalFormatting sqref="N193:R193 N197:R197">
    <cfRule type="expression" dxfId="16" priority="18">
      <formula>$N$191=""</formula>
    </cfRule>
  </conditionalFormatting>
  <conditionalFormatting sqref="N254:R254 N258:R258 N264:R264 N268:R268">
    <cfRule type="expression" dxfId="15" priority="17">
      <formula>$N$250=""</formula>
    </cfRule>
  </conditionalFormatting>
  <conditionalFormatting sqref="N285:R285 N289:R289">
    <cfRule type="expression" dxfId="14" priority="16">
      <formula>$N$283=""</formula>
    </cfRule>
  </conditionalFormatting>
  <conditionalFormatting sqref="A1:X1">
    <cfRule type="containsBlanks" dxfId="13" priority="15">
      <formula>LEN(TRIM(A1))=0</formula>
    </cfRule>
  </conditionalFormatting>
  <conditionalFormatting sqref="U39">
    <cfRule type="containsBlanks" dxfId="12" priority="7">
      <formula>LEN(TRIM(U39))=0</formula>
    </cfRule>
  </conditionalFormatting>
  <conditionalFormatting sqref="X39">
    <cfRule type="containsBlanks" dxfId="11" priority="6">
      <formula>LEN(TRIM(X39))=0</formula>
    </cfRule>
  </conditionalFormatting>
  <conditionalFormatting sqref="K139:M145">
    <cfRule type="containsBlanks" dxfId="10" priority="5">
      <formula>LEN(TRIM(K139))=0</formula>
    </cfRule>
  </conditionalFormatting>
  <conditionalFormatting sqref="K149:M155">
    <cfRule type="containsBlanks" dxfId="9" priority="4">
      <formula>LEN(TRIM(K149))=0</formula>
    </cfRule>
  </conditionalFormatting>
  <conditionalFormatting sqref="J39">
    <cfRule type="containsBlanks" dxfId="8" priority="3">
      <formula>LEN(TRIM(J39))=0</formula>
    </cfRule>
  </conditionalFormatting>
  <conditionalFormatting sqref="J215">
    <cfRule type="containsBlanks" dxfId="7" priority="2">
      <formula>LEN(TRIM(J215))=0</formula>
    </cfRule>
  </conditionalFormatting>
  <conditionalFormatting sqref="O39:Q39">
    <cfRule type="containsBlanks" dxfId="6" priority="182">
      <formula>LEN(TRIM(O39))=0</formula>
    </cfRule>
  </conditionalFormatting>
  <dataValidations xWindow="658" yWindow="421" count="35">
    <dataValidation allowBlank="1" showInputMessage="1" showErrorMessage="1" prompt="Indique el numeral de la Política de Crédito al cual se estaría haciendo excepción" sqref="C311:E311"/>
    <dataValidation allowBlank="1" showInputMessage="1" showErrorMessage="1" prompt="Explique en qué consiste la excepción" sqref="F311:L311"/>
    <dataValidation allowBlank="1" showInputMessage="1" showErrorMessage="1" prompt="Explicar por qué debería aprobarse ésta excepción" sqref="P311:X311"/>
    <dataValidation allowBlank="1" showInputMessage="1" showErrorMessage="1" prompt="Ingrese el código que aparece en el Permiso Sanitario de Funcionamiento del cliente, expedido por el Ministerio de Salud o autoridad equivalente" sqref="M5:O5"/>
    <dataValidation type="list" allowBlank="1" showInputMessage="1" showErrorMessage="1" sqref="U7:V16">
      <formula1>$I$2:$I$5</formula1>
    </dataValidation>
    <dataValidation type="list" allowBlank="1" showInputMessage="1" showErrorMessage="1" sqref="N74:R74">
      <formula1>$V$2:$V$3</formula1>
    </dataValidation>
    <dataValidation type="list" allowBlank="1" showInputMessage="1" showErrorMessage="1" sqref="N139:R139">
      <formula1>$V$2:$V$3</formula1>
    </dataValidation>
    <dataValidation type="list" allowBlank="1" showInputMessage="1" showErrorMessage="1" sqref="N149:R149">
      <formula1>$V$2:$V$3</formula1>
    </dataValidation>
    <dataValidation type="list" allowBlank="1" showInputMessage="1" showErrorMessage="1" sqref="N160:R160">
      <formula1>$V$2:$V$3</formula1>
    </dataValidation>
    <dataValidation type="list" allowBlank="1" showInputMessage="1" showErrorMessage="1" sqref="N170:R170">
      <formula1>$V$2:$V$3</formula1>
    </dataValidation>
    <dataValidation type="list" allowBlank="1" showInputMessage="1" showErrorMessage="1" sqref="N181:R181">
      <formula1>$V$2:$V$3</formula1>
    </dataValidation>
    <dataValidation type="list" allowBlank="1" showInputMessage="1" showErrorMessage="1" sqref="N193:R193">
      <formula1>$V$2:$V$3</formula1>
    </dataValidation>
    <dataValidation type="list" allowBlank="1" showInputMessage="1" showErrorMessage="1" sqref="N206:R206">
      <formula1>$V$2:$V$3</formula1>
    </dataValidation>
    <dataValidation type="list" allowBlank="1" showInputMessage="1" showErrorMessage="1" sqref="N219:R219">
      <formula1>$V$2:$V$3</formula1>
    </dataValidation>
    <dataValidation type="list" allowBlank="1" showInputMessage="1" showErrorMessage="1" sqref="N232:R232">
      <formula1>$V$2:$V$3</formula1>
    </dataValidation>
    <dataValidation type="list" allowBlank="1" showInputMessage="1" showErrorMessage="1" sqref="N242:R242">
      <formula1>$V$2:$V$3</formula1>
    </dataValidation>
    <dataValidation type="list" allowBlank="1" showInputMessage="1" showErrorMessage="1" sqref="N254:R254">
      <formula1>$V$2:$V$3</formula1>
    </dataValidation>
    <dataValidation type="list" allowBlank="1" showInputMessage="1" showErrorMessage="1" sqref="N264:R264">
      <formula1>$V$2:$V$3</formula1>
    </dataValidation>
    <dataValidation type="list" allowBlank="1" showInputMessage="1" showErrorMessage="1" sqref="N275:R275">
      <formula1>$V$2:$V$3</formula1>
    </dataValidation>
    <dataValidation type="list" allowBlank="1" showInputMessage="1" showErrorMessage="1" sqref="N285:R285">
      <formula1>$V$2:$V$3</formula1>
    </dataValidation>
    <dataValidation type="list" allowBlank="1" showInputMessage="1" showErrorMessage="1" sqref="N78:R78">
      <formula1>$V$4:$V$5</formula1>
    </dataValidation>
    <dataValidation type="list" allowBlank="1" showInputMessage="1" showErrorMessage="1" sqref="N143:R143">
      <formula1>$V$4:$V$5</formula1>
    </dataValidation>
    <dataValidation type="list" allowBlank="1" showInputMessage="1" showErrorMessage="1" sqref="N153:R153">
      <formula1>$V$4:$V$5</formula1>
    </dataValidation>
    <dataValidation type="list" allowBlank="1" showInputMessage="1" showErrorMessage="1" sqref="N164:R164">
      <formula1>$V$4:$V$5</formula1>
    </dataValidation>
    <dataValidation type="list" allowBlank="1" showInputMessage="1" showErrorMessage="1" sqref="N174:R174">
      <formula1>$V$4:$V$5</formula1>
    </dataValidation>
    <dataValidation type="list" allowBlank="1" showInputMessage="1" showErrorMessage="1" sqref="N185:R185">
      <formula1>$V$4:$V$5</formula1>
    </dataValidation>
    <dataValidation type="list" allowBlank="1" showInputMessage="1" showErrorMessage="1" sqref="N197:R197">
      <formula1>$V$4:$V$5</formula1>
    </dataValidation>
    <dataValidation type="list" allowBlank="1" showInputMessage="1" showErrorMessage="1" sqref="N210:R210">
      <formula1>$V$4:$V$5</formula1>
    </dataValidation>
    <dataValidation type="list" allowBlank="1" showInputMessage="1" showErrorMessage="1" sqref="N223:R223">
      <formula1>$V$4:$V$5</formula1>
    </dataValidation>
    <dataValidation type="list" allowBlank="1" showInputMessage="1" showErrorMessage="1" sqref="N236:R236">
      <formula1>$V$4:$V$5</formula1>
    </dataValidation>
    <dataValidation type="list" allowBlank="1" showInputMessage="1" showErrorMessage="1" sqref="N246:R246">
      <formula1>$V$4:$V$5</formula1>
    </dataValidation>
    <dataValidation type="list" allowBlank="1" showInputMessage="1" showErrorMessage="1" sqref="N258:R258">
      <formula1>$V$4:$V$5</formula1>
    </dataValidation>
    <dataValidation type="list" allowBlank="1" showInputMessage="1" showErrorMessage="1" sqref="N268:R268">
      <formula1>$V$4:$V$5</formula1>
    </dataValidation>
    <dataValidation type="list" allowBlank="1" showInputMessage="1" showErrorMessage="1" sqref="N279:R279">
      <formula1>$V$4:$V$5</formula1>
    </dataValidation>
    <dataValidation type="list" allowBlank="1" showInputMessage="1" showErrorMessage="1" sqref="N289:R289">
      <formula1>$V$4:$V$5</formula1>
    </dataValidation>
  </dataValidations>
  <printOptions horizontalCentered="1"/>
  <pageMargins left="0" right="0" top="0.78740157480314965" bottom="0.78740157480314965" header="0.31496062992125984" footer="0.31496062992125984"/>
  <pageSetup scale="50" fitToHeight="0" orientation="portrait" r:id="rId1"/>
  <headerFooter>
    <oddHeader>&amp;L&amp;G&amp;RCarátula Nº CO-XXXX-16
Fecha: 19 feb 16
Página &amp;P de &amp;N</oddHeader>
    <oddFooter>&amp;LHecho por:&amp;CRevisado por:  Gustavo Gutiérrez&amp;REjecutivo:</oddFooter>
  </headerFooter>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63" id="{5C72A521-3BA6-48A0-820B-388105EFB628}">
            <xm:f>$C$338='CRITERIOS DE CARATULA'!$U$11</xm:f>
            <x14:dxf>
              <fill>
                <patternFill patternType="none">
                  <bgColor auto="1"/>
                </patternFill>
              </fill>
            </x14:dxf>
          </x14:cfRule>
          <xm:sqref>C338:E338</xm:sqref>
        </x14:conditionalFormatting>
        <x14:conditionalFormatting xmlns:xm="http://schemas.microsoft.com/office/excel/2006/main">
          <x14:cfRule type="expression" priority="173" id="{E1A1C0DB-9F7D-4B38-8E17-923F75F4524E}">
            <xm:f>$G$32='CRITERIOS DE CARATULA'!$L$3</xm:f>
            <x14:dxf>
              <font>
                <color theme="0"/>
              </font>
              <border>
                <left/>
                <right/>
                <top/>
                <bottom/>
                <vertical/>
                <horizontal/>
              </border>
            </x14:dxf>
          </x14:cfRule>
          <xm:sqref>C37:I37</xm:sqref>
        </x14:conditionalFormatting>
        <x14:conditionalFormatting xmlns:xm="http://schemas.microsoft.com/office/excel/2006/main">
          <x14:cfRule type="expression" priority="65" id="{2DEEBDBF-96AA-477B-B19E-34D2E01C02A7}">
            <xm:f>$C$338='CRITERIOS DE CARATULA'!$U$12</xm:f>
            <x14:dxf>
              <font>
                <color theme="0"/>
              </font>
              <border>
                <left/>
                <right/>
                <top/>
                <bottom/>
                <vertical/>
                <horizontal/>
              </border>
            </x14:dxf>
          </x14:cfRule>
          <xm:sqref>H339:R342</xm:sqref>
        </x14:conditionalFormatting>
        <x14:conditionalFormatting xmlns:xm="http://schemas.microsoft.com/office/excel/2006/main">
          <x14:cfRule type="expression" priority="64" id="{523B3805-14EC-4D80-8084-09E5C1FE6045}">
            <xm:f>$C$338='CRITERIOS DE CARATULA'!$U$12</xm:f>
            <x14:dxf>
              <font>
                <color theme="0"/>
              </font>
              <fill>
                <patternFill>
                  <bgColor theme="0"/>
                </patternFill>
              </fill>
            </x14:dxf>
          </x14:cfRule>
          <xm:sqref>A338:E338</xm:sqref>
        </x14:conditionalFormatting>
        <x14:conditionalFormatting xmlns:xm="http://schemas.microsoft.com/office/excel/2006/main">
          <x14:cfRule type="expression" priority="60" id="{8465FA97-1F89-42F6-9188-42231E4B33CB}">
            <xm:f>'CRITERIOS DE CARATULA'!$M$5=1</xm:f>
            <x14:dxf>
              <font>
                <color theme="0"/>
              </font>
            </x14:dxf>
          </x14:cfRule>
          <xm:sqref>B19:B33</xm:sqref>
        </x14:conditionalFormatting>
        <x14:conditionalFormatting xmlns:xm="http://schemas.microsoft.com/office/excel/2006/main">
          <x14:cfRule type="expression" priority="58" id="{A60D60EC-3B1C-4A60-8C37-25AF69FEE629}">
            <xm:f>'CRITERIOS DE CARATULA'!$B$14=TRUE</xm:f>
            <x14:dxf>
              <font>
                <color rgb="FFFF0000"/>
              </font>
            </x14:dxf>
          </x14:cfRule>
          <xm:sqref>S34:U34</xm:sqref>
        </x14:conditionalFormatting>
      </x14:conditionalFormattings>
    </ext>
    <ext xmlns:x14="http://schemas.microsoft.com/office/spreadsheetml/2009/9/main" uri="{CCE6A557-97BC-4b89-ADB6-D9C93CAAB3DF}">
      <x14:dataValidations xmlns:xm="http://schemas.microsoft.com/office/excel/2006/main" xWindow="658" yWindow="421" count="20">
        <x14:dataValidation type="list" allowBlank="1" showInputMessage="1">
          <x14:formula1>
            <xm:f>'CRITERIOS DE CARATULA'!$K$2:$K$3</xm:f>
          </x14:formula1>
          <xm:sqref>M312:O315</xm:sqref>
        </x14:dataValidation>
        <x14:dataValidation type="list" allowBlank="1" showInputMessage="1" showErrorMessage="1">
          <x14:formula1>
            <xm:f>'CRITERIOS DE CARATULA'!$F$2:$F$3</xm:f>
          </x14:formula1>
          <xm:sqref>T285 T219 T206 T74 T149 T275 T139 T64</xm:sqref>
        </x14:dataValidation>
        <x14:dataValidation type="list" allowBlank="1" showInputMessage="1" showErrorMessage="1">
          <x14:formula1>
            <xm:f>'CRITERIOS DE CARATULA'!$A$2:$A$4</xm:f>
          </x14:formula1>
          <xm:sqref>A1:X1</xm:sqref>
        </x14:dataValidation>
        <x14:dataValidation type="list" allowBlank="1" showInputMessage="1" showErrorMessage="1">
          <x14:formula1>
            <xm:f>'CRITERIOS DE CARATULA'!$E$2:$E$4</xm:f>
          </x14:formula1>
          <xm:sqref>S106:X106 S87:X87 F106:H106 F87:J87 F294:X294 F273:X273 F228:X228 F179:X179 F158:X158 F137:X137 F62:X62</xm:sqref>
        </x14:dataValidation>
        <x14:dataValidation type="list" allowBlank="1" showInputMessage="1" showErrorMessage="1" prompt="Escoja la moneda">
          <x14:formula1>
            <xm:f>'CRITERIOS DE CARATULA'!$B$2:$B$3</xm:f>
          </x14:formula1>
          <xm:sqref>F303 F285 F275 F252 F230 F219 F206 F193 F181 F170 F160 F149 F139 F123 F108 F98 F89 F74 F296 F64 I50:I55 K19:K28 I39</xm:sqref>
        </x14:dataValidation>
        <x14:dataValidation type="list" allowBlank="1" showInputMessage="1" showErrorMessage="1">
          <x14:formula1>
            <xm:f>'CRITERIOS DE CARATULA'!$I$2:$I$5</xm:f>
          </x14:formula1>
          <xm:sqref>U5:V5</xm:sqref>
        </x14:dataValidation>
        <x14:dataValidation type="list" allowBlank="1" showInputMessage="1" showErrorMessage="1">
          <x14:formula1>
            <xm:f>'CRITERIOS DE CARATULA'!$L$2:$L$3</xm:f>
          </x14:formula1>
          <xm:sqref>G32:I32</xm:sqref>
        </x14:dataValidation>
        <x14:dataValidation type="list" allowBlank="1" showInputMessage="1" showErrorMessage="1">
          <x14:formula1>
            <xm:f>'CRITERIOS DE CARATULA'!$M$2:$M$3</xm:f>
          </x14:formula1>
          <xm:sqref>G37:I37</xm:sqref>
        </x14:dataValidation>
        <x14:dataValidation type="list" allowBlank="1" showInputMessage="1" showErrorMessage="1">
          <x14:formula1>
            <xm:f>'CRITERIOS DE CARATULA'!$O$2:$O$6</xm:f>
          </x14:formula1>
          <xm:sqref>C326:C328</xm:sqref>
        </x14:dataValidation>
        <x14:dataValidation type="list" allowBlank="1" showInputMessage="1" showErrorMessage="1">
          <x14:formula1>
            <xm:f>'CRITERIOS DE CARATULA'!$O$2:$O$12</xm:f>
          </x14:formula1>
          <xm:sqref>C325</xm:sqref>
        </x14:dataValidation>
        <x14:dataValidation type="list" allowBlank="1" showInputMessage="1" showErrorMessage="1">
          <x14:formula1>
            <xm:f>'CRITERIOS DE CARATULA'!$J$2:$J$3</xm:f>
          </x14:formula1>
          <xm:sqref>S7:T16</xm:sqref>
        </x14:dataValidation>
        <x14:dataValidation type="list" allowBlank="1" showInputMessage="1" showErrorMessage="1">
          <x14:formula1>
            <xm:f>'CRITERIOS DE CARATULA'!$S$2:$S$9</xm:f>
          </x14:formula1>
          <xm:sqref>P7:R16</xm:sqref>
        </x14:dataValidation>
        <x14:dataValidation type="list" allowBlank="1" showInputMessage="1" showErrorMessage="1">
          <x14:formula1>
            <xm:f>'CRITERIOS DE CARATULA'!$T$2:$T$6</xm:f>
          </x14:formula1>
          <xm:sqref>W7:X16</xm:sqref>
        </x14:dataValidation>
        <x14:dataValidation type="list" allowBlank="1" showInputMessage="1" showErrorMessage="1">
          <x14:formula1>
            <xm:f>CODIGOS!$E$485:$E$516</xm:f>
          </x14:formula1>
          <xm:sqref>B62:B84 B87:B103 B106:B134 B137:B155 B158:B176 B179:B201 B204:B206 B217:B225 B228:B270 B273:B291 B294:B306</xm:sqref>
        </x14:dataValidation>
        <x14:dataValidation type="list" allowBlank="1" showInputMessage="1" showErrorMessage="1">
          <x14:formula1>
            <xm:f>'CRITERIOS DE CARATULA'!$U$11:$U$12</xm:f>
          </x14:formula1>
          <xm:sqref>C338:E338</xm:sqref>
        </x14:dataValidation>
        <x14:dataValidation type="list" allowBlank="1" showInputMessage="1" prompt="Forma:  Excepciones que NO implican un riesgo de pérdida para el Banco ya sea por incobrabilidad o sanciones regulatorias_x000a__x000a_Riesgo:  Las qué SI impliquen riesgo de incobrabilidad o sanciones regulatorias">
          <x14:formula1>
            <xm:f>'CRITERIOS DE CARATULA'!$K$2:$K$3</xm:f>
          </x14:formula1>
          <xm:sqref>M311:O311</xm:sqref>
        </x14:dataValidation>
        <x14:dataValidation type="list" allowBlank="1" showInputMessage="1" showErrorMessage="1" prompt="Use la opción &quot;Actualizar todo&quot; en el menú de &quot;Datos&quot; antes de seleccionar una opción de la lista">
          <x14:formula1>
            <xm:f>MAPEO!$L$2:$L$17</xm:f>
          </x14:formula1>
          <xm:sqref>R44:X45</xm:sqref>
        </x14:dataValidation>
        <x14:dataValidation type="list" allowBlank="1" showInputMessage="1" showErrorMessage="1">
          <x14:formula1>
            <xm:f>'CRITERIOS DE CARATULA'!$V$2:$V$3</xm:f>
          </x14:formula1>
          <xm:sqref>N64:R64</xm:sqref>
        </x14:dataValidation>
        <x14:dataValidation type="list" allowBlank="1" showInputMessage="1" showErrorMessage="1">
          <x14:formula1>
            <xm:f>'CRITERIOS DE CARATULA'!$V$4:$V$5</xm:f>
          </x14:formula1>
          <xm:sqref>N68:R68</xm:sqref>
        </x14:dataValidation>
        <x14:dataValidation type="list" allowBlank="1" showInputMessage="1" showErrorMessage="1">
          <x14:formula1>
            <xm:f>CODIGOS!$E$725:$E$758</xm:f>
          </x14:formula1>
          <xm:sqref>C47:L47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7</vt:i4>
      </vt:variant>
    </vt:vector>
  </HeadingPairs>
  <TitlesOfParts>
    <vt:vector size="25" baseType="lpstr">
      <vt:lpstr>DatosALeerBPM</vt:lpstr>
      <vt:lpstr>SELECCIÓN</vt:lpstr>
      <vt:lpstr>OFERTA.</vt:lpstr>
      <vt:lpstr>Catálogo</vt:lpstr>
      <vt:lpstr>Anexo 1</vt:lpstr>
      <vt:lpstr>Leasing</vt:lpstr>
      <vt:lpstr>ACEPTACION</vt:lpstr>
      <vt:lpstr>RECURSOS</vt:lpstr>
      <vt:lpstr>CRITERIOS DE SELECCION</vt:lpstr>
      <vt:lpstr>CRITERIOS DE OFERTA</vt:lpstr>
      <vt:lpstr>CRITERIOS DE CARATULA</vt:lpstr>
      <vt:lpstr>CRITERIOS DE ACEPTACION</vt:lpstr>
      <vt:lpstr>OTROS CRITERIOS</vt:lpstr>
      <vt:lpstr>CODIGOS</vt:lpstr>
      <vt:lpstr>MAPEO</vt:lpstr>
      <vt:lpstr>SELECCION</vt:lpstr>
      <vt:lpstr>OFERTA</vt:lpstr>
      <vt:lpstr>CARATULA</vt:lpstr>
      <vt:lpstr>ACEPTACION!Área_de_impresión</vt:lpstr>
      <vt:lpstr>'Anexo 1'!Área_de_impresión</vt:lpstr>
      <vt:lpstr>CARATULA!Área_de_impresión</vt:lpstr>
      <vt:lpstr>'CRITERIOS DE OFERTA'!Área_de_impresión</vt:lpstr>
      <vt:lpstr>Leasing!Área_de_impresión</vt:lpstr>
      <vt:lpstr>OFERTA!Área_de_impresión</vt:lpstr>
      <vt:lpstr>SELECCION!Área_de_impresión</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Andres Brenes Jimenéz</dc:creator>
  <cp:lastModifiedBy>José Andres Brenes Jimenéz</cp:lastModifiedBy>
  <cp:lastPrinted>2015-10-28T23:17:12Z</cp:lastPrinted>
  <dcterms:created xsi:type="dcterms:W3CDTF">2012-12-19T21:30:47Z</dcterms:created>
  <dcterms:modified xsi:type="dcterms:W3CDTF">2017-08-09T20:29:50Z</dcterms:modified>
</cp:coreProperties>
</file>